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10.11.72.128\111701share\D_財政班\D05_普通会計決算調査\08財政状況資料集\R06年度決算\01_1回目公表（3月）\03_市町村→県\02_チェック後\"/>
    </mc:Choice>
  </mc:AlternateContent>
  <bookViews>
    <workbookView xWindow="0" yWindow="0" windowWidth="19200" windowHeight="59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C35" i="10"/>
  <c r="BW34" i="10"/>
  <c r="BE34" i="10"/>
  <c r="C34" i="10"/>
  <c r="U34" i="10" s="1"/>
  <c r="U35" i="10" s="1"/>
  <c r="U36" i="10" s="1"/>
  <c r="BW35" i="10" l="1"/>
  <c r="BW36" i="10" s="1"/>
  <c r="BW37" i="10" s="1"/>
  <c r="BW38" i="10" s="1"/>
  <c r="BW39" i="10" s="1"/>
  <c r="BW40" i="10" s="1"/>
  <c r="BW41" i="10" s="1"/>
  <c r="BW42" i="10" s="1"/>
  <c r="BW43"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alcChain>
</file>

<file path=xl/sharedStrings.xml><?xml version="1.0" encoding="utf-8"?>
<sst xmlns="http://schemas.openxmlformats.org/spreadsheetml/2006/main" count="1149" uniqueCount="566">
  <si>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</si>
  <si>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</si>
  <si>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</si>
  <si>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</si>
  <si>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</si>
  <si>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</si>
  <si>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</si>
  <si>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</si>
  <si>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</si>
  <si>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</si>
  <si>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</si>
  <si>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</si>
  <si>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</si>
  <si>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</si>
  <si>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</si>
  <si>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</si>
  <si>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</si>
  <si>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</si>
  <si>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</si>
  <si>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</si>
  <si>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</si>
  <si>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</si>
  <si>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</si>
  <si>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</si>
  <si>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</si>
  <si>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</si>
  <si>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</si>
  <si>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</si>
  <si>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</si>
  <si>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</si>
  <si>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</si>
  <si>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</si>
  <si>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</si>
  <si>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</si>
  <si>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</si>
  <si>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</si>
  <si>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</si>
  <si>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</si>
  <si>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</si>
  <si>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</si>
  <si>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</si>
  <si>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</si>
  <si>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</si>
  <si>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</si>
  <si>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</si>
  <si>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</si>
  <si>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</si>
  <si>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</si>
  <si>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</si>
  <si>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</si>
  <si>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</si>
  <si>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</si>
  <si>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</si>
  <si>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</si>
  <si>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</si>
  <si>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</si>
  <si>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</si>
  <si>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</si>
  <si>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</si>
  <si>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</si>
  <si>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</si>
  <si>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</si>
  <si>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</si>
  <si>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</si>
  <si>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</si>
  <si>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</si>
  <si>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</si>
  <si>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</si>
  <si>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</si>
  <si>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</si>
  <si>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</si>
  <si>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</si>
  <si>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</si>
  <si>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</si>
  <si>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</si>
  <si>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</si>
  <si>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</si>
  <si>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</si>
  <si>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</si>
  <si>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</si>
  <si>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</si>
  <si>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</si>
  <si>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</si>
  <si>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</si>
  <si>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</si>
  <si>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</si>
  <si>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</si>
  <si>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</si>
  <si>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</si>
  <si>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</si>
  <si>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</si>
  <si>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</si>
  <si>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</si>
  <si>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</si>
  <si>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中土佐町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</si>
  <si>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</si>
  <si>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</si>
  <si>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</si>
  <si>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</si>
  <si>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</si>
  <si>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</si>
  <si>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</si>
  <si>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</si>
  <si>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</si>
  <si>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</si>
  <si>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</si>
  <si>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</si>
  <si>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</si>
  <si>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</si>
  <si>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</si>
  <si>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</si>
  <si>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</si>
  <si>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</si>
  <si>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</si>
  <si>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</si>
  <si>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</si>
  <si>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</si>
  <si>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</si>
  <si>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</si>
  <si>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</si>
  <si>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</si>
  <si>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</si>
  <si>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</si>
  <si>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</si>
  <si>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</si>
  <si>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</si>
  <si>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</si>
  <si>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</si>
  <si>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</si>
  <si>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</si>
  <si>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</si>
  <si>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</si>
  <si>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</si>
  <si>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</si>
  <si>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</si>
  <si>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</si>
  <si>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</si>
  <si>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</si>
  <si>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</si>
  <si>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</si>
  <si>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</si>
  <si>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</si>
  <si>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5"/>
  </si>
  <si>
    <t>うち日本人(％)</t>
    <phoneticPr fontId="5"/>
  </si>
  <si>
    <t>-2.9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</si>
  <si>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</si>
  <si>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</si>
  <si>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</si>
  <si>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</si>
  <si>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</si>
  <si>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</si>
  <si>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</si>
  <si>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</si>
  <si>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</si>
  <si>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</si>
  <si>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</si>
  <si>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</si>
  <si>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</si>
  <si>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</si>
  <si>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</si>
  <si>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</si>
  <si>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</si>
  <si>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</si>
  <si>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</si>
  <si>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</si>
  <si>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</si>
  <si>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</si>
  <si>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</si>
  <si>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</si>
  <si>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</si>
  <si>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</si>
  <si>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</si>
  <si>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</si>
  <si>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</si>
  <si>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</si>
  <si>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</si>
  <si>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</si>
  <si>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</si>
  <si>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</si>
  <si>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</si>
  <si>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</si>
  <si>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</si>
  <si>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</si>
  <si>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</si>
  <si>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</si>
  <si>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</si>
  <si>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</si>
  <si>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</si>
  <si>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</si>
  <si>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</si>
  <si>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</si>
  <si>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</si>
  <si>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</si>
  <si>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</si>
  <si>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</si>
  <si>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</si>
  <si>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</si>
  <si>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</si>
  <si>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</si>
  <si>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</si>
  <si>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</si>
  <si>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</si>
  <si>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</si>
  <si>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</si>
  <si>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高知県中土佐町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</si>
  <si>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</si>
  <si>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</si>
  <si>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</si>
  <si>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</si>
  <si>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</si>
  <si>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</si>
  <si>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</si>
  <si>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</si>
  <si>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</si>
  <si>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</si>
  <si>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</si>
  <si>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</si>
  <si>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</si>
  <si>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</si>
  <si>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</si>
  <si>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</si>
  <si>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</si>
  <si>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</si>
  <si>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</si>
  <si>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</si>
  <si>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</si>
  <si>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</si>
  <si>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</si>
  <si>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</si>
  <si>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</si>
  <si>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</si>
  <si>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</si>
  <si>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</si>
  <si>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</si>
  <si>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</si>
  <si>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</si>
  <si>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</si>
  <si>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</si>
  <si>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</si>
  <si>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</si>
  <si>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</si>
  <si>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</si>
  <si>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</si>
  <si>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</si>
  <si>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</si>
  <si>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</si>
  <si>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</si>
  <si>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</si>
  <si>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</si>
  <si>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</si>
  <si>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</si>
  <si>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</si>
  <si>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</si>
  <si>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</si>
  <si>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</si>
  <si>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</si>
  <si>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</si>
  <si>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</si>
  <si>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</si>
  <si>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</si>
  <si>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</si>
  <si>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</si>
  <si>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</si>
  <si>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</si>
  <si>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</si>
  <si>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</si>
  <si>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</si>
  <si>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</si>
  <si>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</si>
  <si>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</si>
  <si>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</si>
  <si>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</si>
  <si>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</si>
  <si>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</si>
  <si>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</si>
  <si>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</si>
  <si>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</si>
  <si>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</si>
  <si>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</si>
  <si>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</si>
  <si>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</si>
  <si>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</si>
  <si>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</si>
  <si>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</si>
  <si>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</si>
  <si>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</si>
  <si>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</si>
  <si>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</si>
  <si>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</si>
  <si>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</si>
  <si>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</si>
  <si>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</si>
  <si>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</si>
  <si>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</si>
  <si>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</si>
  <si>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</si>
  <si>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</si>
  <si>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</si>
  <si>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</si>
  <si>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</si>
  <si>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</si>
  <si>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</si>
  <si>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</si>
  <si>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</si>
  <si>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</si>
  <si>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</si>
  <si>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</si>
  <si>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</si>
  <si>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</si>
  <si>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</si>
  <si>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</si>
  <si>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</si>
  <si>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</si>
  <si>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</si>
  <si>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</si>
  <si>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</si>
  <si>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</si>
  <si>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</si>
  <si>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</si>
  <si>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</si>
  <si>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</si>
  <si>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</si>
  <si>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</si>
  <si>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</si>
  <si>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</si>
  <si>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</si>
  <si>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</si>
  <si>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</si>
  <si>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</si>
  <si>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</si>
  <si>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</si>
  <si>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</si>
  <si>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</si>
  <si>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</si>
  <si>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</si>
  <si>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</si>
  <si>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</si>
  <si>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</si>
  <si>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</si>
  <si>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</si>
  <si>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</si>
  <si>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</si>
  <si>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</si>
  <si>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</si>
  <si>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</si>
  <si>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</si>
  <si>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</si>
  <si>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</si>
  <si>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</si>
  <si>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</si>
  <si>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</si>
  <si>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</si>
  <si>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</si>
  <si>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</si>
  <si>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</si>
  <si>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高知県中土佐町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</si>
  <si>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</si>
  <si>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</si>
  <si>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</si>
  <si>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</si>
  <si>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</si>
  <si>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</si>
  <si>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</si>
  <si>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</si>
  <si>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</si>
  <si>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</si>
  <si>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</si>
  <si>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</si>
  <si>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</si>
  <si>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</si>
  <si>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</si>
  <si>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</si>
  <si>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</si>
  <si>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</si>
  <si>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</si>
  <si>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</si>
  <si>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</si>
  <si>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</si>
  <si>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</si>
  <si>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</si>
  <si>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</si>
  <si>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</si>
  <si>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</si>
  <si>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</si>
  <si>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</si>
  <si>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</si>
  <si>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</si>
  <si>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</si>
  <si>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</si>
  <si>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</si>
  <si>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</si>
  <si>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</si>
  <si>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簡易水道事業会計</t>
    <phoneticPr fontId="5"/>
  </si>
  <si>
    <t>法適用企業</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</si>
  <si>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</si>
  <si>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</si>
  <si>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</si>
  <si>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</si>
  <si>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</si>
  <si>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</si>
  <si>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</si>
  <si>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</si>
  <si>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</si>
  <si>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</si>
  <si>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</si>
  <si>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</si>
  <si>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</si>
  <si>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</si>
  <si>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</si>
  <si>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</si>
  <si>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</si>
  <si>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</si>
  <si>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</si>
  <si>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</si>
  <si>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</si>
  <si>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</si>
  <si>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</si>
  <si>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</si>
  <si>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</si>
  <si>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</si>
  <si>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</si>
  <si>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</si>
  <si>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</si>
  <si>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</si>
  <si>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</si>
  <si>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</si>
  <si>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</si>
  <si>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</si>
  <si>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</si>
  <si>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</si>
  <si>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</si>
  <si>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</si>
  <si>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</si>
  <si>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</si>
  <si>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</si>
  <si>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</si>
  <si>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</si>
  <si>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</si>
  <si>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</si>
  <si>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</si>
  <si>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</si>
  <si>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</si>
  <si>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</si>
  <si>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</si>
  <si>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</si>
  <si>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</si>
  <si>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</si>
  <si>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</si>
  <si>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</si>
  <si>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</si>
  <si>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</si>
  <si>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</si>
  <si>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</si>
  <si>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</si>
  <si>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</si>
  <si>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</si>
  <si>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</si>
  <si>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</si>
  <si>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</si>
  <si>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</si>
  <si>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</si>
  <si>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</si>
  <si>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</si>
  <si>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</si>
  <si>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</si>
  <si>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</si>
  <si>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</si>
  <si>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</si>
  <si>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</si>
  <si>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</si>
  <si>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</si>
  <si>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</si>
  <si>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</si>
  <si>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</si>
  <si>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</si>
  <si>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</si>
  <si>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</si>
  <si>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</si>
  <si>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</si>
  <si>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</si>
  <si>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</si>
  <si>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</si>
  <si>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</si>
  <si>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</si>
  <si>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</si>
  <si>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</si>
  <si>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</si>
  <si>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</si>
  <si>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</si>
  <si>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</si>
  <si>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</si>
  <si>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</si>
  <si>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</si>
  <si>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</si>
  <si>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</si>
  <si>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</si>
  <si>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</si>
  <si>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</si>
  <si>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</si>
  <si>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</si>
  <si>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</si>
  <si>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</si>
  <si>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</si>
  <si>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</si>
  <si>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</si>
  <si>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</si>
  <si>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</si>
  <si>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</si>
  <si>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</si>
  <si>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</si>
  <si>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</si>
  <si>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</si>
  <si>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</si>
  <si>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</si>
  <si>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</si>
  <si>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</si>
  <si>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</si>
  <si>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</si>
  <si>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</si>
  <si>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</si>
  <si>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</si>
  <si>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</si>
  <si>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</si>
  <si>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</si>
  <si>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</si>
  <si>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</si>
  <si>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</si>
  <si>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</si>
  <si>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</si>
  <si>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</si>
  <si>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6.96</t>
  </si>
  <si>
    <t>▲ 8.46</t>
  </si>
  <si>
    <t>▲ 0.63</t>
  </si>
  <si>
    <t>▲ 4.42</t>
  </si>
  <si>
    <t>一般会計</t>
  </si>
  <si>
    <t>簡易水道事業会計</t>
  </si>
  <si>
    <t>介護保険特別会計</t>
  </si>
  <si>
    <t>後期高齢者医療特別会計</t>
  </si>
  <si>
    <t>農業集落排水事業会計</t>
  </si>
  <si>
    <t>国民健康保険特別会計</t>
  </si>
  <si>
    <t>その他会計（赤字）</t>
  </si>
  <si>
    <t>その他会計（黒字）</t>
  </si>
  <si>
    <t>R02</t>
    <phoneticPr fontId="5"/>
  </si>
  <si>
    <t>R03</t>
    <phoneticPr fontId="5"/>
  </si>
  <si>
    <t>R04</t>
    <phoneticPr fontId="5"/>
  </si>
  <si>
    <t>R05</t>
    <phoneticPr fontId="5"/>
  </si>
  <si>
    <t>R06</t>
    <phoneticPr fontId="5"/>
  </si>
  <si>
    <t>未来・夢基金</t>
    <rPh sb="0" eb="2">
      <t>ミライ</t>
    </rPh>
    <rPh sb="3" eb="4">
      <t>ユメ</t>
    </rPh>
    <rPh sb="4" eb="6">
      <t>キキン</t>
    </rPh>
    <phoneticPr fontId="5"/>
  </si>
  <si>
    <t>施設等整備基金</t>
    <rPh sb="0" eb="2">
      <t>シセツ</t>
    </rPh>
    <rPh sb="2" eb="3">
      <t>ナド</t>
    </rPh>
    <rPh sb="3" eb="5">
      <t>セイビ</t>
    </rPh>
    <rPh sb="5" eb="7">
      <t>キキン</t>
    </rPh>
    <phoneticPr fontId="2"/>
  </si>
  <si>
    <t>地域福祉基金</t>
    <rPh sb="0" eb="4">
      <t>チイキフクシ</t>
    </rPh>
    <rPh sb="4" eb="6">
      <t>キキン</t>
    </rPh>
    <phoneticPr fontId="2"/>
  </si>
  <si>
    <t>防災対策加速化基金</t>
    <rPh sb="0" eb="4">
      <t>ボウサイタイサク</t>
    </rPh>
    <rPh sb="4" eb="7">
      <t>カソクカ</t>
    </rPh>
    <rPh sb="7" eb="9">
      <t>キキン</t>
    </rPh>
    <phoneticPr fontId="2"/>
  </si>
  <si>
    <t>中土佐町立美術館輝きの基金</t>
    <rPh sb="0" eb="4">
      <t>ナカトサチョウ</t>
    </rPh>
    <rPh sb="4" eb="5">
      <t>リツ</t>
    </rPh>
    <rPh sb="5" eb="8">
      <t>ビジュツカン</t>
    </rPh>
    <rPh sb="8" eb="9">
      <t>カガヤ</t>
    </rPh>
    <rPh sb="11" eb="13">
      <t>キキン</t>
    </rPh>
    <phoneticPr fontId="2"/>
  </si>
  <si>
    <t>（株）中土佐町地域振興公社</t>
  </si>
  <si>
    <t>（株）ＳＥＡプロジェクト</t>
  </si>
  <si>
    <t>高幡消防組合</t>
  </si>
  <si>
    <t>津野山養護老人ホーム組合</t>
  </si>
  <si>
    <t>高陵特別養護老人ホーム組合</t>
  </si>
  <si>
    <t>高幡東部清掃組合</t>
  </si>
  <si>
    <t>高幡障害者支援施設組合</t>
  </si>
  <si>
    <t>高幡広域市町村圏事務組合（一般会計）</t>
  </si>
  <si>
    <t>高幡広域市町村圏事務組合（滞納整理事業特別会計）</t>
  </si>
  <si>
    <t>こうち人づくり広域連合</t>
  </si>
  <si>
    <t>高知県市町村総合事務組合（一般会計）</t>
  </si>
  <si>
    <t>高知県市町村総合事務組合（交通災害共済事業特別会計）</t>
  </si>
  <si>
    <t>高知県後期高齢者医療広域連合（一般会計）</t>
  </si>
  <si>
    <t>高知県後期高齢者医療広域連合（後期高齢者医療特別会計）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</si>
</sst>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C6C5-4F9E-848C-B8CF1AB8E06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778808</c:v>
                </c:pt>
                <c:pt idx="1">
                  <c:v>249727</c:v>
                </c:pt>
                <c:pt idx="2">
                  <c:v>199274</c:v>
                </c:pt>
                <c:pt idx="3">
                  <c:v>178364</c:v>
                </c:pt>
                <c:pt idx="4">
                  <c:v>248292</c:v>
                </c:pt>
              </c:numCache>
            </c:numRef>
          </c:val>
          <c:smooth val="0"/>
          <c:extLst>
            <c:ext xmlns:c16="http://schemas.microsoft.com/office/drawing/2014/chart" uri="{C3380CC4-5D6E-409C-BE32-E72D297353CC}">
              <c16:uniqueId val="{00000001-C6C5-4F9E-848C-B8CF1AB8E06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12.26</c:v>
                </c:pt>
                <c:pt idx="1">
                  <c:v>12.32</c:v>
                </c:pt>
                <c:pt idx="2">
                  <c:v>4.0199999999999996</c:v>
                </c:pt>
                <c:pt idx="3">
                  <c:v>10.28</c:v>
                </c:pt>
                <c:pt idx="4">
                  <c:v>5.41</c:v>
                </c:pt>
              </c:numCache>
            </c:numRef>
          </c:val>
          <c:extLst>
            <c:ext xmlns:c16="http://schemas.microsoft.com/office/drawing/2014/chart" uri="{C3380CC4-5D6E-409C-BE32-E72D297353CC}">
              <c16:uniqueId val="{00000000-BDE1-4554-AF4E-CC6A9E8BB28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55.13</c:v>
                </c:pt>
                <c:pt idx="1">
                  <c:v>51.8</c:v>
                </c:pt>
                <c:pt idx="2">
                  <c:v>51.2</c:v>
                </c:pt>
                <c:pt idx="3">
                  <c:v>45.1</c:v>
                </c:pt>
                <c:pt idx="4">
                  <c:v>43.59</c:v>
                </c:pt>
              </c:numCache>
            </c:numRef>
          </c:val>
          <c:extLst>
            <c:ext xmlns:c16="http://schemas.microsoft.com/office/drawing/2014/chart" uri="{C3380CC4-5D6E-409C-BE32-E72D297353CC}">
              <c16:uniqueId val="{00000001-BDE1-4554-AF4E-CC6A9E8BB28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-6.96</c:v>
                </c:pt>
                <c:pt idx="1">
                  <c:v>16.190000000000001</c:v>
                </c:pt>
                <c:pt idx="2">
                  <c:v>-8.4600000000000009</c:v>
                </c:pt>
                <c:pt idx="3">
                  <c:v>-0.63</c:v>
                </c:pt>
                <c:pt idx="4">
                  <c:v>-4.42</c:v>
                </c:pt>
              </c:numCache>
            </c:numRef>
          </c:val>
          <c:smooth val="0"/>
          <c:extLst>
            <c:ext xmlns:c16="http://schemas.microsoft.com/office/drawing/2014/chart" uri="{C3380CC4-5D6E-409C-BE32-E72D297353CC}">
              <c16:uniqueId val="{00000002-BDE1-4554-AF4E-CC6A9E8BB28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0.02</c:v>
                </c:pt>
                <c:pt idx="2">
                  <c:v>#N/A</c:v>
                </c:pt>
                <c:pt idx="3">
                  <c:v>0.06</c:v>
                </c:pt>
                <c:pt idx="4">
                  <c:v>#N/A</c:v>
                </c:pt>
                <c:pt idx="5">
                  <c:v>0</c:v>
                </c:pt>
                <c:pt idx="6">
                  <c:v>#N/A</c:v>
                </c:pt>
                <c:pt idx="7">
                  <c:v>0.15</c:v>
                </c:pt>
                <c:pt idx="8">
                  <c:v>0</c:v>
                </c:pt>
                <c:pt idx="9">
                  <c:v>0</c:v>
                </c:pt>
              </c:numCache>
            </c:numRef>
          </c:val>
          <c:extLst>
            <c:ext xmlns:c16="http://schemas.microsoft.com/office/drawing/2014/chart" uri="{C3380CC4-5D6E-409C-BE32-E72D297353CC}">
              <c16:uniqueId val="{00000000-ACAF-498B-98DB-9412B9BA84D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CAF-498B-98DB-9412B9BA84D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CAF-498B-98DB-9412B9BA84D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CAF-498B-98DB-9412B9BA84DA}"/>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ACAF-498B-98DB-9412B9BA84DA}"/>
            </c:ext>
          </c:extLst>
        </c:ser>
        <c:ser>
          <c:idx val="5"/>
          <c:order val="5"/>
          <c:tx>
            <c:strRef>
              <c:f>データシート!$A$32</c:f>
              <c:strCache>
                <c:ptCount val="1"/>
                <c:pt idx="0">
                  <c:v>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0.06</c:v>
                </c:pt>
              </c:numCache>
            </c:numRef>
          </c:val>
          <c:extLst>
            <c:ext xmlns:c16="http://schemas.microsoft.com/office/drawing/2014/chart" uri="{C3380CC4-5D6E-409C-BE32-E72D297353CC}">
              <c16:uniqueId val="{00000005-ACAF-498B-98DB-9412B9BA84DA}"/>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c:v>
                </c:pt>
                <c:pt idx="2">
                  <c:v>#N/A</c:v>
                </c:pt>
                <c:pt idx="3">
                  <c:v>0.09</c:v>
                </c:pt>
                <c:pt idx="4">
                  <c:v>#N/A</c:v>
                </c:pt>
                <c:pt idx="5">
                  <c:v>0.11</c:v>
                </c:pt>
                <c:pt idx="6">
                  <c:v>#N/A</c:v>
                </c:pt>
                <c:pt idx="7">
                  <c:v>0.1</c:v>
                </c:pt>
                <c:pt idx="8">
                  <c:v>#N/A</c:v>
                </c:pt>
                <c:pt idx="9">
                  <c:v>0.11</c:v>
                </c:pt>
              </c:numCache>
            </c:numRef>
          </c:val>
          <c:extLst>
            <c:ext xmlns:c16="http://schemas.microsoft.com/office/drawing/2014/chart" uri="{C3380CC4-5D6E-409C-BE32-E72D297353CC}">
              <c16:uniqueId val="{00000006-ACAF-498B-98DB-9412B9BA84DA}"/>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0.31</c:v>
                </c:pt>
                <c:pt idx="2">
                  <c:v>#N/A</c:v>
                </c:pt>
                <c:pt idx="3">
                  <c:v>0.5</c:v>
                </c:pt>
                <c:pt idx="4">
                  <c:v>#N/A</c:v>
                </c:pt>
                <c:pt idx="5">
                  <c:v>0</c:v>
                </c:pt>
                <c:pt idx="6">
                  <c:v>#N/A</c:v>
                </c:pt>
                <c:pt idx="7">
                  <c:v>0</c:v>
                </c:pt>
                <c:pt idx="8">
                  <c:v>#N/A</c:v>
                </c:pt>
                <c:pt idx="9">
                  <c:v>1.06</c:v>
                </c:pt>
              </c:numCache>
            </c:numRef>
          </c:val>
          <c:extLst>
            <c:ext xmlns:c16="http://schemas.microsoft.com/office/drawing/2014/chart" uri="{C3380CC4-5D6E-409C-BE32-E72D297353CC}">
              <c16:uniqueId val="{00000007-ACAF-498B-98DB-9412B9BA84DA}"/>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2.58</c:v>
                </c:pt>
                <c:pt idx="2">
                  <c:v>#N/A</c:v>
                </c:pt>
                <c:pt idx="3">
                  <c:v>3.08</c:v>
                </c:pt>
                <c:pt idx="4">
                  <c:v>#N/A</c:v>
                </c:pt>
                <c:pt idx="5">
                  <c:v>3.54</c:v>
                </c:pt>
                <c:pt idx="6">
                  <c:v>#N/A</c:v>
                </c:pt>
                <c:pt idx="7">
                  <c:v>4.1900000000000004</c:v>
                </c:pt>
                <c:pt idx="8">
                  <c:v>#N/A</c:v>
                </c:pt>
                <c:pt idx="9">
                  <c:v>3.99</c:v>
                </c:pt>
              </c:numCache>
            </c:numRef>
          </c:val>
          <c:extLst>
            <c:ext xmlns:c16="http://schemas.microsoft.com/office/drawing/2014/chart" uri="{C3380CC4-5D6E-409C-BE32-E72D297353CC}">
              <c16:uniqueId val="{00000008-ACAF-498B-98DB-9412B9BA84D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12.23</c:v>
                </c:pt>
                <c:pt idx="2">
                  <c:v>#N/A</c:v>
                </c:pt>
                <c:pt idx="3">
                  <c:v>12.26</c:v>
                </c:pt>
                <c:pt idx="4">
                  <c:v>#N/A</c:v>
                </c:pt>
                <c:pt idx="5">
                  <c:v>4.0199999999999996</c:v>
                </c:pt>
                <c:pt idx="6">
                  <c:v>#N/A</c:v>
                </c:pt>
                <c:pt idx="7">
                  <c:v>10.28</c:v>
                </c:pt>
                <c:pt idx="8">
                  <c:v>#N/A</c:v>
                </c:pt>
                <c:pt idx="9">
                  <c:v>5.4</c:v>
                </c:pt>
              </c:numCache>
            </c:numRef>
          </c:val>
          <c:extLst>
            <c:ext xmlns:c16="http://schemas.microsoft.com/office/drawing/2014/chart" uri="{C3380CC4-5D6E-409C-BE32-E72D297353CC}">
              <c16:uniqueId val="{00000009-ACAF-498B-98DB-9412B9BA84D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806</c:v>
                </c:pt>
                <c:pt idx="5">
                  <c:v>814</c:v>
                </c:pt>
                <c:pt idx="8">
                  <c:v>861</c:v>
                </c:pt>
                <c:pt idx="11">
                  <c:v>918</c:v>
                </c:pt>
                <c:pt idx="14">
                  <c:v>967</c:v>
                </c:pt>
              </c:numCache>
            </c:numRef>
          </c:val>
          <c:extLst>
            <c:ext xmlns:c16="http://schemas.microsoft.com/office/drawing/2014/chart" uri="{C3380CC4-5D6E-409C-BE32-E72D297353CC}">
              <c16:uniqueId val="{00000000-0E82-4DE8-9CA5-9C7D01817CF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1</c:v>
                </c:pt>
                <c:pt idx="9">
                  <c:v>0</c:v>
                </c:pt>
                <c:pt idx="12">
                  <c:v>0</c:v>
                </c:pt>
              </c:numCache>
            </c:numRef>
          </c:val>
          <c:extLst>
            <c:ext xmlns:c16="http://schemas.microsoft.com/office/drawing/2014/chart" uri="{C3380CC4-5D6E-409C-BE32-E72D297353CC}">
              <c16:uniqueId val="{00000001-0E82-4DE8-9CA5-9C7D01817CF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E82-4DE8-9CA5-9C7D01817CF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3-0E82-4DE8-9CA5-9C7D01817CF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50</c:v>
                </c:pt>
                <c:pt idx="3">
                  <c:v>53</c:v>
                </c:pt>
                <c:pt idx="6">
                  <c:v>65</c:v>
                </c:pt>
                <c:pt idx="9">
                  <c:v>50</c:v>
                </c:pt>
                <c:pt idx="12">
                  <c:v>47</c:v>
                </c:pt>
              </c:numCache>
            </c:numRef>
          </c:val>
          <c:extLst>
            <c:ext xmlns:c16="http://schemas.microsoft.com/office/drawing/2014/chart" uri="{C3380CC4-5D6E-409C-BE32-E72D297353CC}">
              <c16:uniqueId val="{00000004-0E82-4DE8-9CA5-9C7D01817CF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E82-4DE8-9CA5-9C7D01817CF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E82-4DE8-9CA5-9C7D01817CF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1068</c:v>
                </c:pt>
                <c:pt idx="3">
                  <c:v>1135</c:v>
                </c:pt>
                <c:pt idx="6">
                  <c:v>1201</c:v>
                </c:pt>
                <c:pt idx="9">
                  <c:v>1298</c:v>
                </c:pt>
                <c:pt idx="12">
                  <c:v>1341</c:v>
                </c:pt>
              </c:numCache>
            </c:numRef>
          </c:val>
          <c:extLst>
            <c:ext xmlns:c16="http://schemas.microsoft.com/office/drawing/2014/chart" uri="{C3380CC4-5D6E-409C-BE32-E72D297353CC}">
              <c16:uniqueId val="{00000007-0E82-4DE8-9CA5-9C7D01817CF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313</c:v>
                </c:pt>
                <c:pt idx="2">
                  <c:v>#N/A</c:v>
                </c:pt>
                <c:pt idx="3">
                  <c:v>#N/A</c:v>
                </c:pt>
                <c:pt idx="4">
                  <c:v>375</c:v>
                </c:pt>
                <c:pt idx="5">
                  <c:v>#N/A</c:v>
                </c:pt>
                <c:pt idx="6">
                  <c:v>#N/A</c:v>
                </c:pt>
                <c:pt idx="7">
                  <c:v>407</c:v>
                </c:pt>
                <c:pt idx="8">
                  <c:v>#N/A</c:v>
                </c:pt>
                <c:pt idx="9">
                  <c:v>#N/A</c:v>
                </c:pt>
                <c:pt idx="10">
                  <c:v>431</c:v>
                </c:pt>
                <c:pt idx="11">
                  <c:v>#N/A</c:v>
                </c:pt>
                <c:pt idx="12">
                  <c:v>#N/A</c:v>
                </c:pt>
                <c:pt idx="13">
                  <c:v>422</c:v>
                </c:pt>
                <c:pt idx="14">
                  <c:v>#N/A</c:v>
                </c:pt>
              </c:numCache>
            </c:numRef>
          </c:val>
          <c:smooth val="0"/>
          <c:extLst>
            <c:ext xmlns:c16="http://schemas.microsoft.com/office/drawing/2014/chart" uri="{C3380CC4-5D6E-409C-BE32-E72D297353CC}">
              <c16:uniqueId val="{00000008-0E82-4DE8-9CA5-9C7D01817CF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11202</c:v>
                </c:pt>
                <c:pt idx="5">
                  <c:v>11128</c:v>
                </c:pt>
                <c:pt idx="8">
                  <c:v>10989</c:v>
                </c:pt>
                <c:pt idx="11">
                  <c:v>10757</c:v>
                </c:pt>
                <c:pt idx="14">
                  <c:v>10490</c:v>
                </c:pt>
              </c:numCache>
            </c:numRef>
          </c:val>
          <c:extLst>
            <c:ext xmlns:c16="http://schemas.microsoft.com/office/drawing/2014/chart" uri="{C3380CC4-5D6E-409C-BE32-E72D297353CC}">
              <c16:uniqueId val="{00000000-0004-43B8-956D-C813B7AB126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97</c:v>
                </c:pt>
                <c:pt idx="5">
                  <c:v>77</c:v>
                </c:pt>
                <c:pt idx="8">
                  <c:v>62</c:v>
                </c:pt>
                <c:pt idx="11">
                  <c:v>57</c:v>
                </c:pt>
                <c:pt idx="14">
                  <c:v>54</c:v>
                </c:pt>
              </c:numCache>
            </c:numRef>
          </c:val>
          <c:extLst>
            <c:ext xmlns:c16="http://schemas.microsoft.com/office/drawing/2014/chart" uri="{C3380CC4-5D6E-409C-BE32-E72D297353CC}">
              <c16:uniqueId val="{00000001-0004-43B8-956D-C813B7AB126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5453</c:v>
                </c:pt>
                <c:pt idx="5">
                  <c:v>4863</c:v>
                </c:pt>
                <c:pt idx="8">
                  <c:v>4825</c:v>
                </c:pt>
                <c:pt idx="11">
                  <c:v>4349</c:v>
                </c:pt>
                <c:pt idx="14">
                  <c:v>4117</c:v>
                </c:pt>
              </c:numCache>
            </c:numRef>
          </c:val>
          <c:extLst>
            <c:ext xmlns:c16="http://schemas.microsoft.com/office/drawing/2014/chart" uri="{C3380CC4-5D6E-409C-BE32-E72D297353CC}">
              <c16:uniqueId val="{00000002-0004-43B8-956D-C813B7AB126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004-43B8-956D-C813B7AB126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004-43B8-956D-C813B7AB126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004-43B8-956D-C813B7AB126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920</c:v>
                </c:pt>
                <c:pt idx="3">
                  <c:v>827</c:v>
                </c:pt>
                <c:pt idx="6">
                  <c:v>805</c:v>
                </c:pt>
                <c:pt idx="9">
                  <c:v>912</c:v>
                </c:pt>
                <c:pt idx="12">
                  <c:v>887</c:v>
                </c:pt>
              </c:numCache>
            </c:numRef>
          </c:val>
          <c:extLst>
            <c:ext xmlns:c16="http://schemas.microsoft.com/office/drawing/2014/chart" uri="{C3380CC4-5D6E-409C-BE32-E72D297353CC}">
              <c16:uniqueId val="{00000006-0004-43B8-956D-C813B7AB126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c:v>
                </c:pt>
                <c:pt idx="3">
                  <c:v>2</c:v>
                </c:pt>
                <c:pt idx="6">
                  <c:v>1</c:v>
                </c:pt>
                <c:pt idx="9">
                  <c:v>1</c:v>
                </c:pt>
                <c:pt idx="12">
                  <c:v>0</c:v>
                </c:pt>
              </c:numCache>
            </c:numRef>
          </c:val>
          <c:extLst>
            <c:ext xmlns:c16="http://schemas.microsoft.com/office/drawing/2014/chart" uri="{C3380CC4-5D6E-409C-BE32-E72D297353CC}">
              <c16:uniqueId val="{00000007-0004-43B8-956D-C813B7AB126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482</c:v>
                </c:pt>
                <c:pt idx="3">
                  <c:v>580</c:v>
                </c:pt>
                <c:pt idx="6">
                  <c:v>696</c:v>
                </c:pt>
                <c:pt idx="9">
                  <c:v>713</c:v>
                </c:pt>
                <c:pt idx="12">
                  <c:v>666</c:v>
                </c:pt>
              </c:numCache>
            </c:numRef>
          </c:val>
          <c:extLst>
            <c:ext xmlns:c16="http://schemas.microsoft.com/office/drawing/2014/chart" uri="{C3380CC4-5D6E-409C-BE32-E72D297353CC}">
              <c16:uniqueId val="{00000008-0004-43B8-956D-C813B7AB126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18</c:v>
                </c:pt>
                <c:pt idx="3">
                  <c:v>18</c:v>
                </c:pt>
                <c:pt idx="6">
                  <c:v>17</c:v>
                </c:pt>
                <c:pt idx="9">
                  <c:v>17</c:v>
                </c:pt>
                <c:pt idx="12">
                  <c:v>16</c:v>
                </c:pt>
              </c:numCache>
            </c:numRef>
          </c:val>
          <c:extLst>
            <c:ext xmlns:c16="http://schemas.microsoft.com/office/drawing/2014/chart" uri="{C3380CC4-5D6E-409C-BE32-E72D297353CC}">
              <c16:uniqueId val="{00000009-0004-43B8-956D-C813B7AB126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14460</c:v>
                </c:pt>
                <c:pt idx="3">
                  <c:v>13737</c:v>
                </c:pt>
                <c:pt idx="6">
                  <c:v>13590</c:v>
                </c:pt>
                <c:pt idx="9">
                  <c:v>13255</c:v>
                </c:pt>
                <c:pt idx="12">
                  <c:v>12860</c:v>
                </c:pt>
              </c:numCache>
            </c:numRef>
          </c:val>
          <c:extLst>
            <c:ext xmlns:c16="http://schemas.microsoft.com/office/drawing/2014/chart" uri="{C3380CC4-5D6E-409C-BE32-E72D297353CC}">
              <c16:uniqueId val="{0000000A-0004-43B8-956D-C813B7AB126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004-43B8-956D-C813B7AB126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1933</c:v>
                </c:pt>
                <c:pt idx="1">
                  <c:v>1743</c:v>
                </c:pt>
                <c:pt idx="2">
                  <c:v>1747</c:v>
                </c:pt>
              </c:numCache>
            </c:numRef>
          </c:val>
          <c:extLst>
            <c:ext xmlns:c16="http://schemas.microsoft.com/office/drawing/2014/chart" uri="{C3380CC4-5D6E-409C-BE32-E72D297353CC}">
              <c16:uniqueId val="{00000000-EF3F-4819-B72D-47ADBE22EA8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992</c:v>
                </c:pt>
                <c:pt idx="1">
                  <c:v>743</c:v>
                </c:pt>
                <c:pt idx="2">
                  <c:v>711</c:v>
                </c:pt>
              </c:numCache>
            </c:numRef>
          </c:val>
          <c:extLst>
            <c:ext xmlns:c16="http://schemas.microsoft.com/office/drawing/2014/chart" uri="{C3380CC4-5D6E-409C-BE32-E72D297353CC}">
              <c16:uniqueId val="{00000001-EF3F-4819-B72D-47ADBE22EA8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2532</c:v>
                </c:pt>
                <c:pt idx="1">
                  <c:v>2399</c:v>
                </c:pt>
                <c:pt idx="2">
                  <c:v>2256</c:v>
                </c:pt>
              </c:numCache>
            </c:numRef>
          </c:val>
          <c:extLst>
            <c:ext xmlns:c16="http://schemas.microsoft.com/office/drawing/2014/chart" uri="{C3380CC4-5D6E-409C-BE32-E72D297353CC}">
              <c16:uniqueId val="{00000002-EF3F-4819-B72D-47ADBE22EA8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高知県中土佐町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元利償還金が</a:t>
          </a:r>
          <a:r>
            <a:rPr kumimoji="1" lang="ja-JP" altLang="en-US" sz="1400">
              <a:solidFill>
                <a:sysClr val="windowText" lastClr="000000"/>
              </a:solidFill>
              <a:latin typeface="ＭＳ ゴシック" pitchFamily="49" charset="-128"/>
              <a:ea typeface="ＭＳ ゴシック" pitchFamily="49" charset="-128"/>
            </a:rPr>
            <a:t>前年度から４３百万円</a:t>
          </a:r>
          <a:r>
            <a:rPr kumimoji="1" lang="ja-JP" altLang="en-US" sz="1400">
              <a:latin typeface="ＭＳ ゴシック" pitchFamily="49" charset="-128"/>
              <a:ea typeface="ＭＳ ゴシック" pitchFamily="49" charset="-128"/>
            </a:rPr>
            <a:t>増加しているが、算入公債費等が４９百万円増加したことにより、実質公債費比率の分子は９百万円の減少となっている。 </a:t>
          </a:r>
        </a:p>
        <a:p>
          <a:r>
            <a:rPr kumimoji="1" lang="ja-JP" altLang="en-US" sz="1400">
              <a:latin typeface="ＭＳ ゴシック" pitchFamily="49" charset="-128"/>
              <a:ea typeface="ＭＳ ゴシック" pitchFamily="49" charset="-128"/>
            </a:rPr>
            <a:t>　役場庁舎等の高台移転事業をはじめとした南海トラフ地震対策事業の財源となった地方債の償還により、実質公債費比率の上昇が見込まれているが、今から普通建設事業の財源には、過疎債、辺地債や緊急防災・減災事業債といった財政措置の大きい地方債を有効に活用しつつ、償還期間等の調整により、実質公債費比率の上昇を抑えるよう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高知県中土佐町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及び減債基金、その他の特定目的基金の積立による充当可能基金が高い水準であることや、財政措置の大きい地方債を有効活用してきたことにより、これまで将来負担比率の分子は低く抑えられてきた。しかしながら、役場庁舎等の高台移転事業をはじめとした南海トラフ地震対策事業の財源として地方債を発行してきたことによって、一般会計等に係る地方債残高が大幅に増加したことから、令和２年度を境に将来負担比率の分子は大幅に増加している。令和６年度は、充当可能基金残高が減少したことから、将来負担比率の分子は、前年度と比較し３２百万円の増加となった。</a:t>
          </a:r>
        </a:p>
        <a:p>
          <a:r>
            <a:rPr kumimoji="1" lang="ja-JP" altLang="en-US" sz="1200">
              <a:latin typeface="ＭＳ ゴシック" pitchFamily="49" charset="-128"/>
              <a:ea typeface="ＭＳ ゴシック" pitchFamily="49" charset="-128"/>
            </a:rPr>
            <a:t>　今後、新たな事業を実施する際には、中期的な財政運営の視点から事業規模や実施時期等を検討するとともに、財政措置の大きい地方債を有効に活用しながら、将来負担額の抑制に努める。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高知県中土佐町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を減債基金に２億円積み立てた一方で、公債費負担軽減のため減債基金を２億５，０００万円、子育て支援事業等の財源として未来・夢基金を３，９４２万円、防災対策事業の財源として発行した地方債の償還の財源等として防災対策加速化基金を４，２６２万７千円取り崩したこと等により、基金全体としては１億７，１１０万２千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・一般財源の不足を補てんするため、一定期間、財政調整基金及び減債基金を取り崩すことを予定している。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・未来・夢基金：次世代育成の支援、高齢者福祉の増進、自然環境の保全、及び産業振興を通して地域活力の創出等を図り、未来に夢を持ったまちづくりを推進する。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・施設等整備基金：施設等の整備に要する財源を円滑に調整する。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・地域福祉基金：高齢化社会の到来に備え、在宅福祉の向上、健康づくりなど、民間活動の活発化を図りながら高齢者保健福祉施策の推進を図る。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・防災対策加速化基金：地域の課題や特性に応じた優先的に取り組むべき防災対策をきめ細かに進め、災害に強い地域社会の実現の加速化を図る。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・中土佐町立美術館輝きの基金：中土佐町立美術館の更なる発展・向上のため有効に活用することを目的とする。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・未来・夢基金：子育て支援事業等の財源として、３，９４２万円を充当したことにより減少。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・施設等整備基金：久礼小学校長寿命化改修事業の起債対象外経費の財源として、４，２３４万７千円を充当したことにより減少。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・地域福祉基金：診療所医師確保事業等の財源として、１，２３０万円を充当したことにより減少。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・防災対策加速化基金：防災対策事業の財源として発行した地方債の償還の財源等として、４，２６２万７千円を充当したことにより減少。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・中土佐町立美術館輝きの基金：基金利子及び美術館収入等を５５万３千円積み立てたことにより増加。</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・未来・夢基金：子育て支援事業等の財源として、毎年度６，０００万円程度を取り崩していく予定。</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・施設等整備基金：町営住宅などの老朽化した公共施設や施設整備費用の起債対象外部分の財源とする予定。</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・地域福祉基金：診療所医師確保事業等の財源として、他の財源と調整しつつ取り崩していく予定。</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・防災対策加速化基金：防災対策事業の財源として発行した地方債の償還財源等として、毎年度の償還額に応じた金額を令和１４年度まで取り崩していく予定。</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・中土佐町立美術館輝きの基金：新美術館整備事業の財源とした地方債の償還財源や大賞展などの美術館内の催しに活用していく予定。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・基金利子等を３７２万４千円積み立てたことに伴い、増加した。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役場庁舎等の高台移転事業をはじめとした南海トラフ地震対策事業の財源となった地方債の償還に伴って公債費が増加しており、令和７～８年度をピークとして逓減していくものの、令和１２年度頃までは公債費負担の高い状態が続く見込みである。公債費の増加に伴う一般財源の不足については減債基金を取り崩すことで対応しつつ、なお不足する一般財源については、財政調整基金を取り崩す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等を３２万６千円、普通交付税の臨時財政対策債償還基金費分を１，８０５万円、決算剰余金を２億円積み立てた一方で、公債費負担軽減のため２億５，０００万円取り崩したことに伴い、約３，２００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役場庁舎等の高台移転事業をはじめとした南海トラフ地震対策事業の財源となった地方債の償還に伴って公債費が増加しており、令和７～８年度をピークとして逓減していくものの、令和１２年度頃までは公債費負担の高い状態が続く見込みである。公債費の増加に伴う一般財源の不足については減債基金を取り崩すことで対応しつつ、なお不足する一般財源については、財政調整基金を取り崩す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高知県中土佐町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5,774
5,724
193.21
7,553,782
7,259,791
216,771
4,007,635
12,860,407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人口の減少や全国平均を上回る高齢化率（令和２年度国勢調査４８．２％）に加え、町内に中心となる産業が無いことなどにより、財政基盤が脆弱なため、類似団体平均を下回っている。 </a:t>
          </a:r>
        </a:p>
        <a:p>
          <a:r>
            <a:rPr kumimoji="1" lang="ja-JP" altLang="en-US" sz="1300">
              <a:latin typeface="ＭＳ Ｐゴシック" panose="020B0600070205080204" pitchFamily="50" charset="-128"/>
              <a:ea typeface="ＭＳ Ｐゴシック" panose="020B0600070205080204" pitchFamily="50" charset="-128"/>
            </a:rPr>
            <a:t>　今後は、「中土佐町総合振興計画」および「まち・ひと・しごと創生総合戦略」に沿った施策の実行に努め、活力あるまちづくりを展開しつつ、行政の効率化に努めることにより財政の健全化を図る。 </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107648</xdr:rowOff>
    </xdr:from>
    <xdr:to>
      <xdr:col>23</xdr:col>
      <xdr:colOff>133350</xdr:colOff>
      <xdr:row>44</xdr:row>
      <xdr:rowOff>107648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514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129920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30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107648</xdr:rowOff>
    </xdr:from>
    <xdr:to>
      <xdr:col>19</xdr:col>
      <xdr:colOff>133350</xdr:colOff>
      <xdr:row>44</xdr:row>
      <xdr:rowOff>107648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514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53720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5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107648</xdr:rowOff>
    </xdr:from>
    <xdr:to>
      <xdr:col>15</xdr:col>
      <xdr:colOff>82550</xdr:colOff>
      <xdr:row>44</xdr:row>
      <xdr:rowOff>107648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514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107648</xdr:rowOff>
    </xdr:from>
    <xdr:to>
      <xdr:col>11</xdr:col>
      <xdr:colOff>31750</xdr:colOff>
      <xdr:row>44</xdr:row>
      <xdr:rowOff>107648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514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42229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56848</xdr:rowOff>
    </xdr:from>
    <xdr:to>
      <xdr:col>23</xdr:col>
      <xdr:colOff>184150</xdr:colOff>
      <xdr:row>44</xdr:row>
      <xdr:rowOff>158448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124175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96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56848</xdr:rowOff>
    </xdr:from>
    <xdr:to>
      <xdr:col>19</xdr:col>
      <xdr:colOff>184150</xdr:colOff>
      <xdr:row>44</xdr:row>
      <xdr:rowOff>158448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143225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87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56848</xdr:rowOff>
    </xdr:from>
    <xdr:to>
      <xdr:col>15</xdr:col>
      <xdr:colOff>133350</xdr:colOff>
      <xdr:row>44</xdr:row>
      <xdr:rowOff>158448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143225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56848</xdr:rowOff>
    </xdr:from>
    <xdr:to>
      <xdr:col>11</xdr:col>
      <xdr:colOff>82550</xdr:colOff>
      <xdr:row>44</xdr:row>
      <xdr:rowOff>158448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143225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56848</xdr:rowOff>
    </xdr:from>
    <xdr:to>
      <xdr:col>7</xdr:col>
      <xdr:colOff>31750</xdr:colOff>
      <xdr:row>44</xdr:row>
      <xdr:rowOff>158448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143225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経常収支比率は、近年は、南海トラフ地震対策事業の実施に伴い発行した地方債の償還に伴う公債費の増加によって上昇傾向にある。新型コロナウイルス感染拡大以降、事業の中止・縮小に伴う経常経費の減少や普通交付税の追加交付による歳入経常一般財源の増加により一時的に低下していたが、平時への移行に伴い再び上昇している。令和６年度は類似団体平均より３．９ポイント高くなったものの、全国、高知県平均は下回っている。</a:t>
          </a:r>
        </a:p>
        <a:p>
          <a:r>
            <a:rPr kumimoji="1" lang="ja-JP" altLang="en-US" sz="1100">
              <a:latin typeface="ＭＳ Ｐゴシック" panose="020B0600070205080204" pitchFamily="50" charset="-128"/>
              <a:ea typeface="ＭＳ Ｐゴシック" panose="020B0600070205080204" pitchFamily="50" charset="-128"/>
            </a:rPr>
            <a:t>　公債費は令和７～８年度をピークとして逓減していくものの、令和１２年度頃までは公債費負担の高い状態が続く見込みであるため、その他の経常経費の抑制に努め、健全な財政運営を目指す。</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135890</xdr:rowOff>
    </xdr:from>
    <xdr:to>
      <xdr:col>23</xdr:col>
      <xdr:colOff>133350</xdr:colOff>
      <xdr:row>65</xdr:row>
      <xdr:rowOff>3048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108690"/>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123461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29718</xdr:rowOff>
    </xdr:from>
    <xdr:to>
      <xdr:col>19</xdr:col>
      <xdr:colOff>133350</xdr:colOff>
      <xdr:row>64</xdr:row>
      <xdr:rowOff>135890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00251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22606</xdr:rowOff>
    </xdr:from>
    <xdr:to>
      <xdr:col>15</xdr:col>
      <xdr:colOff>82550</xdr:colOff>
      <xdr:row>64</xdr:row>
      <xdr:rowOff>29718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823956"/>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22606</xdr:rowOff>
    </xdr:from>
    <xdr:to>
      <xdr:col>11</xdr:col>
      <xdr:colOff>31750</xdr:colOff>
      <xdr:row>64</xdr:row>
      <xdr:rowOff>97282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23956"/>
          <a:ext cx="8890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160799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123698</xdr:rowOff>
    </xdr:from>
    <xdr:to>
      <xdr:col>23</xdr:col>
      <xdr:colOff>184150</xdr:colOff>
      <xdr:row>65</xdr:row>
      <xdr:rowOff>53848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95775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68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85090</xdr:rowOff>
    </xdr:from>
    <xdr:to>
      <xdr:col>19</xdr:col>
      <xdr:colOff>184150</xdr:colOff>
      <xdr:row>65</xdr:row>
      <xdr:rowOff>15240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4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150368</xdr:rowOff>
    </xdr:from>
    <xdr:to>
      <xdr:col>15</xdr:col>
      <xdr:colOff>133350</xdr:colOff>
      <xdr:row>64</xdr:row>
      <xdr:rowOff>80518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65295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3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143256</xdr:rowOff>
    </xdr:from>
    <xdr:to>
      <xdr:col>11</xdr:col>
      <xdr:colOff>82550</xdr:colOff>
      <xdr:row>63</xdr:row>
      <xdr:rowOff>73406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58183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85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46482</xdr:rowOff>
    </xdr:from>
    <xdr:to>
      <xdr:col>7</xdr:col>
      <xdr:colOff>31750</xdr:colOff>
      <xdr:row>64</xdr:row>
      <xdr:rowOff>148082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132859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0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[410,877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人件費、物件費及び維持補修費の合計額の人口１人当たりの決算額は、緊急浚渫推進事業を実施したことにより上昇しており、類似団体平均、高知県平均ともに上回っている。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145608</xdr:rowOff>
    </xdr:from>
    <xdr:to>
      <xdr:col>23</xdr:col>
      <xdr:colOff>133350</xdr:colOff>
      <xdr:row>83</xdr:row>
      <xdr:rowOff>159596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375958"/>
          <a:ext cx="838200" cy="1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79794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138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89502</xdr:rowOff>
    </xdr:from>
    <xdr:to>
      <xdr:col>19</xdr:col>
      <xdr:colOff>133350</xdr:colOff>
      <xdr:row>83</xdr:row>
      <xdr:rowOff>145608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319852"/>
          <a:ext cx="889000" cy="5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106394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93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170586</xdr:rowOff>
    </xdr:from>
    <xdr:to>
      <xdr:col>15</xdr:col>
      <xdr:colOff>82550</xdr:colOff>
      <xdr:row>83</xdr:row>
      <xdr:rowOff>89502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229486"/>
          <a:ext cx="889000" cy="9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77740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5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77518</xdr:rowOff>
    </xdr:from>
    <xdr:to>
      <xdr:col>11</xdr:col>
      <xdr:colOff>31750</xdr:colOff>
      <xdr:row>82</xdr:row>
      <xdr:rowOff>170586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136418"/>
          <a:ext cx="889000" cy="9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51249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3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64208</xdr:rowOff>
    </xdr:from>
    <xdr:to>
      <xdr:col>7</xdr:col>
      <xdr:colOff>31750</xdr:colOff>
      <xdr:row>82</xdr:row>
      <xdr:rowOff>165808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150585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2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108796</xdr:rowOff>
    </xdr:from>
    <xdr:to>
      <xdr:col>23</xdr:col>
      <xdr:colOff>184150</xdr:colOff>
      <xdr:row>84</xdr:row>
      <xdr:rowOff>38946</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33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80873</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311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94808</xdr:rowOff>
    </xdr:from>
    <xdr:to>
      <xdr:col>19</xdr:col>
      <xdr:colOff>184150</xdr:colOff>
      <xdr:row>84</xdr:row>
      <xdr:rowOff>24958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32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9735</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4411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38702</xdr:rowOff>
    </xdr:from>
    <xdr:to>
      <xdr:col>15</xdr:col>
      <xdr:colOff>133350</xdr:colOff>
      <xdr:row>83</xdr:row>
      <xdr:rowOff>140302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26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125079</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435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119786</xdr:rowOff>
    </xdr:from>
    <xdr:to>
      <xdr:col>11</xdr:col>
      <xdr:colOff>82550</xdr:colOff>
      <xdr:row>83</xdr:row>
      <xdr:rowOff>49936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17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34713</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426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26718</xdr:rowOff>
    </xdr:from>
    <xdr:to>
      <xdr:col>7</xdr:col>
      <xdr:colOff>31750</xdr:colOff>
      <xdr:row>82</xdr:row>
      <xdr:rowOff>128318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08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138495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854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類似団体平均、全国町村平均ともに上回っている。</a:t>
          </a:r>
        </a:p>
        <a:p>
          <a:r>
            <a:rPr kumimoji="1" lang="ja-JP" altLang="en-US" sz="1300">
              <a:latin typeface="ＭＳ Ｐゴシック" panose="020B0600070205080204" pitchFamily="50" charset="-128"/>
              <a:ea typeface="ＭＳ Ｐゴシック" panose="020B0600070205080204" pitchFamily="50" charset="-128"/>
            </a:rPr>
            <a:t>　国公準拠を基本としつつ、人事評価制度の適正な運用などにより、引き続き給与水準の適正化に努める。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17639</xdr:rowOff>
    </xdr:from>
    <xdr:to>
      <xdr:col>81</xdr:col>
      <xdr:colOff>44450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63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104016</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17639</xdr:rowOff>
    </xdr:from>
    <xdr:to>
      <xdr:col>81</xdr:col>
      <xdr:colOff>133350</xdr:colOff>
      <xdr:row>80</xdr:row>
      <xdr:rowOff>17639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138995</xdr:rowOff>
    </xdr:from>
    <xdr:to>
      <xdr:col>81</xdr:col>
      <xdr:colOff>44450</xdr:colOff>
      <xdr:row>86</xdr:row>
      <xdr:rowOff>7761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71224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155522</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38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138995</xdr:rowOff>
    </xdr:from>
    <xdr:to>
      <xdr:col>77</xdr:col>
      <xdr:colOff>44450</xdr:colOff>
      <xdr:row>86</xdr:row>
      <xdr:rowOff>61384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5290800" y="14712245"/>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7761</xdr:rowOff>
    </xdr:from>
    <xdr:to>
      <xdr:col>72</xdr:col>
      <xdr:colOff>203200</xdr:colOff>
      <xdr:row>86</xdr:row>
      <xdr:rowOff>61384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401800" y="14752461"/>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39105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165805</xdr:rowOff>
    </xdr:from>
    <xdr:to>
      <xdr:col>68</xdr:col>
      <xdr:colOff>152400</xdr:colOff>
      <xdr:row>86</xdr:row>
      <xdr:rowOff>7761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512800" y="147390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65916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128411</xdr:rowOff>
    </xdr:from>
    <xdr:to>
      <xdr:col>81</xdr:col>
      <xdr:colOff>95250</xdr:colOff>
      <xdr:row>86</xdr:row>
      <xdr:rowOff>58561</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100488</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67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88195</xdr:rowOff>
    </xdr:from>
    <xdr:to>
      <xdr:col>77</xdr:col>
      <xdr:colOff>95250</xdr:colOff>
      <xdr:row>86</xdr:row>
      <xdr:rowOff>18345</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3122</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747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10584</xdr:rowOff>
    </xdr:from>
    <xdr:to>
      <xdr:col>73</xdr:col>
      <xdr:colOff>44450</xdr:colOff>
      <xdr:row>86</xdr:row>
      <xdr:rowOff>112184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128411</xdr:rowOff>
    </xdr:from>
    <xdr:to>
      <xdr:col>68</xdr:col>
      <xdr:colOff>203200</xdr:colOff>
      <xdr:row>86</xdr:row>
      <xdr:rowOff>58561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43338</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29932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類似団体平均、高知県平均ともに上回っている。</a:t>
          </a:r>
        </a:p>
        <a:p>
          <a:r>
            <a:rPr kumimoji="1" lang="ja-JP" altLang="en-US" sz="1300">
              <a:latin typeface="ＭＳ Ｐゴシック" panose="020B0600070205080204" pitchFamily="50" charset="-128"/>
              <a:ea typeface="ＭＳ Ｐゴシック" panose="020B0600070205080204" pitchFamily="50" charset="-128"/>
            </a:rPr>
            <a:t>　業務の見直しや人員配置の最適化などに取り組みつつ、引き続き定員適正化計画に沿った職員数の適正化に努める。</a:t>
          </a: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129032</xdr:rowOff>
    </xdr:from>
    <xdr:to>
      <xdr:col>81</xdr:col>
      <xdr:colOff>44450</xdr:colOff>
      <xdr:row>61</xdr:row>
      <xdr:rowOff>166675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587482"/>
          <a:ext cx="838200" cy="3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116120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231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126136</xdr:rowOff>
    </xdr:from>
    <xdr:to>
      <xdr:col>77</xdr:col>
      <xdr:colOff>44450</xdr:colOff>
      <xdr:row>61</xdr:row>
      <xdr:rowOff>129032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584586"/>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14826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130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105384</xdr:rowOff>
    </xdr:from>
    <xdr:to>
      <xdr:col>72</xdr:col>
      <xdr:colOff>203200</xdr:colOff>
      <xdr:row>61</xdr:row>
      <xdr:rowOff>126136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563834"/>
          <a:ext cx="889000" cy="2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163593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10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76912</xdr:rowOff>
    </xdr:from>
    <xdr:to>
      <xdr:col>68</xdr:col>
      <xdr:colOff>152400</xdr:colOff>
      <xdr:row>61</xdr:row>
      <xdr:rowOff>105384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535362"/>
          <a:ext cx="889000" cy="2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153458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9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7417</xdr:rowOff>
    </xdr:from>
    <xdr:to>
      <xdr:col>64</xdr:col>
      <xdr:colOff>152400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119194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06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115875</xdr:rowOff>
    </xdr:from>
    <xdr:to>
      <xdr:col>81</xdr:col>
      <xdr:colOff>95250</xdr:colOff>
      <xdr:row>62</xdr:row>
      <xdr:rowOff>46025</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5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87952</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54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78232</xdr:rowOff>
    </xdr:from>
    <xdr:to>
      <xdr:col>77</xdr:col>
      <xdr:colOff>95250</xdr:colOff>
      <xdr:row>62</xdr:row>
      <xdr:rowOff>8382</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5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164609</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623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75336</xdr:rowOff>
    </xdr:from>
    <xdr:to>
      <xdr:col>73</xdr:col>
      <xdr:colOff>44450</xdr:colOff>
      <xdr:row>62</xdr:row>
      <xdr:rowOff>5486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5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161713</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620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54584</xdr:rowOff>
    </xdr:from>
    <xdr:to>
      <xdr:col>68</xdr:col>
      <xdr:colOff>203200</xdr:colOff>
      <xdr:row>61</xdr:row>
      <xdr:rowOff>156184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51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140961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599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26112</xdr:rowOff>
    </xdr:from>
    <xdr:to>
      <xdr:col>64</xdr:col>
      <xdr:colOff>152400</xdr:colOff>
      <xdr:row>61</xdr:row>
      <xdr:rowOff>127712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48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112489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570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高知県平均及び類似団体平均を上回っており、前年度と比較し０．５ポイント増加している。</a:t>
          </a:r>
        </a:p>
        <a:p>
          <a:r>
            <a:rPr kumimoji="1" lang="ja-JP" altLang="en-US" sz="1300">
              <a:latin typeface="ＭＳ Ｐゴシック" panose="020B0600070205080204" pitchFamily="50" charset="-128"/>
              <a:ea typeface="ＭＳ Ｐゴシック" panose="020B0600070205080204" pitchFamily="50" charset="-128"/>
            </a:rPr>
            <a:t>　近年は、南海トラフ地震対策事業の実施に伴い発行した地方債の償還に伴う公債費の増加によって上昇傾向にある。</a:t>
          </a:r>
        </a:p>
        <a:p>
          <a:r>
            <a:rPr kumimoji="1" lang="ja-JP" altLang="en-US" sz="1300">
              <a:latin typeface="ＭＳ Ｐゴシック" panose="020B0600070205080204" pitchFamily="50" charset="-128"/>
              <a:ea typeface="ＭＳ Ｐゴシック" panose="020B0600070205080204" pitchFamily="50" charset="-128"/>
            </a:rPr>
            <a:t>　公債費は令和７～８年度をピークとして逓減していくものの、令和１２年度頃までは公債費負担の高い状態が続く見込みであるため、財政措置の大きい地方債を有効に活用しつつ、償還期間等の調整により、実質公債費比率の上昇を抑えるように努める。</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38629</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10829"/>
          <a:ext cx="0" cy="1498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125006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38629</xdr:rowOff>
    </xdr:from>
    <xdr:to>
      <xdr:col>81</xdr:col>
      <xdr:colOff>133350</xdr:colOff>
      <xdr:row>36</xdr:row>
      <xdr:rowOff>38629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1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65088</xdr:rowOff>
    </xdr:from>
    <xdr:to>
      <xdr:col>81</xdr:col>
      <xdr:colOff>44450</xdr:colOff>
      <xdr:row>43</xdr:row>
      <xdr:rowOff>115358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437438"/>
          <a:ext cx="838200" cy="5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122890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09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125942</xdr:rowOff>
    </xdr:from>
    <xdr:to>
      <xdr:col>77</xdr:col>
      <xdr:colOff>44450</xdr:colOff>
      <xdr:row>43</xdr:row>
      <xdr:rowOff>65088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326842"/>
          <a:ext cx="889000" cy="11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106363</xdr:rowOff>
    </xdr:from>
    <xdr:to>
      <xdr:col>77</xdr:col>
      <xdr:colOff>95250</xdr:colOff>
      <xdr:row>41</xdr:row>
      <xdr:rowOff>36513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46690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33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55563</xdr:rowOff>
    </xdr:from>
    <xdr:to>
      <xdr:col>72</xdr:col>
      <xdr:colOff>203200</xdr:colOff>
      <xdr:row>42</xdr:row>
      <xdr:rowOff>125942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256463"/>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86254</xdr:rowOff>
    </xdr:from>
    <xdr:to>
      <xdr:col>73</xdr:col>
      <xdr:colOff>44450</xdr:colOff>
      <xdr:row>41</xdr:row>
      <xdr:rowOff>16404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26581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156633</xdr:rowOff>
    </xdr:from>
    <xdr:to>
      <xdr:col>68</xdr:col>
      <xdr:colOff>152400</xdr:colOff>
      <xdr:row>42</xdr:row>
      <xdr:rowOff>55563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186083"/>
          <a:ext cx="889000" cy="7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64558</xdr:rowOff>
    </xdr:from>
    <xdr:to>
      <xdr:col>81</xdr:col>
      <xdr:colOff>95250</xdr:colOff>
      <xdr:row>43</xdr:row>
      <xdr:rowOff>166158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36635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14288</xdr:rowOff>
    </xdr:from>
    <xdr:to>
      <xdr:col>77</xdr:col>
      <xdr:colOff>95250</xdr:colOff>
      <xdr:row>43</xdr:row>
      <xdr:rowOff>115888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100665</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473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75142</xdr:rowOff>
    </xdr:from>
    <xdr:to>
      <xdr:col>73</xdr:col>
      <xdr:colOff>44450</xdr:colOff>
      <xdr:row>43</xdr:row>
      <xdr:rowOff>5292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161519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4763</xdr:rowOff>
    </xdr:from>
    <xdr:to>
      <xdr:col>68</xdr:col>
      <xdr:colOff>203200</xdr:colOff>
      <xdr:row>42</xdr:row>
      <xdr:rowOff>106363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20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91140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9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20760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全国平均、高知県平均ともに下回っている。</a:t>
          </a:r>
        </a:p>
        <a:p>
          <a:r>
            <a:rPr kumimoji="1" lang="ja-JP" altLang="en-US" sz="1100">
              <a:latin typeface="ＭＳ Ｐゴシック" panose="020B0600070205080204" pitchFamily="50" charset="-128"/>
              <a:ea typeface="ＭＳ Ｐゴシック" panose="020B0600070205080204" pitchFamily="50" charset="-128"/>
            </a:rPr>
            <a:t>　これは、財政調整基金や減債基金などの充当可能基金の残高を高い水準で維持してきたことや、財政措置の大きい地方債を有効活用してきたことによるもの。</a:t>
          </a:r>
        </a:p>
        <a:p>
          <a:r>
            <a:rPr kumimoji="1" lang="ja-JP" altLang="en-US" sz="1100">
              <a:latin typeface="ＭＳ Ｐゴシック" panose="020B0600070205080204" pitchFamily="50" charset="-128"/>
              <a:ea typeface="ＭＳ Ｐゴシック" panose="020B0600070205080204" pitchFamily="50" charset="-128"/>
            </a:rPr>
            <a:t>　役場庁舎等の高台移転事業をはじめとした南海トラフ地震対策事業の財源として地方債を発行してきたことによって、一般会計等に係る地方債残高が大幅に増加しており、また、その償還財源に減債基金を活用していることから充当可能基金残高も減少傾向にある。今後、新たな事業を実施する際には、中期的な財政運営の視点から事業規模や実施時期等を検討するとともに、財政措置の大きい地方債を有効に活用しながら、健全な状態を維持していくよう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高知県中土佐町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5,774
5,724
193.21
7,553,782
7,259,791
216,771
4,007,635
12,860,407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人件費に係る経常収支比率は、類似団体平均と同水準となっている。</a:t>
          </a:r>
        </a:p>
        <a:p>
          <a:r>
            <a:rPr kumimoji="1" lang="ja-JP" altLang="en-US" sz="1300">
              <a:latin typeface="ＭＳ Ｐゴシック" panose="020B0600070205080204" pitchFamily="50" charset="-128"/>
              <a:ea typeface="ＭＳ Ｐゴシック" panose="020B0600070205080204" pitchFamily="50" charset="-128"/>
            </a:rPr>
            <a:t>　定員適正化計画に沿った職員数の適正化や人事評価制度の適正な運用などによる給与水準の適正化などにより、引き続き人件費の抑制に努める。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36</xdr:row>
      <xdr:rowOff>38826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18490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05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xdr:rowOff>
    </xdr:from>
    <xdr:to>
      <xdr:col>19</xdr:col>
      <xdr:colOff>187325</xdr:colOff>
      <xdr:row>36</xdr:row>
      <xdr:rowOff>25763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18490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34488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6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36</xdr:row>
      <xdr:rowOff>25763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18490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34488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6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xdr:rowOff>
    </xdr:from>
    <xdr:to>
      <xdr:col>11</xdr:col>
      <xdr:colOff>9525</xdr:colOff>
      <xdr:row>36</xdr:row>
      <xdr:rowOff>149860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1849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112866</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42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6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131553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132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133350</xdr:rowOff>
    </xdr:from>
    <xdr:to>
      <xdr:col>20</xdr:col>
      <xdr:colOff>38100</xdr:colOff>
      <xdr:row>36</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48277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146413</xdr:rowOff>
    </xdr:from>
    <xdr:to>
      <xdr:col>15</xdr:col>
      <xdr:colOff>149225</xdr:colOff>
      <xdr:row>36</xdr:row>
      <xdr:rowOff>76563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4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61340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233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133350</xdr:rowOff>
    </xdr:from>
    <xdr:to>
      <xdr:col>11</xdr:col>
      <xdr:colOff>60325</xdr:colOff>
      <xdr:row>36</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48277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物件費に係る経常収支比率は、全国平均、高知県平均及び類似団体平均を下回っている。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今後も現在の水準を維持するよう努める。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89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146702</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8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60325</xdr:rowOff>
    </xdr:from>
    <xdr:to>
      <xdr:col>82</xdr:col>
      <xdr:colOff>107950</xdr:colOff>
      <xdr:row>14</xdr:row>
      <xdr:rowOff>127000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46062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22225</xdr:rowOff>
    </xdr:from>
    <xdr:to>
      <xdr:col>78</xdr:col>
      <xdr:colOff>69850</xdr:colOff>
      <xdr:row>14</xdr:row>
      <xdr:rowOff>60325</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4225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10177</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92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146050</xdr:rowOff>
    </xdr:from>
    <xdr:to>
      <xdr:col>73</xdr:col>
      <xdr:colOff>180975</xdr:colOff>
      <xdr:row>14</xdr:row>
      <xdr:rowOff>22225</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3749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143527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146050</xdr:rowOff>
    </xdr:from>
    <xdr:to>
      <xdr:col>69</xdr:col>
      <xdr:colOff>92075</xdr:colOff>
      <xdr:row>14</xdr:row>
      <xdr:rowOff>41275</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37490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57802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67327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92727</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9525</xdr:rowOff>
    </xdr:from>
    <xdr:to>
      <xdr:col>78</xdr:col>
      <xdr:colOff>120650</xdr:colOff>
      <xdr:row>14</xdr:row>
      <xdr:rowOff>111125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40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121302</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178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142875</xdr:rowOff>
    </xdr:from>
    <xdr:to>
      <xdr:col>74</xdr:col>
      <xdr:colOff>31750</xdr:colOff>
      <xdr:row>14</xdr:row>
      <xdr:rowOff>73025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37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83202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14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95250</xdr:rowOff>
    </xdr:from>
    <xdr:to>
      <xdr:col>69</xdr:col>
      <xdr:colOff>142875</xdr:colOff>
      <xdr:row>14</xdr:row>
      <xdr:rowOff>25400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35577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161925</xdr:rowOff>
    </xdr:from>
    <xdr:to>
      <xdr:col>65</xdr:col>
      <xdr:colOff>53975</xdr:colOff>
      <xdr:row>14</xdr:row>
      <xdr:rowOff>92075</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3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102252</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15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扶助費に係る経常収支比率は、類似団体平均と同水準となっている。</a:t>
          </a:r>
        </a:p>
        <a:p>
          <a:r>
            <a:rPr kumimoji="1" lang="ja-JP" altLang="en-US" sz="1300">
              <a:latin typeface="ＭＳ Ｐゴシック" panose="020B0600070205080204" pitchFamily="50" charset="-128"/>
              <a:ea typeface="ＭＳ Ｐゴシック" panose="020B0600070205080204" pitchFamily="50" charset="-128"/>
            </a:rPr>
            <a:t>　高齢者・障害者を地域で支えあう仕組みづくりや、介護予防を推進することなどにより、引き続き扶助費の抑制に努める。 </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146050</xdr:rowOff>
    </xdr:from>
    <xdr:to>
      <xdr:col>24</xdr:col>
      <xdr:colOff>25400</xdr:colOff>
      <xdr:row>55</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4043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48277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8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54</xdr:row>
      <xdr:rowOff>146050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347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88900</xdr:rowOff>
    </xdr:from>
    <xdr:to>
      <xdr:col>15</xdr:col>
      <xdr:colOff>98425</xdr:colOff>
      <xdr:row>55</xdr:row>
      <xdr:rowOff>50800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93472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31750</xdr:rowOff>
    </xdr:from>
    <xdr:to>
      <xdr:col>11</xdr:col>
      <xdr:colOff>9525</xdr:colOff>
      <xdr:row>55</xdr:row>
      <xdr:rowOff>50800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92900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86377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133350</xdr:rowOff>
    </xdr:from>
    <xdr:to>
      <xdr:col>24</xdr:col>
      <xdr:colOff>76200</xdr:colOff>
      <xdr:row>55</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149877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95250</xdr:rowOff>
    </xdr:from>
    <xdr:to>
      <xdr:col>20</xdr:col>
      <xdr:colOff>38100</xdr:colOff>
      <xdr:row>55</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35577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38100</xdr:rowOff>
    </xdr:from>
    <xdr:to>
      <xdr:col>15</xdr:col>
      <xdr:colOff>149225</xdr:colOff>
      <xdr:row>54</xdr:row>
      <xdr:rowOff>139700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0</xdr:rowOff>
    </xdr:from>
    <xdr:to>
      <xdr:col>11</xdr:col>
      <xdr:colOff>60325</xdr:colOff>
      <xdr:row>55</xdr:row>
      <xdr:rowOff>101600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152400</xdr:rowOff>
    </xdr:from>
    <xdr:to>
      <xdr:col>6</xdr:col>
      <xdr:colOff>171450</xdr:colOff>
      <xdr:row>54</xdr:row>
      <xdr:rowOff>82550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92727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その他に係る経常収支比率は、全国平均、高知県平均及び類似団体平均を下回っている。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今後も現在の水準を維持するよう努める。 </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8" name="その他グラフ枠">
          <a:extLst>
            <a:ext uri="{FF2B5EF4-FFF2-40B4-BE49-F238E27FC236}">
              <a16:creationId xmlns:a16="http://schemas.microsoft.com/office/drawing/2014/main" id="{00000000-0008-0000-0400-0000F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6510000" y="91490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49547</xdr:rowOff>
    </xdr:from>
    <xdr:ext cx="762000" cy="259045"/>
    <xdr:sp macro="" textlink="">
      <xdr:nvSpPr>
        <xdr:cNvPr id="250" name="その他最小値テキスト">
          <a:extLst>
            <a:ext uri="{FF2B5EF4-FFF2-40B4-BE49-F238E27FC236}">
              <a16:creationId xmlns:a16="http://schemas.microsoft.com/office/drawing/2014/main" id="{00000000-0008-0000-0400-0000FA000000}"/>
            </a:ext>
          </a:extLst>
        </xdr:cNvPr>
        <xdr:cNvSpPr txBox="1"/>
      </xdr:nvSpPr>
      <xdr:spPr>
        <a:xfrm>
          <a:off x="16598900" y="10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105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52" name="その他最大値テキスト">
          <a:extLst>
            <a:ext uri="{FF2B5EF4-FFF2-40B4-BE49-F238E27FC236}">
              <a16:creationId xmlns:a16="http://schemas.microsoft.com/office/drawing/2014/main" id="{00000000-0008-0000-0400-0000FC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46990</xdr:rowOff>
    </xdr:from>
    <xdr:to>
      <xdr:col>82</xdr:col>
      <xdr:colOff>107950</xdr:colOff>
      <xdr:row>57</xdr:row>
      <xdr:rowOff>123190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5671800" y="98196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154957</xdr:rowOff>
    </xdr:from>
    <xdr:ext cx="762000" cy="259045"/>
    <xdr:sp macro="" textlink="">
      <xdr:nvSpPr>
        <xdr:cNvPr id="255" name="その他平均値テキスト">
          <a:extLst>
            <a:ext uri="{FF2B5EF4-FFF2-40B4-BE49-F238E27FC236}">
              <a16:creationId xmlns:a16="http://schemas.microsoft.com/office/drawing/2014/main" id="{00000000-0008-0000-0400-0000FF000000}"/>
            </a:ext>
          </a:extLst>
        </xdr:cNvPr>
        <xdr:cNvSpPr txBox="1"/>
      </xdr:nvSpPr>
      <xdr:spPr>
        <a:xfrm>
          <a:off x="16598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123190</xdr:rowOff>
    </xdr:from>
    <xdr:to>
      <xdr:col>78</xdr:col>
      <xdr:colOff>69850</xdr:colOff>
      <xdr:row>57</xdr:row>
      <xdr:rowOff>146050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4782800" y="9895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57</xdr:row>
      <xdr:rowOff>168910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893800" y="9918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63517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168910</xdr:rowOff>
    </xdr:from>
    <xdr:to>
      <xdr:col>69</xdr:col>
      <xdr:colOff>92075</xdr:colOff>
      <xdr:row>58</xdr:row>
      <xdr:rowOff>66040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004800" y="99415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55897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127017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972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64592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12717</xdr:rowOff>
    </xdr:from>
    <xdr:ext cx="762000" cy="259045"/>
    <xdr:sp macro="" textlink="">
      <xdr:nvSpPr>
        <xdr:cNvPr id="274" name="その他該当値テキスト">
          <a:extLst>
            <a:ext uri="{FF2B5EF4-FFF2-40B4-BE49-F238E27FC236}">
              <a16:creationId xmlns:a16="http://schemas.microsoft.com/office/drawing/2014/main" id="{00000000-0008-0000-0400-000012010000}"/>
            </a:ext>
          </a:extLst>
        </xdr:cNvPr>
        <xdr:cNvSpPr txBox="1"/>
      </xdr:nvSpPr>
      <xdr:spPr>
        <a:xfrm>
          <a:off x="165989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72390</xdr:rowOff>
    </xdr:from>
    <xdr:to>
      <xdr:col>78</xdr:col>
      <xdr:colOff>120650</xdr:colOff>
      <xdr:row>58</xdr:row>
      <xdr:rowOff>2540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5621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12717</xdr:rowOff>
    </xdr:from>
    <xdr:ext cx="7366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5290800" y="961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118110</xdr:rowOff>
    </xdr:from>
    <xdr:to>
      <xdr:col>69</xdr:col>
      <xdr:colOff>142875</xdr:colOff>
      <xdr:row>58</xdr:row>
      <xdr:rowOff>48260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3843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58437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3512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2954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101617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623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類似団体平均を下回</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る一方、全国平均をわずかに上回る</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11.1</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％となっており、高知県平均と同水準を維持している。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今後も現在の水準を維持するよう努める。 </a:t>
          </a:r>
        </a:p>
      </xdr:txBody>
    </xdr:sp>
    <xdr:clientData/>
  </xdr:twoCellAnchor>
  <xdr:oneCellAnchor>
    <xdr:from>
      <xdr:col>62</xdr:col>
      <xdr:colOff>6350</xdr:colOff>
      <xdr:row>29</xdr:row>
      <xdr:rowOff>107950</xdr:rowOff>
    </xdr:from>
    <xdr:ext cx="298543" cy="225703"/>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68769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104792</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116222</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46990</xdr:rowOff>
    </xdr:from>
    <xdr:to>
      <xdr:col>82</xdr:col>
      <xdr:colOff>107950</xdr:colOff>
      <xdr:row>34</xdr:row>
      <xdr:rowOff>75565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587629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162577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6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29845</xdr:rowOff>
    </xdr:from>
    <xdr:to>
      <xdr:col>78</xdr:col>
      <xdr:colOff>69850</xdr:colOff>
      <xdr:row>34</xdr:row>
      <xdr:rowOff>46990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585914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19702</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191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115570</xdr:rowOff>
    </xdr:from>
    <xdr:to>
      <xdr:col>73</xdr:col>
      <xdr:colOff>180975</xdr:colOff>
      <xdr:row>34</xdr:row>
      <xdr:rowOff>29845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577342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145432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14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115570</xdr:rowOff>
    </xdr:from>
    <xdr:to>
      <xdr:col>69</xdr:col>
      <xdr:colOff>92075</xdr:colOff>
      <xdr:row>34</xdr:row>
      <xdr:rowOff>58420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57734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99712</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0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151147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24765</xdr:rowOff>
    </xdr:from>
    <xdr:to>
      <xdr:col>82</xdr:col>
      <xdr:colOff>158750</xdr:colOff>
      <xdr:row>34</xdr:row>
      <xdr:rowOff>126365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85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41292</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699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167640</xdr:rowOff>
    </xdr:from>
    <xdr:to>
      <xdr:col>78</xdr:col>
      <xdr:colOff>120650</xdr:colOff>
      <xdr:row>34</xdr:row>
      <xdr:rowOff>97790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82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107967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594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150495</xdr:rowOff>
    </xdr:from>
    <xdr:to>
      <xdr:col>74</xdr:col>
      <xdr:colOff>31750</xdr:colOff>
      <xdr:row>34</xdr:row>
      <xdr:rowOff>80645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80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90822</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577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64770</xdr:rowOff>
    </xdr:from>
    <xdr:to>
      <xdr:col>69</xdr:col>
      <xdr:colOff>142875</xdr:colOff>
      <xdr:row>33</xdr:row>
      <xdr:rowOff>166370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5097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7620</xdr:rowOff>
    </xdr:from>
    <xdr:to>
      <xdr:col>65</xdr:col>
      <xdr:colOff>53975</xdr:colOff>
      <xdr:row>34</xdr:row>
      <xdr:rowOff>109220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119397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近年は、南海トラフ地震対策事業の実施に伴い発行した地方債の償還に伴う公債費の増加によって上昇傾向にある。公債費は令和７～８年度をピークとして逓減していくものの、令和１２年度頃までは公債費負担の高い状態が続く見込みであるため、今後、新たに発行する地方債については償還開始時期や償還期間の調整等を行うことによって公債費の上昇を抑制していく。</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50800</xdr:rowOff>
    </xdr:from>
    <xdr:to>
      <xdr:col>24</xdr:col>
      <xdr:colOff>25400</xdr:colOff>
      <xdr:row>80</xdr:row>
      <xdr:rowOff>50800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766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157480</xdr:rowOff>
    </xdr:from>
    <xdr:to>
      <xdr:col>19</xdr:col>
      <xdr:colOff>187325</xdr:colOff>
      <xdr:row>80</xdr:row>
      <xdr:rowOff>50800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70203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69867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2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62230</xdr:rowOff>
    </xdr:from>
    <xdr:to>
      <xdr:col>15</xdr:col>
      <xdr:colOff>98425</xdr:colOff>
      <xdr:row>79</xdr:row>
      <xdr:rowOff>157480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60678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104157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62230</xdr:rowOff>
    </xdr:from>
    <xdr:to>
      <xdr:col>11</xdr:col>
      <xdr:colOff>9525</xdr:colOff>
      <xdr:row>79</xdr:row>
      <xdr:rowOff>77470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606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58437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0</xdr:rowOff>
    </xdr:from>
    <xdr:to>
      <xdr:col>24</xdr:col>
      <xdr:colOff>76200</xdr:colOff>
      <xdr:row>80</xdr:row>
      <xdr:rowOff>101600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143527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0</xdr:rowOff>
    </xdr:from>
    <xdr:to>
      <xdr:col>20</xdr:col>
      <xdr:colOff>38100</xdr:colOff>
      <xdr:row>80</xdr:row>
      <xdr:rowOff>101600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86377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80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106680</xdr:rowOff>
    </xdr:from>
    <xdr:to>
      <xdr:col>15</xdr:col>
      <xdr:colOff>149225</xdr:colOff>
      <xdr:row>80</xdr:row>
      <xdr:rowOff>36830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65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21607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737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11430</xdr:rowOff>
    </xdr:from>
    <xdr:to>
      <xdr:col>11</xdr:col>
      <xdr:colOff>60325</xdr:colOff>
      <xdr:row>79</xdr:row>
      <xdr:rowOff>113030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97807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26670</xdr:rowOff>
    </xdr:from>
    <xdr:to>
      <xdr:col>6</xdr:col>
      <xdr:colOff>171450</xdr:colOff>
      <xdr:row>79</xdr:row>
      <xdr:rowOff>128270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113047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65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公債費以外の経常収支比率は、全国平均、高知県平均及び類似団体平均を下回っている。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今後も現在の水準を維持するよう努める。  </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146050</xdr:rowOff>
    </xdr:from>
    <xdr:to>
      <xdr:col>82</xdr:col>
      <xdr:colOff>107950</xdr:colOff>
      <xdr:row>75</xdr:row>
      <xdr:rowOff>5080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28333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6366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127000</xdr:rowOff>
    </xdr:from>
    <xdr:to>
      <xdr:col>78</xdr:col>
      <xdr:colOff>69850</xdr:colOff>
      <xdr:row>74</xdr:row>
      <xdr:rowOff>146050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814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52088</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81280</xdr:rowOff>
    </xdr:from>
    <xdr:to>
      <xdr:col>73</xdr:col>
      <xdr:colOff>180975</xdr:colOff>
      <xdr:row>74</xdr:row>
      <xdr:rowOff>127000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2768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6366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81280</xdr:rowOff>
    </xdr:from>
    <xdr:to>
      <xdr:col>69</xdr:col>
      <xdr:colOff>92075</xdr:colOff>
      <xdr:row>75</xdr:row>
      <xdr:rowOff>88900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2768580"/>
          <a:ext cx="8890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101616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48277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125730</xdr:rowOff>
    </xdr:from>
    <xdr:to>
      <xdr:col>82</xdr:col>
      <xdr:colOff>158750</xdr:colOff>
      <xdr:row>75</xdr:row>
      <xdr:rowOff>55880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142257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6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95250</xdr:rowOff>
    </xdr:from>
    <xdr:to>
      <xdr:col>78</xdr:col>
      <xdr:colOff>120650</xdr:colOff>
      <xdr:row>75</xdr:row>
      <xdr:rowOff>25400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35577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551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76200</xdr:rowOff>
    </xdr:from>
    <xdr:to>
      <xdr:col>74</xdr:col>
      <xdr:colOff>31750</xdr:colOff>
      <xdr:row>75</xdr:row>
      <xdr:rowOff>6350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30480</xdr:rowOff>
    </xdr:from>
    <xdr:to>
      <xdr:col>69</xdr:col>
      <xdr:colOff>142875</xdr:colOff>
      <xdr:row>74</xdr:row>
      <xdr:rowOff>132080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142257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38100</xdr:rowOff>
    </xdr:from>
    <xdr:to>
      <xdr:col>65</xdr:col>
      <xdr:colOff>53975</xdr:colOff>
      <xdr:row>75</xdr:row>
      <xdr:rowOff>139700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149877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高知県中土佐町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93891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111513</xdr:rowOff>
    </xdr:from>
    <xdr:to>
      <xdr:col>29</xdr:col>
      <xdr:colOff>127000</xdr:colOff>
      <xdr:row>16</xdr:row>
      <xdr:rowOff>43271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730888"/>
          <a:ext cx="647700" cy="103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50584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41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43271</xdr:rowOff>
    </xdr:from>
    <xdr:to>
      <xdr:col>26</xdr:col>
      <xdr:colOff>50800</xdr:colOff>
      <xdr:row>16</xdr:row>
      <xdr:rowOff>92270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834096"/>
          <a:ext cx="698500" cy="489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74560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36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92270</xdr:rowOff>
    </xdr:from>
    <xdr:to>
      <xdr:col>22</xdr:col>
      <xdr:colOff>114300</xdr:colOff>
      <xdr:row>16</xdr:row>
      <xdr:rowOff>145332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883095"/>
          <a:ext cx="698500" cy="53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117166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07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145332</xdr:rowOff>
    </xdr:from>
    <xdr:to>
      <xdr:col>18</xdr:col>
      <xdr:colOff>177800</xdr:colOff>
      <xdr:row>17</xdr:row>
      <xdr:rowOff>9713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36157"/>
          <a:ext cx="698500" cy="35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141732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0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81159</xdr:rowOff>
    </xdr:from>
    <xdr:to>
      <xdr:col>15</xdr:col>
      <xdr:colOff>101600</xdr:colOff>
      <xdr:row>18</xdr:row>
      <xdr:rowOff>11309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167536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60713</xdr:rowOff>
    </xdr:from>
    <xdr:to>
      <xdr:col>29</xdr:col>
      <xdr:colOff>177800</xdr:colOff>
      <xdr:row>15</xdr:row>
      <xdr:rowOff>162313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680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77240</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52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163921</xdr:rowOff>
    </xdr:from>
    <xdr:to>
      <xdr:col>26</xdr:col>
      <xdr:colOff>101600</xdr:colOff>
      <xdr:row>16</xdr:row>
      <xdr:rowOff>94071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783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104248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552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41470</xdr:rowOff>
    </xdr:from>
    <xdr:to>
      <xdr:col>22</xdr:col>
      <xdr:colOff>165100</xdr:colOff>
      <xdr:row>16</xdr:row>
      <xdr:rowOff>143070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32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153247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60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94532</xdr:rowOff>
    </xdr:from>
    <xdr:to>
      <xdr:col>19</xdr:col>
      <xdr:colOff>38100</xdr:colOff>
      <xdr:row>17</xdr:row>
      <xdr:rowOff>24682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885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34859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6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130363</xdr:rowOff>
    </xdr:from>
    <xdr:to>
      <xdr:col>15</xdr:col>
      <xdr:colOff>101600</xdr:colOff>
      <xdr:row>17</xdr:row>
      <xdr:rowOff>60513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21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70690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69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140796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278505</xdr:rowOff>
    </xdr:from>
    <xdr:to>
      <xdr:col>29</xdr:col>
      <xdr:colOff>127000</xdr:colOff>
      <xdr:row>34</xdr:row>
      <xdr:rowOff>285744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545955"/>
          <a:ext cx="647700" cy="7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300214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0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285744</xdr:rowOff>
    </xdr:from>
    <xdr:to>
      <xdr:col>26</xdr:col>
      <xdr:colOff>50800</xdr:colOff>
      <xdr:row>35</xdr:row>
      <xdr:rowOff>63392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553194"/>
          <a:ext cx="698500" cy="120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75804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63392</xdr:rowOff>
    </xdr:from>
    <xdr:to>
      <xdr:col>22</xdr:col>
      <xdr:colOff>114300</xdr:colOff>
      <xdr:row>35</xdr:row>
      <xdr:rowOff>187160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673742"/>
          <a:ext cx="698500" cy="1237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89387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4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187160</xdr:rowOff>
    </xdr:from>
    <xdr:to>
      <xdr:col>18</xdr:col>
      <xdr:colOff>177800</xdr:colOff>
      <xdr:row>36</xdr:row>
      <xdr:rowOff>63411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797510"/>
          <a:ext cx="698500" cy="219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161110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1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3353</xdr:rowOff>
    </xdr:from>
    <xdr:to>
      <xdr:col>15</xdr:col>
      <xdr:colOff>101600</xdr:colOff>
      <xdr:row>37</xdr:row>
      <xdr:rowOff>104953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280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89730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21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227705</xdr:rowOff>
    </xdr:from>
    <xdr:to>
      <xdr:col>29</xdr:col>
      <xdr:colOff>177800</xdr:colOff>
      <xdr:row>34</xdr:row>
      <xdr:rowOff>329305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495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72782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340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234944</xdr:rowOff>
    </xdr:from>
    <xdr:to>
      <xdr:col>26</xdr:col>
      <xdr:colOff>101600</xdr:colOff>
      <xdr:row>34</xdr:row>
      <xdr:rowOff>336544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502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3821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271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12592</xdr:rowOff>
    </xdr:from>
    <xdr:to>
      <xdr:col>22</xdr:col>
      <xdr:colOff>165100</xdr:colOff>
      <xdr:row>35</xdr:row>
      <xdr:rowOff>114192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22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124369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91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136360</xdr:rowOff>
    </xdr:from>
    <xdr:to>
      <xdr:col>19</xdr:col>
      <xdr:colOff>38100</xdr:colOff>
      <xdr:row>35</xdr:row>
      <xdr:rowOff>237960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46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248137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1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12611</xdr:rowOff>
    </xdr:from>
    <xdr:to>
      <xdr:col>15</xdr:col>
      <xdr:colOff>101600</xdr:colOff>
      <xdr:row>36</xdr:row>
      <xdr:rowOff>114211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658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124388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7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高知県中土佐町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5,774
5,724
193.21
7,553,782
7,259,791
216,771
4,007,635
12,860,407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105227</xdr:rowOff>
    </xdr:from>
    <xdr:to>
      <xdr:col>24</xdr:col>
      <xdr:colOff>63500</xdr:colOff>
      <xdr:row>36</xdr:row>
      <xdr:rowOff>18976</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105977"/>
          <a:ext cx="838200" cy="85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15778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87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18976</xdr:rowOff>
    </xdr:from>
    <xdr:to>
      <xdr:col>19</xdr:col>
      <xdr:colOff>177800</xdr:colOff>
      <xdr:row>36</xdr:row>
      <xdr:rowOff>60074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191176"/>
          <a:ext cx="889000" cy="4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28451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7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60074</xdr:rowOff>
    </xdr:from>
    <xdr:to>
      <xdr:col>15</xdr:col>
      <xdr:colOff>50800</xdr:colOff>
      <xdr:row>36</xdr:row>
      <xdr:rowOff>83881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232274"/>
          <a:ext cx="889000" cy="2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46762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39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83881</xdr:rowOff>
    </xdr:from>
    <xdr:to>
      <xdr:col>10</xdr:col>
      <xdr:colOff>114300</xdr:colOff>
      <xdr:row>36</xdr:row>
      <xdr:rowOff>132714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256081"/>
          <a:ext cx="889000" cy="4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61520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40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4021</xdr:rowOff>
    </xdr:from>
    <xdr:to>
      <xdr:col>6</xdr:col>
      <xdr:colOff>38100</xdr:colOff>
      <xdr:row>37</xdr:row>
      <xdr:rowOff>105621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96748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440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54427</xdr:rowOff>
    </xdr:from>
    <xdr:to>
      <xdr:col>24</xdr:col>
      <xdr:colOff>114300</xdr:colOff>
      <xdr:row>35</xdr:row>
      <xdr:rowOff>156027</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05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77304</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906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139626</xdr:rowOff>
    </xdr:from>
    <xdr:to>
      <xdr:col>20</xdr:col>
      <xdr:colOff>38100</xdr:colOff>
      <xdr:row>36</xdr:row>
      <xdr:rowOff>69776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14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86303</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915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9274</xdr:rowOff>
    </xdr:from>
    <xdr:to>
      <xdr:col>15</xdr:col>
      <xdr:colOff>101600</xdr:colOff>
      <xdr:row>36</xdr:row>
      <xdr:rowOff>110874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18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127401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956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33081</xdr:rowOff>
    </xdr:from>
    <xdr:to>
      <xdr:col>10</xdr:col>
      <xdr:colOff>165100</xdr:colOff>
      <xdr:row>36</xdr:row>
      <xdr:rowOff>134681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20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151208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980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81914</xdr:rowOff>
    </xdr:from>
    <xdr:to>
      <xdr:col>6</xdr:col>
      <xdr:colOff>38100</xdr:colOff>
      <xdr:row>37</xdr:row>
      <xdr:rowOff>12064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5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28591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029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56969</xdr:rowOff>
    </xdr:from>
    <xdr:to>
      <xdr:col>24</xdr:col>
      <xdr:colOff>63500</xdr:colOff>
      <xdr:row>57</xdr:row>
      <xdr:rowOff>95919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29619"/>
          <a:ext cx="838200" cy="3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156889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58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83510</xdr:rowOff>
    </xdr:from>
    <xdr:to>
      <xdr:col>19</xdr:col>
      <xdr:colOff>177800</xdr:colOff>
      <xdr:row>57</xdr:row>
      <xdr:rowOff>95919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856160"/>
          <a:ext cx="889000" cy="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140296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1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83510</xdr:rowOff>
    </xdr:from>
    <xdr:to>
      <xdr:col>15</xdr:col>
      <xdr:colOff>50800</xdr:colOff>
      <xdr:row>57</xdr:row>
      <xdr:rowOff>146783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56160"/>
          <a:ext cx="889000" cy="6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153368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2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146783</xdr:rowOff>
    </xdr:from>
    <xdr:to>
      <xdr:col>10</xdr:col>
      <xdr:colOff>114300</xdr:colOff>
      <xdr:row>58</xdr:row>
      <xdr:rowOff>95714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19433"/>
          <a:ext cx="889000" cy="12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30235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134418</xdr:rowOff>
    </xdr:from>
    <xdr:to>
      <xdr:col>6</xdr:col>
      <xdr:colOff>38100</xdr:colOff>
      <xdr:row>58</xdr:row>
      <xdr:rowOff>64568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81095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6169</xdr:rowOff>
    </xdr:from>
    <xdr:to>
      <xdr:col>24</xdr:col>
      <xdr:colOff>114300</xdr:colOff>
      <xdr:row>57</xdr:row>
      <xdr:rowOff>107769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7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29046</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630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45119</xdr:rowOff>
    </xdr:from>
    <xdr:to>
      <xdr:col>20</xdr:col>
      <xdr:colOff>38100</xdr:colOff>
      <xdr:row>57</xdr:row>
      <xdr:rowOff>146719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1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163246</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59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32710</xdr:rowOff>
    </xdr:from>
    <xdr:to>
      <xdr:col>15</xdr:col>
      <xdr:colOff>101600</xdr:colOff>
      <xdr:row>57</xdr:row>
      <xdr:rowOff>134310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0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150837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580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95983</xdr:rowOff>
    </xdr:from>
    <xdr:to>
      <xdr:col>10</xdr:col>
      <xdr:colOff>165100</xdr:colOff>
      <xdr:row>58</xdr:row>
      <xdr:rowOff>26133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6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17260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961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44914</xdr:rowOff>
    </xdr:from>
    <xdr:to>
      <xdr:col>6</xdr:col>
      <xdr:colOff>38100</xdr:colOff>
      <xdr:row>58</xdr:row>
      <xdr:rowOff>146514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8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137641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08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90567</xdr:rowOff>
    </xdr:from>
    <xdr:to>
      <xdr:col>24</xdr:col>
      <xdr:colOff>63500</xdr:colOff>
      <xdr:row>78</xdr:row>
      <xdr:rowOff>130214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120767"/>
          <a:ext cx="838200" cy="38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9282</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39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90567</xdr:rowOff>
    </xdr:from>
    <xdr:to>
      <xdr:col>19</xdr:col>
      <xdr:colOff>177800</xdr:colOff>
      <xdr:row>78</xdr:row>
      <xdr:rowOff>76639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120767"/>
          <a:ext cx="889000" cy="32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118403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32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76639</xdr:rowOff>
    </xdr:from>
    <xdr:to>
      <xdr:col>15</xdr:col>
      <xdr:colOff>50800</xdr:colOff>
      <xdr:row>79</xdr:row>
      <xdr:rowOff>63936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49739"/>
          <a:ext cx="889000" cy="15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156391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01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55967</xdr:rowOff>
    </xdr:from>
    <xdr:to>
      <xdr:col>10</xdr:col>
      <xdr:colOff>114300</xdr:colOff>
      <xdr:row>79</xdr:row>
      <xdr:rowOff>63936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600517"/>
          <a:ext cx="889000" cy="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4537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0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95659</xdr:rowOff>
    </xdr:from>
    <xdr:to>
      <xdr:col>6</xdr:col>
      <xdr:colOff>38100</xdr:colOff>
      <xdr:row>78</xdr:row>
      <xdr:rowOff>25809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42336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0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79414</xdr:rowOff>
    </xdr:from>
    <xdr:to>
      <xdr:col>24</xdr:col>
      <xdr:colOff>114300</xdr:colOff>
      <xdr:row>79</xdr:row>
      <xdr:rowOff>9564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5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57841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43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39767</xdr:rowOff>
    </xdr:from>
    <xdr:to>
      <xdr:col>20</xdr:col>
      <xdr:colOff>38100</xdr:colOff>
      <xdr:row>76</xdr:row>
      <xdr:rowOff>141367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6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157894</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84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25839</xdr:rowOff>
    </xdr:from>
    <xdr:to>
      <xdr:col>15</xdr:col>
      <xdr:colOff>101600</xdr:colOff>
      <xdr:row>78</xdr:row>
      <xdr:rowOff>127439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9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118566</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349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13136</xdr:rowOff>
    </xdr:from>
    <xdr:to>
      <xdr:col>10</xdr:col>
      <xdr:colOff>165100</xdr:colOff>
      <xdr:row>79</xdr:row>
      <xdr:rowOff>114736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55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105863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65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5167</xdr:rowOff>
    </xdr:from>
    <xdr:to>
      <xdr:col>6</xdr:col>
      <xdr:colOff>38100</xdr:colOff>
      <xdr:row>79</xdr:row>
      <xdr:rowOff>106767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54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97894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642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113100</xdr:rowOff>
    </xdr:from>
    <xdr:to>
      <xdr:col>24</xdr:col>
      <xdr:colOff>63500</xdr:colOff>
      <xdr:row>96</xdr:row>
      <xdr:rowOff>142846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572300"/>
          <a:ext cx="838200" cy="2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86603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02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142846</xdr:rowOff>
    </xdr:from>
    <xdr:to>
      <xdr:col>19</xdr:col>
      <xdr:colOff>177800</xdr:colOff>
      <xdr:row>97</xdr:row>
      <xdr:rowOff>84708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602046"/>
          <a:ext cx="889000" cy="113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46193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16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116474</xdr:rowOff>
    </xdr:from>
    <xdr:to>
      <xdr:col>15</xdr:col>
      <xdr:colOff>50800</xdr:colOff>
      <xdr:row>97</xdr:row>
      <xdr:rowOff>84708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575674"/>
          <a:ext cx="889000" cy="13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138411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25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116474</xdr:rowOff>
    </xdr:from>
    <xdr:to>
      <xdr:col>10</xdr:col>
      <xdr:colOff>114300</xdr:colOff>
      <xdr:row>98</xdr:row>
      <xdr:rowOff>81224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575674"/>
          <a:ext cx="889000" cy="30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33062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149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18373</xdr:rowOff>
    </xdr:from>
    <xdr:to>
      <xdr:col>6</xdr:col>
      <xdr:colOff>38100</xdr:colOff>
      <xdr:row>97</xdr:row>
      <xdr:rowOff>119973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136500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2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62300</xdr:rowOff>
    </xdr:from>
    <xdr:to>
      <xdr:col>24</xdr:col>
      <xdr:colOff>114300</xdr:colOff>
      <xdr:row>96</xdr:row>
      <xdr:rowOff>163900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40727</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49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92046</xdr:rowOff>
    </xdr:from>
    <xdr:to>
      <xdr:col>20</xdr:col>
      <xdr:colOff>38100</xdr:colOff>
      <xdr:row>97</xdr:row>
      <xdr:rowOff>22196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55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13323</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64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33908</xdr:rowOff>
    </xdr:from>
    <xdr:to>
      <xdr:col>15</xdr:col>
      <xdr:colOff>101600</xdr:colOff>
      <xdr:row>97</xdr:row>
      <xdr:rowOff>135508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6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126635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75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65674</xdr:rowOff>
    </xdr:from>
    <xdr:to>
      <xdr:col>10</xdr:col>
      <xdr:colOff>165100</xdr:colOff>
      <xdr:row>96</xdr:row>
      <xdr:rowOff>167274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52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158401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61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30424</xdr:rowOff>
    </xdr:from>
    <xdr:to>
      <xdr:col>6</xdr:col>
      <xdr:colOff>38100</xdr:colOff>
      <xdr:row>98</xdr:row>
      <xdr:rowOff>132024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3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123151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2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104166</xdr:rowOff>
    </xdr:from>
    <xdr:to>
      <xdr:col>55</xdr:col>
      <xdr:colOff>0</xdr:colOff>
      <xdr:row>37</xdr:row>
      <xdr:rowOff>127274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447816"/>
          <a:ext cx="838200" cy="2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100067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0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104166</xdr:rowOff>
    </xdr:from>
    <xdr:to>
      <xdr:col>50</xdr:col>
      <xdr:colOff>114300</xdr:colOff>
      <xdr:row>37</xdr:row>
      <xdr:rowOff>121328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447816"/>
          <a:ext cx="889000" cy="1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67827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06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121328</xdr:rowOff>
    </xdr:from>
    <xdr:to>
      <xdr:col>45</xdr:col>
      <xdr:colOff>177800</xdr:colOff>
      <xdr:row>37</xdr:row>
      <xdr:rowOff>127632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64978"/>
          <a:ext cx="889000" cy="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88450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0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88425</xdr:rowOff>
    </xdr:from>
    <xdr:to>
      <xdr:col>41</xdr:col>
      <xdr:colOff>50800</xdr:colOff>
      <xdr:row>37</xdr:row>
      <xdr:rowOff>127632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260625"/>
          <a:ext cx="889000" cy="210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120748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12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148479</xdr:rowOff>
    </xdr:from>
    <xdr:to>
      <xdr:col>36</xdr:col>
      <xdr:colOff>165100</xdr:colOff>
      <xdr:row>36</xdr:row>
      <xdr:rowOff>78629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95156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2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76474</xdr:rowOff>
    </xdr:from>
    <xdr:to>
      <xdr:col>55</xdr:col>
      <xdr:colOff>50800</xdr:colOff>
      <xdr:row>38</xdr:row>
      <xdr:rowOff>6624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2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162851</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35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53366</xdr:rowOff>
    </xdr:from>
    <xdr:to>
      <xdr:col>50</xdr:col>
      <xdr:colOff>165100</xdr:colOff>
      <xdr:row>37</xdr:row>
      <xdr:rowOff>154966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9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146093</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489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70528</xdr:rowOff>
    </xdr:from>
    <xdr:to>
      <xdr:col>46</xdr:col>
      <xdr:colOff>38100</xdr:colOff>
      <xdr:row>38</xdr:row>
      <xdr:rowOff>678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1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163255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50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76832</xdr:rowOff>
    </xdr:from>
    <xdr:to>
      <xdr:col>41</xdr:col>
      <xdr:colOff>101600</xdr:colOff>
      <xdr:row>38</xdr:row>
      <xdr:rowOff>6982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2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169559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513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37625</xdr:rowOff>
    </xdr:from>
    <xdr:to>
      <xdr:col>36</xdr:col>
      <xdr:colOff>165100</xdr:colOff>
      <xdr:row>36</xdr:row>
      <xdr:rowOff>139225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0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130352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30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36353</xdr:rowOff>
    </xdr:from>
    <xdr:to>
      <xdr:col>55</xdr:col>
      <xdr:colOff>0</xdr:colOff>
      <xdr:row>57</xdr:row>
      <xdr:rowOff>150536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809003"/>
          <a:ext cx="838200" cy="11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3365</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776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116393</xdr:rowOff>
    </xdr:from>
    <xdr:to>
      <xdr:col>50</xdr:col>
      <xdr:colOff>114300</xdr:colOff>
      <xdr:row>57</xdr:row>
      <xdr:rowOff>150536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889043"/>
          <a:ext cx="889000" cy="3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19296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62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34010</xdr:rowOff>
    </xdr:from>
    <xdr:to>
      <xdr:col>45</xdr:col>
      <xdr:colOff>177800</xdr:colOff>
      <xdr:row>57</xdr:row>
      <xdr:rowOff>116393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806660"/>
          <a:ext cx="889000" cy="8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3317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60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27346</xdr:rowOff>
    </xdr:from>
    <xdr:to>
      <xdr:col>41</xdr:col>
      <xdr:colOff>50800</xdr:colOff>
      <xdr:row>57</xdr:row>
      <xdr:rowOff>34010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8942746"/>
          <a:ext cx="889000" cy="86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162173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9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64091</xdr:rowOff>
    </xdr:from>
    <xdr:to>
      <xdr:col>36</xdr:col>
      <xdr:colOff>165100</xdr:colOff>
      <xdr:row>57</xdr:row>
      <xdr:rowOff>165691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156818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92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157003</xdr:rowOff>
    </xdr:from>
    <xdr:to>
      <xdr:col>55</xdr:col>
      <xdr:colOff>50800</xdr:colOff>
      <xdr:row>57</xdr:row>
      <xdr:rowOff>87153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75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8430</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609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99736</xdr:rowOff>
    </xdr:from>
    <xdr:to>
      <xdr:col>50</xdr:col>
      <xdr:colOff>165100</xdr:colOff>
      <xdr:row>58</xdr:row>
      <xdr:rowOff>29886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87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21013</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9965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65593</xdr:rowOff>
    </xdr:from>
    <xdr:to>
      <xdr:col>46</xdr:col>
      <xdr:colOff>38100</xdr:colOff>
      <xdr:row>57</xdr:row>
      <xdr:rowOff>167193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83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158320</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9930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154660</xdr:rowOff>
    </xdr:from>
    <xdr:to>
      <xdr:col>41</xdr:col>
      <xdr:colOff>101600</xdr:colOff>
      <xdr:row>57</xdr:row>
      <xdr:rowOff>84810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75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101337</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531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147996</xdr:rowOff>
    </xdr:from>
    <xdr:to>
      <xdr:col>36</xdr:col>
      <xdr:colOff>165100</xdr:colOff>
      <xdr:row>52</xdr:row>
      <xdr:rowOff>78146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889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94673</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866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45219</xdr:rowOff>
    </xdr:from>
    <xdr:to>
      <xdr:col>55</xdr:col>
      <xdr:colOff>0</xdr:colOff>
      <xdr:row>78</xdr:row>
      <xdr:rowOff>78307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418319"/>
          <a:ext cx="838200" cy="3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24232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45219</xdr:rowOff>
    </xdr:from>
    <xdr:to>
      <xdr:col>50</xdr:col>
      <xdr:colOff>114300</xdr:colOff>
      <xdr:row>78</xdr:row>
      <xdr:rowOff>93924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418319"/>
          <a:ext cx="889000" cy="4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146265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0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114554</xdr:rowOff>
    </xdr:from>
    <xdr:to>
      <xdr:col>45</xdr:col>
      <xdr:colOff>177800</xdr:colOff>
      <xdr:row>78</xdr:row>
      <xdr:rowOff>93924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316204"/>
          <a:ext cx="889000" cy="15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114581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114554</xdr:rowOff>
    </xdr:from>
    <xdr:to>
      <xdr:col>41</xdr:col>
      <xdr:colOff>50800</xdr:colOff>
      <xdr:row>78</xdr:row>
      <xdr:rowOff>7341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316204"/>
          <a:ext cx="889000" cy="6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166003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48475</xdr:rowOff>
    </xdr:from>
    <xdr:to>
      <xdr:col>36</xdr:col>
      <xdr:colOff>165100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27507</xdr:rowOff>
    </xdr:from>
    <xdr:to>
      <xdr:col>55</xdr:col>
      <xdr:colOff>50800</xdr:colOff>
      <xdr:row>78</xdr:row>
      <xdr:rowOff>129107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0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113884</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15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165869</xdr:rowOff>
    </xdr:from>
    <xdr:to>
      <xdr:col>50</xdr:col>
      <xdr:colOff>165100</xdr:colOff>
      <xdr:row>78</xdr:row>
      <xdr:rowOff>96019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36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87146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46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43124</xdr:rowOff>
    </xdr:from>
    <xdr:to>
      <xdr:col>46</xdr:col>
      <xdr:colOff>38100</xdr:colOff>
      <xdr:row>78</xdr:row>
      <xdr:rowOff>144724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1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135851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50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63754</xdr:rowOff>
    </xdr:from>
    <xdr:to>
      <xdr:col>41</xdr:col>
      <xdr:colOff>101600</xdr:colOff>
      <xdr:row>77</xdr:row>
      <xdr:rowOff>165354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26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156481</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35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127991</xdr:rowOff>
    </xdr:from>
    <xdr:to>
      <xdr:col>36</xdr:col>
      <xdr:colOff>165100</xdr:colOff>
      <xdr:row>78</xdr:row>
      <xdr:rowOff>58141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32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49268</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42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27098</xdr:rowOff>
    </xdr:from>
    <xdr:to>
      <xdr:col>55</xdr:col>
      <xdr:colOff>0</xdr:colOff>
      <xdr:row>97</xdr:row>
      <xdr:rowOff>147242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657748"/>
          <a:ext cx="838200" cy="120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70376</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701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75614</xdr:rowOff>
    </xdr:from>
    <xdr:to>
      <xdr:col>50</xdr:col>
      <xdr:colOff>114300</xdr:colOff>
      <xdr:row>97</xdr:row>
      <xdr:rowOff>147242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706264"/>
          <a:ext cx="88900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49075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85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60170</xdr:rowOff>
    </xdr:from>
    <xdr:to>
      <xdr:col>45</xdr:col>
      <xdr:colOff>177800</xdr:colOff>
      <xdr:row>97</xdr:row>
      <xdr:rowOff>75614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690820"/>
          <a:ext cx="889000" cy="1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44690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84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44469</xdr:rowOff>
    </xdr:from>
    <xdr:to>
      <xdr:col>41</xdr:col>
      <xdr:colOff>50800</xdr:colOff>
      <xdr:row>97</xdr:row>
      <xdr:rowOff>60170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5646419"/>
          <a:ext cx="889000" cy="104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54811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85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22189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824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147748</xdr:rowOff>
    </xdr:from>
    <xdr:to>
      <xdr:col>55</xdr:col>
      <xdr:colOff>50800</xdr:colOff>
      <xdr:row>97</xdr:row>
      <xdr:rowOff>77898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60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170625</xdr:rowOff>
    </xdr:from>
    <xdr:ext cx="599010"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458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96442</xdr:rowOff>
    </xdr:from>
    <xdr:to>
      <xdr:col>50</xdr:col>
      <xdr:colOff>165100</xdr:colOff>
      <xdr:row>98</xdr:row>
      <xdr:rowOff>26592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72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43119</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39795" y="16502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24814</xdr:rowOff>
    </xdr:from>
    <xdr:to>
      <xdr:col>46</xdr:col>
      <xdr:colOff>38100</xdr:colOff>
      <xdr:row>97</xdr:row>
      <xdr:rowOff>126414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65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142941</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50795" y="16430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9370</xdr:rowOff>
    </xdr:from>
    <xdr:to>
      <xdr:col>41</xdr:col>
      <xdr:colOff>101600</xdr:colOff>
      <xdr:row>97</xdr:row>
      <xdr:rowOff>110970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6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127497</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61795" y="16415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165119</xdr:rowOff>
    </xdr:from>
    <xdr:to>
      <xdr:col>36</xdr:col>
      <xdr:colOff>165100</xdr:colOff>
      <xdr:row>91</xdr:row>
      <xdr:rowOff>95269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559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89</xdr:row>
      <xdr:rowOff>111796</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672795" y="15370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36917</xdr:rowOff>
    </xdr:from>
    <xdr:to>
      <xdr:col>85</xdr:col>
      <xdr:colOff>127000</xdr:colOff>
      <xdr:row>38</xdr:row>
      <xdr:rowOff>84945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380567"/>
          <a:ext cx="838200" cy="219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64878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79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36917</xdr:rowOff>
    </xdr:from>
    <xdr:to>
      <xdr:col>81</xdr:col>
      <xdr:colOff>50800</xdr:colOff>
      <xdr:row>37</xdr:row>
      <xdr:rowOff>122599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380567"/>
          <a:ext cx="889000" cy="8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134786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64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122599</xdr:rowOff>
    </xdr:from>
    <xdr:to>
      <xdr:col>76</xdr:col>
      <xdr:colOff>114300</xdr:colOff>
      <xdr:row>38</xdr:row>
      <xdr:rowOff>52157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466249"/>
          <a:ext cx="889000" cy="10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153095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66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52157</xdr:rowOff>
    </xdr:from>
    <xdr:to>
      <xdr:col>71</xdr:col>
      <xdr:colOff>177800</xdr:colOff>
      <xdr:row>39</xdr:row>
      <xdr:rowOff>39084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567257"/>
          <a:ext cx="889000" cy="15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163720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67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19231</xdr:rowOff>
    </xdr:from>
    <xdr:to>
      <xdr:col>67</xdr:col>
      <xdr:colOff>101600</xdr:colOff>
      <xdr:row>38</xdr:row>
      <xdr:rowOff>120831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137358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0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34145</xdr:rowOff>
    </xdr:from>
    <xdr:to>
      <xdr:col>85</xdr:col>
      <xdr:colOff>177800</xdr:colOff>
      <xdr:row>38</xdr:row>
      <xdr:rowOff>135745</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54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57022</xdr:rowOff>
    </xdr:from>
    <xdr:ext cx="534377"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40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157567</xdr:rowOff>
    </xdr:from>
    <xdr:to>
      <xdr:col>81</xdr:col>
      <xdr:colOff>101600</xdr:colOff>
      <xdr:row>37</xdr:row>
      <xdr:rowOff>87717</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32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104244</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610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71799</xdr:rowOff>
    </xdr:from>
    <xdr:to>
      <xdr:col>76</xdr:col>
      <xdr:colOff>165100</xdr:colOff>
      <xdr:row>38</xdr:row>
      <xdr:rowOff>1949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41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18476</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25111" y="619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1357</xdr:rowOff>
    </xdr:from>
    <xdr:to>
      <xdr:col>72</xdr:col>
      <xdr:colOff>38100</xdr:colOff>
      <xdr:row>38</xdr:row>
      <xdr:rowOff>102957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51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119484</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36111" y="629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159734</xdr:rowOff>
    </xdr:from>
    <xdr:to>
      <xdr:col>67</xdr:col>
      <xdr:colOff>101600</xdr:colOff>
      <xdr:row>39</xdr:row>
      <xdr:rowOff>89884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7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81011</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76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106484</xdr:rowOff>
    </xdr:from>
    <xdr:to>
      <xdr:col>85</xdr:col>
      <xdr:colOff>127000</xdr:colOff>
      <xdr:row>72</xdr:row>
      <xdr:rowOff>169322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2450884"/>
          <a:ext cx="838200" cy="6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3717</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62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169322</xdr:rowOff>
    </xdr:from>
    <xdr:to>
      <xdr:col>81</xdr:col>
      <xdr:colOff>50800</xdr:colOff>
      <xdr:row>73</xdr:row>
      <xdr:rowOff>97592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513722"/>
          <a:ext cx="889000" cy="9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133602</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99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85540</xdr:rowOff>
    </xdr:from>
    <xdr:to>
      <xdr:col>76</xdr:col>
      <xdr:colOff>114300</xdr:colOff>
      <xdr:row>73</xdr:row>
      <xdr:rowOff>97592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2258490"/>
          <a:ext cx="889000" cy="35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101316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96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85540</xdr:rowOff>
    </xdr:from>
    <xdr:to>
      <xdr:col>71</xdr:col>
      <xdr:colOff>177800</xdr:colOff>
      <xdr:row>74</xdr:row>
      <xdr:rowOff>70818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258490"/>
          <a:ext cx="889000" cy="49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152018</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30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95072</xdr:rowOff>
    </xdr:from>
    <xdr:to>
      <xdr:col>67</xdr:col>
      <xdr:colOff>101600</xdr:colOff>
      <xdr:row>76</xdr:row>
      <xdr:rowOff>25223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16349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304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55684</xdr:rowOff>
    </xdr:from>
    <xdr:to>
      <xdr:col>85</xdr:col>
      <xdr:colOff>177800</xdr:colOff>
      <xdr:row>72</xdr:row>
      <xdr:rowOff>157284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40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142061</xdr:rowOff>
    </xdr:from>
    <xdr:ext cx="599010"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315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118522</xdr:rowOff>
    </xdr:from>
    <xdr:to>
      <xdr:col>81</xdr:col>
      <xdr:colOff>101600</xdr:colOff>
      <xdr:row>73</xdr:row>
      <xdr:rowOff>48672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46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65199</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181795" y="1223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46792</xdr:rowOff>
    </xdr:from>
    <xdr:to>
      <xdr:col>76</xdr:col>
      <xdr:colOff>165100</xdr:colOff>
      <xdr:row>73</xdr:row>
      <xdr:rowOff>148392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56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164919</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292795" y="12337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34740</xdr:rowOff>
    </xdr:from>
    <xdr:to>
      <xdr:col>72</xdr:col>
      <xdr:colOff>38100</xdr:colOff>
      <xdr:row>71</xdr:row>
      <xdr:rowOff>136340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20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152867</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03795" y="11982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20018</xdr:rowOff>
    </xdr:from>
    <xdr:to>
      <xdr:col>67</xdr:col>
      <xdr:colOff>101600</xdr:colOff>
      <xdr:row>74</xdr:row>
      <xdr:rowOff>121618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70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138145</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14795" y="12482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62998</xdr:rowOff>
    </xdr:from>
    <xdr:to>
      <xdr:col>85</xdr:col>
      <xdr:colOff>126364</xdr:colOff>
      <xdr:row>99</xdr:row>
      <xdr:rowOff>9581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64948"/>
          <a:ext cx="1269"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13408</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9581</xdr:rowOff>
    </xdr:from>
    <xdr:to>
      <xdr:col>86</xdr:col>
      <xdr:colOff>25400</xdr:colOff>
      <xdr:row>99</xdr:row>
      <xdr:rowOff>9581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9675</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62998</xdr:rowOff>
    </xdr:from>
    <xdr:to>
      <xdr:col>86</xdr:col>
      <xdr:colOff>25400</xdr:colOff>
      <xdr:row>91</xdr:row>
      <xdr:rowOff>62998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6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105204</xdr:rowOff>
    </xdr:from>
    <xdr:to>
      <xdr:col>85</xdr:col>
      <xdr:colOff>127000</xdr:colOff>
      <xdr:row>98</xdr:row>
      <xdr:rowOff>114157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907304"/>
          <a:ext cx="8382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76885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36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54008</xdr:rowOff>
    </xdr:from>
    <xdr:to>
      <xdr:col>85</xdr:col>
      <xdr:colOff>177800</xdr:colOff>
      <xdr:row>97</xdr:row>
      <xdr:rowOff>155608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78043</xdr:rowOff>
    </xdr:from>
    <xdr:to>
      <xdr:col>81</xdr:col>
      <xdr:colOff>50800</xdr:colOff>
      <xdr:row>98</xdr:row>
      <xdr:rowOff>114157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880143"/>
          <a:ext cx="889000" cy="3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45310</xdr:rowOff>
    </xdr:from>
    <xdr:to>
      <xdr:col>81</xdr:col>
      <xdr:colOff>101600</xdr:colOff>
      <xdr:row>97</xdr:row>
      <xdr:rowOff>146910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7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163437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5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73947</xdr:rowOff>
    </xdr:from>
    <xdr:to>
      <xdr:col>76</xdr:col>
      <xdr:colOff>114300</xdr:colOff>
      <xdr:row>98</xdr:row>
      <xdr:rowOff>78043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876047"/>
          <a:ext cx="889000" cy="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39210</xdr:rowOff>
    </xdr:from>
    <xdr:to>
      <xdr:col>76</xdr:col>
      <xdr:colOff>165100</xdr:colOff>
      <xdr:row>97</xdr:row>
      <xdr:rowOff>140810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6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157337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4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73947</xdr:rowOff>
    </xdr:from>
    <xdr:to>
      <xdr:col>71</xdr:col>
      <xdr:colOff>177800</xdr:colOff>
      <xdr:row>98</xdr:row>
      <xdr:rowOff>137863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76047"/>
          <a:ext cx="889000" cy="6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69915</xdr:rowOff>
    </xdr:from>
    <xdr:to>
      <xdr:col>72</xdr:col>
      <xdr:colOff>38100</xdr:colOff>
      <xdr:row>97</xdr:row>
      <xdr:rowOff>65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16592</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3795" y="1630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45724</xdr:rowOff>
    </xdr:from>
    <xdr:to>
      <xdr:col>67</xdr:col>
      <xdr:colOff>101600</xdr:colOff>
      <xdr:row>97</xdr:row>
      <xdr:rowOff>147324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163851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5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54404</xdr:rowOff>
    </xdr:from>
    <xdr:to>
      <xdr:col>85</xdr:col>
      <xdr:colOff>177800</xdr:colOff>
      <xdr:row>98</xdr:row>
      <xdr:rowOff>156004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5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140781</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7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63357</xdr:rowOff>
    </xdr:from>
    <xdr:to>
      <xdr:col>81</xdr:col>
      <xdr:colOff>101600</xdr:colOff>
      <xdr:row>98</xdr:row>
      <xdr:rowOff>164957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6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156084</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95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27243</xdr:rowOff>
    </xdr:from>
    <xdr:to>
      <xdr:col>76</xdr:col>
      <xdr:colOff>165100</xdr:colOff>
      <xdr:row>98</xdr:row>
      <xdr:rowOff>128843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2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119970</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92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23147</xdr:rowOff>
    </xdr:from>
    <xdr:to>
      <xdr:col>72</xdr:col>
      <xdr:colOff>38100</xdr:colOff>
      <xdr:row>98</xdr:row>
      <xdr:rowOff>124747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2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115874</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9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87063</xdr:rowOff>
    </xdr:from>
    <xdr:to>
      <xdr:col>67</xdr:col>
      <xdr:colOff>101600</xdr:colOff>
      <xdr:row>99</xdr:row>
      <xdr:rowOff>17213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8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8340</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98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19838</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1323300" y="6706388"/>
          <a:ext cx="838200" cy="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91051</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6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108653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140238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3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94365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137875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140488</xdr:rowOff>
    </xdr:from>
    <xdr:to>
      <xdr:col>116</xdr:col>
      <xdr:colOff>114300</xdr:colOff>
      <xdr:row>39</xdr:row>
      <xdr:rowOff>70638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5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55415</xdr:rowOff>
    </xdr:from>
    <xdr:ext cx="378565"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70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65895</xdr:rowOff>
    </xdr:from>
    <xdr:to>
      <xdr:col>116</xdr:col>
      <xdr:colOff>63500</xdr:colOff>
      <xdr:row>59</xdr:row>
      <xdr:rowOff>98878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181445"/>
          <a:ext cx="838200" cy="3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33432</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0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61454</xdr:rowOff>
    </xdr:from>
    <xdr:to>
      <xdr:col>111</xdr:col>
      <xdr:colOff>177800</xdr:colOff>
      <xdr:row>59</xdr:row>
      <xdr:rowOff>65895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177004"/>
          <a:ext cx="889000" cy="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115619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1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61454</xdr:rowOff>
    </xdr:from>
    <xdr:to>
      <xdr:col>107</xdr:col>
      <xdr:colOff>50800</xdr:colOff>
      <xdr:row>59</xdr:row>
      <xdr:rowOff>62499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10177004"/>
          <a:ext cx="8890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85118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28241</xdr:rowOff>
    </xdr:from>
    <xdr:to>
      <xdr:col>102</xdr:col>
      <xdr:colOff>114300</xdr:colOff>
      <xdr:row>59</xdr:row>
      <xdr:rowOff>62499</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143791"/>
          <a:ext cx="889000" cy="3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157094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5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33513</xdr:rowOff>
    </xdr:from>
    <xdr:to>
      <xdr:col>98</xdr:col>
      <xdr:colOff>38100</xdr:colOff>
      <xdr:row>58</xdr:row>
      <xdr:rowOff>135113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151640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15095</xdr:rowOff>
    </xdr:from>
    <xdr:to>
      <xdr:col>112</xdr:col>
      <xdr:colOff>38100</xdr:colOff>
      <xdr:row>59</xdr:row>
      <xdr:rowOff>116695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13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107822</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22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10654</xdr:rowOff>
    </xdr:from>
    <xdr:to>
      <xdr:col>107</xdr:col>
      <xdr:colOff>101600</xdr:colOff>
      <xdr:row>59</xdr:row>
      <xdr:rowOff>112254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12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103381</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218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11699</xdr:rowOff>
    </xdr:from>
    <xdr:to>
      <xdr:col>102</xdr:col>
      <xdr:colOff>165100</xdr:colOff>
      <xdr:row>59</xdr:row>
      <xdr:rowOff>113299</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12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104426</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10219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148891</xdr:rowOff>
    </xdr:from>
    <xdr:to>
      <xdr:col>98</xdr:col>
      <xdr:colOff>38100</xdr:colOff>
      <xdr:row>59</xdr:row>
      <xdr:rowOff>79041</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09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70168</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1018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8217</xdr:rowOff>
    </xdr:from>
    <xdr:to>
      <xdr:col>116</xdr:col>
      <xdr:colOff>62864</xdr:colOff>
      <xdr:row>78</xdr:row>
      <xdr:rowOff>149061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81167"/>
          <a:ext cx="1269" cy="1340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152888</xdr:rowOff>
    </xdr:from>
    <xdr:ext cx="469744"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149061</xdr:rowOff>
    </xdr:from>
    <xdr:to>
      <xdr:col>116</xdr:col>
      <xdr:colOff>152400</xdr:colOff>
      <xdr:row>78</xdr:row>
      <xdr:rowOff>149061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2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126344</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8217</xdr:rowOff>
    </xdr:from>
    <xdr:to>
      <xdr:col>116</xdr:col>
      <xdr:colOff>152400</xdr:colOff>
      <xdr:row>71</xdr:row>
      <xdr:rowOff>8217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98527</xdr:rowOff>
    </xdr:from>
    <xdr:to>
      <xdr:col>116</xdr:col>
      <xdr:colOff>63500</xdr:colOff>
      <xdr:row>72</xdr:row>
      <xdr:rowOff>129896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271477"/>
          <a:ext cx="838200" cy="20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133990</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49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155563</xdr:rowOff>
    </xdr:from>
    <xdr:to>
      <xdr:col>116</xdr:col>
      <xdr:colOff>114300</xdr:colOff>
      <xdr:row>74</xdr:row>
      <xdr:rowOff>85713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67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98527</xdr:rowOff>
    </xdr:from>
    <xdr:to>
      <xdr:col>111</xdr:col>
      <xdr:colOff>177800</xdr:colOff>
      <xdr:row>72</xdr:row>
      <xdr:rowOff>65684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271477"/>
          <a:ext cx="889000" cy="13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140919</xdr:rowOff>
    </xdr:from>
    <xdr:to>
      <xdr:col>112</xdr:col>
      <xdr:colOff>38100</xdr:colOff>
      <xdr:row>73</xdr:row>
      <xdr:rowOff>71069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48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62196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57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55893</xdr:rowOff>
    </xdr:from>
    <xdr:to>
      <xdr:col>107</xdr:col>
      <xdr:colOff>50800</xdr:colOff>
      <xdr:row>72</xdr:row>
      <xdr:rowOff>65684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2400293"/>
          <a:ext cx="889000" cy="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138100</xdr:rowOff>
    </xdr:from>
    <xdr:to>
      <xdr:col>107</xdr:col>
      <xdr:colOff>101600</xdr:colOff>
      <xdr:row>73</xdr:row>
      <xdr:rowOff>68250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48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59377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57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55893</xdr:rowOff>
    </xdr:from>
    <xdr:to>
      <xdr:col>102</xdr:col>
      <xdr:colOff>114300</xdr:colOff>
      <xdr:row>72</xdr:row>
      <xdr:rowOff>90450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400293"/>
          <a:ext cx="889000" cy="3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168237</xdr:rowOff>
    </xdr:from>
    <xdr:to>
      <xdr:col>102</xdr:col>
      <xdr:colOff>165100</xdr:colOff>
      <xdr:row>73</xdr:row>
      <xdr:rowOff>98387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51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89514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6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36411</xdr:rowOff>
    </xdr:from>
    <xdr:to>
      <xdr:col>98</xdr:col>
      <xdr:colOff>38100</xdr:colOff>
      <xdr:row>73</xdr:row>
      <xdr:rowOff>138011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129138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64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79096</xdr:rowOff>
    </xdr:from>
    <xdr:to>
      <xdr:col>116</xdr:col>
      <xdr:colOff>114300</xdr:colOff>
      <xdr:row>73</xdr:row>
      <xdr:rowOff>9246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42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101973</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27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47727</xdr:rowOff>
    </xdr:from>
    <xdr:to>
      <xdr:col>112</xdr:col>
      <xdr:colOff>38100</xdr:colOff>
      <xdr:row>71</xdr:row>
      <xdr:rowOff>149327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22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165854</xdr:rowOff>
    </xdr:from>
    <xdr:ext cx="59901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23795" y="11995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14884</xdr:rowOff>
    </xdr:from>
    <xdr:to>
      <xdr:col>107</xdr:col>
      <xdr:colOff>101600</xdr:colOff>
      <xdr:row>72</xdr:row>
      <xdr:rowOff>116484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35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133011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13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5093</xdr:rowOff>
    </xdr:from>
    <xdr:to>
      <xdr:col>102</xdr:col>
      <xdr:colOff>165100</xdr:colOff>
      <xdr:row>72</xdr:row>
      <xdr:rowOff>106693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34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123220</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12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39650</xdr:rowOff>
    </xdr:from>
    <xdr:to>
      <xdr:col>98</xdr:col>
      <xdr:colOff>38100</xdr:colOff>
      <xdr:row>72</xdr:row>
      <xdr:rowOff>141250</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38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157777</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15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1,257,324</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人件費は、住民一人当たり</a:t>
          </a:r>
          <a:r>
            <a:rPr kumimoji="1" lang="en-US" altLang="ja-JP" sz="1300">
              <a:latin typeface="ＭＳ Ｐゴシック" panose="020B0600070205080204" pitchFamily="50" charset="-128"/>
              <a:ea typeface="ＭＳ Ｐゴシック" panose="020B0600070205080204" pitchFamily="50" charset="-128"/>
            </a:rPr>
            <a:t>220,040</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a:t>
          </a:r>
          <a:r>
            <a:rPr kumimoji="1" lang="en-US" altLang="ja-JP" sz="1300">
              <a:latin typeface="ＭＳ Ｐゴシック" panose="020B0600070205080204" pitchFamily="50" charset="-128"/>
              <a:ea typeface="ＭＳ Ｐゴシック" panose="020B0600070205080204" pitchFamily="50" charset="-128"/>
            </a:rPr>
            <a:t>33,765</a:t>
          </a:r>
          <a:r>
            <a:rPr kumimoji="1" lang="ja-JP" altLang="en-US" sz="1300">
              <a:latin typeface="ＭＳ Ｐゴシック" panose="020B0600070205080204" pitchFamily="50" charset="-128"/>
              <a:ea typeface="ＭＳ Ｐゴシック" panose="020B0600070205080204" pitchFamily="50" charset="-128"/>
            </a:rPr>
            <a:t>円高い状況となっている。定員適正化計画に沿った職員数の適正化や人事評価制度の適正な運用などによる給与水準の適正化などにより、引き続き人件費の抑制に努める。</a:t>
          </a:r>
        </a:p>
        <a:p>
          <a:r>
            <a:rPr kumimoji="1" lang="ja-JP" altLang="en-US" sz="1300">
              <a:latin typeface="ＭＳ Ｐゴシック" panose="020B0600070205080204" pitchFamily="50" charset="-128"/>
              <a:ea typeface="ＭＳ Ｐゴシック" panose="020B0600070205080204" pitchFamily="50" charset="-128"/>
            </a:rPr>
            <a:t>　維持補修費は、住民一人当たり</a:t>
          </a:r>
          <a:r>
            <a:rPr kumimoji="1" lang="en-US" altLang="ja-JP" sz="1300">
              <a:latin typeface="ＭＳ Ｐゴシック" panose="020B0600070205080204" pitchFamily="50" charset="-128"/>
              <a:ea typeface="ＭＳ Ｐゴシック" panose="020B0600070205080204" pitchFamily="50" charset="-128"/>
            </a:rPr>
            <a:t>8,581</a:t>
          </a:r>
          <a:r>
            <a:rPr kumimoji="1" lang="ja-JP" altLang="en-US" sz="1300">
              <a:latin typeface="ＭＳ Ｐゴシック" panose="020B0600070205080204" pitchFamily="50" charset="-128"/>
              <a:ea typeface="ＭＳ Ｐゴシック" panose="020B0600070205080204" pitchFamily="50" charset="-128"/>
            </a:rPr>
            <a:t>円となっており、令和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年度決算と比較して大幅に減少している。これは、緊急浚渫推進事業の大幅減によるものである。</a:t>
          </a: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248,292</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a:t>
          </a:r>
          <a:r>
            <a:rPr kumimoji="1" lang="en-US" altLang="ja-JP" sz="1300">
              <a:latin typeface="ＭＳ Ｐゴシック" panose="020B0600070205080204" pitchFamily="50" charset="-128"/>
              <a:ea typeface="ＭＳ Ｐゴシック" panose="020B0600070205080204" pitchFamily="50" charset="-128"/>
            </a:rPr>
            <a:t>24,120</a:t>
          </a:r>
          <a:r>
            <a:rPr kumimoji="1" lang="ja-JP" altLang="en-US" sz="1300">
              <a:latin typeface="ＭＳ Ｐゴシック" panose="020B0600070205080204" pitchFamily="50" charset="-128"/>
              <a:ea typeface="ＭＳ Ｐゴシック" panose="020B0600070205080204" pitchFamily="50" charset="-128"/>
            </a:rPr>
            <a:t>円高い状況となっている。これは、久礼小学校長寿命化改修事業および美術館移転事業の更新整備を実施したことにによって増加したもの。</a:t>
          </a: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232,265</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a:t>
          </a:r>
          <a:r>
            <a:rPr kumimoji="1" lang="en-US" altLang="ja-JP" sz="1300">
              <a:latin typeface="ＭＳ Ｐゴシック" panose="020B0600070205080204" pitchFamily="50" charset="-128"/>
              <a:ea typeface="ＭＳ Ｐゴシック" panose="020B0600070205080204" pitchFamily="50" charset="-128"/>
            </a:rPr>
            <a:t>105,852</a:t>
          </a:r>
          <a:r>
            <a:rPr kumimoji="1" lang="ja-JP" altLang="en-US" sz="1300">
              <a:latin typeface="ＭＳ Ｐゴシック" panose="020B0600070205080204" pitchFamily="50" charset="-128"/>
              <a:ea typeface="ＭＳ Ｐゴシック" panose="020B0600070205080204" pitchFamily="50" charset="-128"/>
            </a:rPr>
            <a:t>円高い状況となっている。これは、役場庁舎等の高台移転事業をはじめとした南海トラフ地震対策事業の財源となった地方債の償還に伴うもので、今後一定期間増加するが、令和７～８年度をピークに減少に転じる見込み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高知県中土佐町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5,774
5,724
193.21
7,553,782
7,259,791
216,771
4,007,635
12,860,407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131427</xdr:rowOff>
    </xdr:from>
    <xdr:to>
      <xdr:col>24</xdr:col>
      <xdr:colOff>63500</xdr:colOff>
      <xdr:row>36</xdr:row>
      <xdr:rowOff>1996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132177"/>
          <a:ext cx="838200" cy="4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63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1996</xdr:rowOff>
    </xdr:from>
    <xdr:to>
      <xdr:col>19</xdr:col>
      <xdr:colOff>177800</xdr:colOff>
      <xdr:row>36</xdr:row>
      <xdr:rowOff>118799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174196"/>
          <a:ext cx="889000" cy="11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141567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631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118799</xdr:rowOff>
    </xdr:from>
    <xdr:to>
      <xdr:col>15</xdr:col>
      <xdr:colOff>50800</xdr:colOff>
      <xdr:row>36</xdr:row>
      <xdr:rowOff>161798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290999"/>
          <a:ext cx="889000" cy="4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2993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34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161798</xdr:rowOff>
    </xdr:from>
    <xdr:to>
      <xdr:col>10</xdr:col>
      <xdr:colOff>114300</xdr:colOff>
      <xdr:row>37</xdr:row>
      <xdr:rowOff>39116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333998"/>
          <a:ext cx="8890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54627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05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62791</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06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80627</xdr:rowOff>
    </xdr:from>
    <xdr:to>
      <xdr:col>24</xdr:col>
      <xdr:colOff>114300</xdr:colOff>
      <xdr:row>36</xdr:row>
      <xdr:rowOff>10777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103504</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93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122646</xdr:rowOff>
    </xdr:from>
    <xdr:to>
      <xdr:col>20</xdr:col>
      <xdr:colOff>38100</xdr:colOff>
      <xdr:row>36</xdr:row>
      <xdr:rowOff>52796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2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69323</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898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67999</xdr:rowOff>
    </xdr:from>
    <xdr:to>
      <xdr:col>15</xdr:col>
      <xdr:colOff>101600</xdr:colOff>
      <xdr:row>36</xdr:row>
      <xdr:rowOff>169599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24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14676</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601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110998</xdr:rowOff>
    </xdr:from>
    <xdr:to>
      <xdr:col>10</xdr:col>
      <xdr:colOff>165100</xdr:colOff>
      <xdr:row>37</xdr:row>
      <xdr:rowOff>41148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28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32275</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637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159766</xdr:rowOff>
    </xdr:from>
    <xdr:to>
      <xdr:col>6</xdr:col>
      <xdr:colOff>38100</xdr:colOff>
      <xdr:row>37</xdr:row>
      <xdr:rowOff>89916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33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81043</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42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69712</xdr:rowOff>
    </xdr:from>
    <xdr:to>
      <xdr:col>24</xdr:col>
      <xdr:colOff>62865</xdr:colOff>
      <xdr:row>58</xdr:row>
      <xdr:rowOff>33444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2212"/>
          <a:ext cx="1270" cy="133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37271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33444</xdr:rowOff>
    </xdr:from>
    <xdr:to>
      <xdr:col>24</xdr:col>
      <xdr:colOff>152400</xdr:colOff>
      <xdr:row>58</xdr:row>
      <xdr:rowOff>33444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16389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69712</xdr:rowOff>
    </xdr:from>
    <xdr:to>
      <xdr:col>24</xdr:col>
      <xdr:colOff>152400</xdr:colOff>
      <xdr:row>50</xdr:row>
      <xdr:rowOff>69712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154091</xdr:rowOff>
    </xdr:from>
    <xdr:to>
      <xdr:col>24</xdr:col>
      <xdr:colOff>63500</xdr:colOff>
      <xdr:row>57</xdr:row>
      <xdr:rowOff>37723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755291"/>
          <a:ext cx="838200" cy="5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50668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80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27791</xdr:rowOff>
    </xdr:from>
    <xdr:to>
      <xdr:col>24</xdr:col>
      <xdr:colOff>114300</xdr:colOff>
      <xdr:row>56</xdr:row>
      <xdr:rowOff>129391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2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154091</xdr:rowOff>
    </xdr:from>
    <xdr:to>
      <xdr:col>19</xdr:col>
      <xdr:colOff>177800</xdr:colOff>
      <xdr:row>57</xdr:row>
      <xdr:rowOff>1347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755291"/>
          <a:ext cx="889000" cy="1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52849</xdr:rowOff>
    </xdr:from>
    <xdr:to>
      <xdr:col>20</xdr:col>
      <xdr:colOff>38100</xdr:colOff>
      <xdr:row>56</xdr:row>
      <xdr:rowOff>154449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170976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2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1347</xdr:rowOff>
    </xdr:from>
    <xdr:to>
      <xdr:col>15</xdr:col>
      <xdr:colOff>50800</xdr:colOff>
      <xdr:row>57</xdr:row>
      <xdr:rowOff>57507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773997"/>
          <a:ext cx="889000" cy="56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39875</xdr:rowOff>
    </xdr:from>
    <xdr:to>
      <xdr:col>15</xdr:col>
      <xdr:colOff>101600</xdr:colOff>
      <xdr:row>56</xdr:row>
      <xdr:rowOff>141475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158002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1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160306</xdr:rowOff>
    </xdr:from>
    <xdr:to>
      <xdr:col>10</xdr:col>
      <xdr:colOff>114300</xdr:colOff>
      <xdr:row>57</xdr:row>
      <xdr:rowOff>57507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075706"/>
          <a:ext cx="889000" cy="75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162244</xdr:rowOff>
    </xdr:from>
    <xdr:to>
      <xdr:col>10</xdr:col>
      <xdr:colOff>165100</xdr:colOff>
      <xdr:row>56</xdr:row>
      <xdr:rowOff>92394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108921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6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34794</xdr:rowOff>
    </xdr:from>
    <xdr:to>
      <xdr:col>6</xdr:col>
      <xdr:colOff>38100</xdr:colOff>
      <xdr:row>55</xdr:row>
      <xdr:rowOff>136394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6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127521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557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158373</xdr:rowOff>
    </xdr:from>
    <xdr:to>
      <xdr:col>24</xdr:col>
      <xdr:colOff>114300</xdr:colOff>
      <xdr:row>57</xdr:row>
      <xdr:rowOff>88523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5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136800</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38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103291</xdr:rowOff>
    </xdr:from>
    <xdr:to>
      <xdr:col>20</xdr:col>
      <xdr:colOff>38100</xdr:colOff>
      <xdr:row>57</xdr:row>
      <xdr:rowOff>33441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0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24568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797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121997</xdr:rowOff>
    </xdr:from>
    <xdr:to>
      <xdr:col>15</xdr:col>
      <xdr:colOff>101600</xdr:colOff>
      <xdr:row>57</xdr:row>
      <xdr:rowOff>52147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2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43274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81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6707</xdr:rowOff>
    </xdr:from>
    <xdr:to>
      <xdr:col>10</xdr:col>
      <xdr:colOff>165100</xdr:colOff>
      <xdr:row>57</xdr:row>
      <xdr:rowOff>108307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7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99434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87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109506</xdr:rowOff>
    </xdr:from>
    <xdr:to>
      <xdr:col>6</xdr:col>
      <xdr:colOff>38100</xdr:colOff>
      <xdr:row>53</xdr:row>
      <xdr:rowOff>39656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02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56183</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8800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43018</xdr:rowOff>
    </xdr:from>
    <xdr:to>
      <xdr:col>24</xdr:col>
      <xdr:colOff>62865</xdr:colOff>
      <xdr:row>79</xdr:row>
      <xdr:rowOff>6259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5968"/>
          <a:ext cx="1270" cy="133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10086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6259</xdr:rowOff>
    </xdr:from>
    <xdr:to>
      <xdr:col>24</xdr:col>
      <xdr:colOff>152400</xdr:colOff>
      <xdr:row>79</xdr:row>
      <xdr:rowOff>6259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161145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43018</xdr:rowOff>
    </xdr:from>
    <xdr:to>
      <xdr:col>24</xdr:col>
      <xdr:colOff>152400</xdr:colOff>
      <xdr:row>71</xdr:row>
      <xdr:rowOff>43018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123675</xdr:rowOff>
    </xdr:from>
    <xdr:to>
      <xdr:col>24</xdr:col>
      <xdr:colOff>63500</xdr:colOff>
      <xdr:row>73</xdr:row>
      <xdr:rowOff>131417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639525"/>
          <a:ext cx="838200" cy="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89440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76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111013</xdr:rowOff>
    </xdr:from>
    <xdr:to>
      <xdr:col>24</xdr:col>
      <xdr:colOff>114300</xdr:colOff>
      <xdr:row>75</xdr:row>
      <xdr:rowOff>41163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9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131417</xdr:rowOff>
    </xdr:from>
    <xdr:to>
      <xdr:col>19</xdr:col>
      <xdr:colOff>177800</xdr:colOff>
      <xdr:row>74</xdr:row>
      <xdr:rowOff>101622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647267"/>
          <a:ext cx="889000" cy="14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156490</xdr:rowOff>
    </xdr:from>
    <xdr:to>
      <xdr:col>20</xdr:col>
      <xdr:colOff>38100</xdr:colOff>
      <xdr:row>75</xdr:row>
      <xdr:rowOff>86640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77767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3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120955</xdr:rowOff>
    </xdr:from>
    <xdr:to>
      <xdr:col>15</xdr:col>
      <xdr:colOff>50800</xdr:colOff>
      <xdr:row>74</xdr:row>
      <xdr:rowOff>101622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293905"/>
          <a:ext cx="889000" cy="49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98341</xdr:rowOff>
    </xdr:from>
    <xdr:to>
      <xdr:col>15</xdr:col>
      <xdr:colOff>101600</xdr:colOff>
      <xdr:row>76</xdr:row>
      <xdr:rowOff>28491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5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19618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4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42393</xdr:rowOff>
    </xdr:from>
    <xdr:to>
      <xdr:col>10</xdr:col>
      <xdr:colOff>114300</xdr:colOff>
      <xdr:row>71</xdr:row>
      <xdr:rowOff>120955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2215343"/>
          <a:ext cx="889000" cy="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9614</xdr:rowOff>
    </xdr:from>
    <xdr:to>
      <xdr:col>10</xdr:col>
      <xdr:colOff>165100</xdr:colOff>
      <xdr:row>75</xdr:row>
      <xdr:rowOff>111214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102341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61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17135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18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72875</xdr:rowOff>
    </xdr:from>
    <xdr:to>
      <xdr:col>24</xdr:col>
      <xdr:colOff>114300</xdr:colOff>
      <xdr:row>74</xdr:row>
      <xdr:rowOff>3025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58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95752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44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80617</xdr:rowOff>
    </xdr:from>
    <xdr:to>
      <xdr:col>20</xdr:col>
      <xdr:colOff>38100</xdr:colOff>
      <xdr:row>74</xdr:row>
      <xdr:rowOff>10767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59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27294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371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50822</xdr:rowOff>
    </xdr:from>
    <xdr:to>
      <xdr:col>15</xdr:col>
      <xdr:colOff>101600</xdr:colOff>
      <xdr:row>74</xdr:row>
      <xdr:rowOff>152422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73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168949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513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70155</xdr:rowOff>
    </xdr:from>
    <xdr:to>
      <xdr:col>10</xdr:col>
      <xdr:colOff>165100</xdr:colOff>
      <xdr:row>72</xdr:row>
      <xdr:rowOff>305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24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16832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018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163043</xdr:rowOff>
    </xdr:from>
    <xdr:to>
      <xdr:col>6</xdr:col>
      <xdr:colOff>38100</xdr:colOff>
      <xdr:row>71</xdr:row>
      <xdr:rowOff>93193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16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69</xdr:row>
      <xdr:rowOff>109720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1939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112730</xdr:rowOff>
    </xdr:from>
    <xdr:to>
      <xdr:col>24</xdr:col>
      <xdr:colOff>63500</xdr:colOff>
      <xdr:row>97</xdr:row>
      <xdr:rowOff>121625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743380"/>
          <a:ext cx="838200" cy="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39733</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27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112730</xdr:rowOff>
    </xdr:from>
    <xdr:to>
      <xdr:col>19</xdr:col>
      <xdr:colOff>177800</xdr:colOff>
      <xdr:row>97</xdr:row>
      <xdr:rowOff>129798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743380"/>
          <a:ext cx="889000" cy="1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6346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29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70100</xdr:rowOff>
    </xdr:from>
    <xdr:to>
      <xdr:col>15</xdr:col>
      <xdr:colOff>50800</xdr:colOff>
      <xdr:row>97</xdr:row>
      <xdr:rowOff>129798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700750"/>
          <a:ext cx="889000" cy="5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45928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70100</xdr:rowOff>
    </xdr:from>
    <xdr:to>
      <xdr:col>10</xdr:col>
      <xdr:colOff>114300</xdr:colOff>
      <xdr:row>97</xdr:row>
      <xdr:rowOff>132967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700750"/>
          <a:ext cx="889000" cy="6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51111</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157629</xdr:rowOff>
    </xdr:from>
    <xdr:to>
      <xdr:col>6</xdr:col>
      <xdr:colOff>38100</xdr:colOff>
      <xdr:row>97</xdr:row>
      <xdr:rowOff>87779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104306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70825</xdr:rowOff>
    </xdr:from>
    <xdr:to>
      <xdr:col>24</xdr:col>
      <xdr:colOff>114300</xdr:colOff>
      <xdr:row>98</xdr:row>
      <xdr:rowOff>975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0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49252</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7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61930</xdr:rowOff>
    </xdr:from>
    <xdr:to>
      <xdr:col>20</xdr:col>
      <xdr:colOff>38100</xdr:colOff>
      <xdr:row>97</xdr:row>
      <xdr:rowOff>163530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9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154657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8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78998</xdr:rowOff>
    </xdr:from>
    <xdr:to>
      <xdr:col>15</xdr:col>
      <xdr:colOff>101600</xdr:colOff>
      <xdr:row>98</xdr:row>
      <xdr:rowOff>9148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70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275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80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19300</xdr:rowOff>
    </xdr:from>
    <xdr:to>
      <xdr:col>10</xdr:col>
      <xdr:colOff>165100</xdr:colOff>
      <xdr:row>97</xdr:row>
      <xdr:rowOff>120900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4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112027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4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82167</xdr:rowOff>
    </xdr:from>
    <xdr:to>
      <xdr:col>6</xdr:col>
      <xdr:colOff>38100</xdr:colOff>
      <xdr:row>98</xdr:row>
      <xdr:rowOff>12317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1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3444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80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11650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95470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67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97756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69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112844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85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166853</xdr:rowOff>
    </xdr:from>
    <xdr:to>
      <xdr:col>36</xdr:col>
      <xdr:colOff>165100</xdr:colOff>
      <xdr:row>38</xdr:row>
      <xdr:rowOff>97003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113530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85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104953</xdr:rowOff>
    </xdr:from>
    <xdr:to>
      <xdr:col>55</xdr:col>
      <xdr:colOff>0</xdr:colOff>
      <xdr:row>57</xdr:row>
      <xdr:rowOff>118768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877603"/>
          <a:ext cx="838200" cy="1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94354</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4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118768</xdr:rowOff>
    </xdr:from>
    <xdr:to>
      <xdr:col>50</xdr:col>
      <xdr:colOff>114300</xdr:colOff>
      <xdr:row>57</xdr:row>
      <xdr:rowOff>139688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891418"/>
          <a:ext cx="889000" cy="2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31900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46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139688</xdr:rowOff>
    </xdr:from>
    <xdr:to>
      <xdr:col>45</xdr:col>
      <xdr:colOff>177800</xdr:colOff>
      <xdr:row>57</xdr:row>
      <xdr:rowOff>147568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912338"/>
          <a:ext cx="889000" cy="7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10126</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43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146672</xdr:rowOff>
    </xdr:from>
    <xdr:to>
      <xdr:col>41</xdr:col>
      <xdr:colOff>50800</xdr:colOff>
      <xdr:row>57</xdr:row>
      <xdr:rowOff>147568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919322"/>
          <a:ext cx="889000" cy="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46238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475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71707</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50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54153</xdr:rowOff>
    </xdr:from>
    <xdr:to>
      <xdr:col>55</xdr:col>
      <xdr:colOff>50800</xdr:colOff>
      <xdr:row>57</xdr:row>
      <xdr:rowOff>155753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2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32580</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0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67968</xdr:rowOff>
    </xdr:from>
    <xdr:to>
      <xdr:col>50</xdr:col>
      <xdr:colOff>165100</xdr:colOff>
      <xdr:row>57</xdr:row>
      <xdr:rowOff>169568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4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160695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93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88888</xdr:rowOff>
    </xdr:from>
    <xdr:to>
      <xdr:col>46</xdr:col>
      <xdr:colOff>38100</xdr:colOff>
      <xdr:row>58</xdr:row>
      <xdr:rowOff>19038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6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10165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95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96768</xdr:rowOff>
    </xdr:from>
    <xdr:to>
      <xdr:col>41</xdr:col>
      <xdr:colOff>101600</xdr:colOff>
      <xdr:row>58</xdr:row>
      <xdr:rowOff>26918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6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18045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9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95872</xdr:rowOff>
    </xdr:from>
    <xdr:to>
      <xdr:col>36</xdr:col>
      <xdr:colOff>165100</xdr:colOff>
      <xdr:row>58</xdr:row>
      <xdr:rowOff>26022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6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17149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96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45932</xdr:rowOff>
    </xdr:from>
    <xdr:to>
      <xdr:col>55</xdr:col>
      <xdr:colOff>0</xdr:colOff>
      <xdr:row>78</xdr:row>
      <xdr:rowOff>69661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419032"/>
          <a:ext cx="838200" cy="2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60712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9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165061</xdr:rowOff>
    </xdr:from>
    <xdr:to>
      <xdr:col>50</xdr:col>
      <xdr:colOff>114300</xdr:colOff>
      <xdr:row>78</xdr:row>
      <xdr:rowOff>69661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195261"/>
          <a:ext cx="889000" cy="24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3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165061</xdr:rowOff>
    </xdr:from>
    <xdr:to>
      <xdr:col>45</xdr:col>
      <xdr:colOff>177800</xdr:colOff>
      <xdr:row>77</xdr:row>
      <xdr:rowOff>147262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195261"/>
          <a:ext cx="889000" cy="15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134859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33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142735</xdr:rowOff>
    </xdr:from>
    <xdr:to>
      <xdr:col>41</xdr:col>
      <xdr:colOff>50800</xdr:colOff>
      <xdr:row>77</xdr:row>
      <xdr:rowOff>147262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344385"/>
          <a:ext cx="889000" cy="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12242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45901</xdr:rowOff>
    </xdr:from>
    <xdr:to>
      <xdr:col>36</xdr:col>
      <xdr:colOff>165100</xdr:colOff>
      <xdr:row>77</xdr:row>
      <xdr:rowOff>147501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164028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166582</xdr:rowOff>
    </xdr:from>
    <xdr:to>
      <xdr:col>55</xdr:col>
      <xdr:colOff>50800</xdr:colOff>
      <xdr:row>78</xdr:row>
      <xdr:rowOff>96732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6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81509</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8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18861</xdr:rowOff>
    </xdr:from>
    <xdr:to>
      <xdr:col>50</xdr:col>
      <xdr:colOff>165100</xdr:colOff>
      <xdr:row>78</xdr:row>
      <xdr:rowOff>120461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9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111588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48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114261</xdr:rowOff>
    </xdr:from>
    <xdr:to>
      <xdr:col>46</xdr:col>
      <xdr:colOff>38100</xdr:colOff>
      <xdr:row>77</xdr:row>
      <xdr:rowOff>44411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14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60938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91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96462</xdr:rowOff>
    </xdr:from>
    <xdr:to>
      <xdr:col>41</xdr:col>
      <xdr:colOff>101600</xdr:colOff>
      <xdr:row>78</xdr:row>
      <xdr:rowOff>26612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9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17739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39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91935</xdr:rowOff>
    </xdr:from>
    <xdr:to>
      <xdr:col>36</xdr:col>
      <xdr:colOff>165100</xdr:colOff>
      <xdr:row>78</xdr:row>
      <xdr:rowOff>22085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9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13212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38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82193</xdr:rowOff>
    </xdr:from>
    <xdr:to>
      <xdr:col>55</xdr:col>
      <xdr:colOff>0</xdr:colOff>
      <xdr:row>97</xdr:row>
      <xdr:rowOff>1983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541393"/>
          <a:ext cx="838200" cy="9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45986</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162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57071</xdr:rowOff>
    </xdr:from>
    <xdr:to>
      <xdr:col>50</xdr:col>
      <xdr:colOff>114300</xdr:colOff>
      <xdr:row>96</xdr:row>
      <xdr:rowOff>82193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516271"/>
          <a:ext cx="889000" cy="2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33473</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14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57071</xdr:rowOff>
    </xdr:from>
    <xdr:to>
      <xdr:col>45</xdr:col>
      <xdr:colOff>177800</xdr:colOff>
      <xdr:row>96</xdr:row>
      <xdr:rowOff>75860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516271"/>
          <a:ext cx="889000" cy="1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53984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75860</xdr:rowOff>
    </xdr:from>
    <xdr:to>
      <xdr:col>41</xdr:col>
      <xdr:colOff>50800</xdr:colOff>
      <xdr:row>96</xdr:row>
      <xdr:rowOff>145949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535060"/>
          <a:ext cx="889000" cy="7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69794</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93431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122633</xdr:rowOff>
    </xdr:from>
    <xdr:to>
      <xdr:col>55</xdr:col>
      <xdr:colOff>50800</xdr:colOff>
      <xdr:row>97</xdr:row>
      <xdr:rowOff>52783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8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101060</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56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31393</xdr:rowOff>
    </xdr:from>
    <xdr:to>
      <xdr:col>50</xdr:col>
      <xdr:colOff>165100</xdr:colOff>
      <xdr:row>96</xdr:row>
      <xdr:rowOff>132993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49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124120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5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6271</xdr:rowOff>
    </xdr:from>
    <xdr:to>
      <xdr:col>46</xdr:col>
      <xdr:colOff>38100</xdr:colOff>
      <xdr:row>96</xdr:row>
      <xdr:rowOff>107871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46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98998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55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25060</xdr:rowOff>
    </xdr:from>
    <xdr:to>
      <xdr:col>41</xdr:col>
      <xdr:colOff>101600</xdr:colOff>
      <xdr:row>96</xdr:row>
      <xdr:rowOff>126660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48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117787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57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95149</xdr:rowOff>
    </xdr:from>
    <xdr:to>
      <xdr:col>36</xdr:col>
      <xdr:colOff>165100</xdr:colOff>
      <xdr:row>97</xdr:row>
      <xdr:rowOff>25299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5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16426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6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152675</xdr:rowOff>
    </xdr:from>
    <xdr:to>
      <xdr:col>85</xdr:col>
      <xdr:colOff>126364</xdr:colOff>
      <xdr:row>38</xdr:row>
      <xdr:rowOff>29254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810525"/>
          <a:ext cx="1269" cy="733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33081</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4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29254</xdr:rowOff>
    </xdr:from>
    <xdr:to>
      <xdr:col>86</xdr:col>
      <xdr:colOff>25400</xdr:colOff>
      <xdr:row>38</xdr:row>
      <xdr:rowOff>29254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4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99352</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58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33</xdr:row>
      <xdr:rowOff>152675</xdr:rowOff>
    </xdr:from>
    <xdr:to>
      <xdr:col>86</xdr:col>
      <xdr:colOff>25400</xdr:colOff>
      <xdr:row>33</xdr:row>
      <xdr:rowOff>152675</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81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76533</xdr:rowOff>
    </xdr:from>
    <xdr:to>
      <xdr:col>85</xdr:col>
      <xdr:colOff>127000</xdr:colOff>
      <xdr:row>36</xdr:row>
      <xdr:rowOff>106269</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6248733"/>
          <a:ext cx="838200" cy="2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170270</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342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20393</xdr:rowOff>
    </xdr:from>
    <xdr:to>
      <xdr:col>85</xdr:col>
      <xdr:colOff>177800</xdr:colOff>
      <xdr:row>37</xdr:row>
      <xdr:rowOff>121993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36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76533</xdr:rowOff>
    </xdr:from>
    <xdr:to>
      <xdr:col>81</xdr:col>
      <xdr:colOff>50800</xdr:colOff>
      <xdr:row>36</xdr:row>
      <xdr:rowOff>98013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248733"/>
          <a:ext cx="889000" cy="2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43870</xdr:rowOff>
    </xdr:from>
    <xdr:to>
      <xdr:col>81</xdr:col>
      <xdr:colOff>101600</xdr:colOff>
      <xdr:row>37</xdr:row>
      <xdr:rowOff>145470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38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136597</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48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54359</xdr:rowOff>
    </xdr:from>
    <xdr:to>
      <xdr:col>76</xdr:col>
      <xdr:colOff>114300</xdr:colOff>
      <xdr:row>36</xdr:row>
      <xdr:rowOff>98013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226559"/>
          <a:ext cx="889000" cy="4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50984</xdr:rowOff>
    </xdr:from>
    <xdr:to>
      <xdr:col>76</xdr:col>
      <xdr:colOff>165100</xdr:colOff>
      <xdr:row>37</xdr:row>
      <xdr:rowOff>152584</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39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143711</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48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121156</xdr:rowOff>
    </xdr:from>
    <xdr:to>
      <xdr:col>71</xdr:col>
      <xdr:colOff>177800</xdr:colOff>
      <xdr:row>36</xdr:row>
      <xdr:rowOff>54359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5436106"/>
          <a:ext cx="889000" cy="790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39381</xdr:rowOff>
    </xdr:from>
    <xdr:to>
      <xdr:col>72</xdr:col>
      <xdr:colOff>38100</xdr:colOff>
      <xdr:row>37</xdr:row>
      <xdr:rowOff>140981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383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132108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47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21545</xdr:rowOff>
    </xdr:from>
    <xdr:to>
      <xdr:col>67</xdr:col>
      <xdr:colOff>101600</xdr:colOff>
      <xdr:row>37</xdr:row>
      <xdr:rowOff>123145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3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114272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45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55469</xdr:rowOff>
    </xdr:from>
    <xdr:to>
      <xdr:col>85</xdr:col>
      <xdr:colOff>177800</xdr:colOff>
      <xdr:row>36</xdr:row>
      <xdr:rowOff>157069</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22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78346</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07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25733</xdr:rowOff>
    </xdr:from>
    <xdr:to>
      <xdr:col>81</xdr:col>
      <xdr:colOff>101600</xdr:colOff>
      <xdr:row>36</xdr:row>
      <xdr:rowOff>127333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19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143860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97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47213</xdr:rowOff>
    </xdr:from>
    <xdr:to>
      <xdr:col>76</xdr:col>
      <xdr:colOff>165100</xdr:colOff>
      <xdr:row>36</xdr:row>
      <xdr:rowOff>148813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21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165340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99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3559</xdr:rowOff>
    </xdr:from>
    <xdr:to>
      <xdr:col>72</xdr:col>
      <xdr:colOff>38100</xdr:colOff>
      <xdr:row>36</xdr:row>
      <xdr:rowOff>105159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17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121686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595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70356</xdr:rowOff>
    </xdr:from>
    <xdr:to>
      <xdr:col>67</xdr:col>
      <xdr:colOff>101600</xdr:colOff>
      <xdr:row>32</xdr:row>
      <xdr:rowOff>506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538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30</xdr:row>
      <xdr:rowOff>17033</xdr:rowOff>
    </xdr:from>
    <xdr:ext cx="59901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14795" y="5160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146151</xdr:rowOff>
    </xdr:from>
    <xdr:to>
      <xdr:col>85</xdr:col>
      <xdr:colOff>127000</xdr:colOff>
      <xdr:row>55</xdr:row>
      <xdr:rowOff>88942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061551"/>
          <a:ext cx="838200" cy="45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157272</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415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88942</xdr:rowOff>
    </xdr:from>
    <xdr:to>
      <xdr:col>81</xdr:col>
      <xdr:colOff>50800</xdr:colOff>
      <xdr:row>56</xdr:row>
      <xdr:rowOff>114755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518692"/>
          <a:ext cx="889000" cy="19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153052</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58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59086</xdr:rowOff>
    </xdr:from>
    <xdr:to>
      <xdr:col>76</xdr:col>
      <xdr:colOff>114300</xdr:colOff>
      <xdr:row>56</xdr:row>
      <xdr:rowOff>114755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660286"/>
          <a:ext cx="889000" cy="5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19209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27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59086</xdr:rowOff>
    </xdr:from>
    <xdr:to>
      <xdr:col>71</xdr:col>
      <xdr:colOff>177800</xdr:colOff>
      <xdr:row>56</xdr:row>
      <xdr:rowOff>70069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660286"/>
          <a:ext cx="889000" cy="1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63978</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32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140458</xdr:rowOff>
    </xdr:from>
    <xdr:to>
      <xdr:col>67</xdr:col>
      <xdr:colOff>101600</xdr:colOff>
      <xdr:row>56</xdr:row>
      <xdr:rowOff>70608</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87135</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14795" y="934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95351</xdr:rowOff>
    </xdr:from>
    <xdr:to>
      <xdr:col>85</xdr:col>
      <xdr:colOff>177800</xdr:colOff>
      <xdr:row>53</xdr:row>
      <xdr:rowOff>25501</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01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118228</xdr:rowOff>
    </xdr:from>
    <xdr:ext cx="599010"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886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38142</xdr:rowOff>
    </xdr:from>
    <xdr:to>
      <xdr:col>81</xdr:col>
      <xdr:colOff>101600</xdr:colOff>
      <xdr:row>55</xdr:row>
      <xdr:rowOff>139742</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46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156269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181795" y="9243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63955</xdr:rowOff>
    </xdr:from>
    <xdr:to>
      <xdr:col>76</xdr:col>
      <xdr:colOff>165100</xdr:colOff>
      <xdr:row>56</xdr:row>
      <xdr:rowOff>165555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66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156682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5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8286</xdr:rowOff>
    </xdr:from>
    <xdr:to>
      <xdr:col>72</xdr:col>
      <xdr:colOff>38100</xdr:colOff>
      <xdr:row>56</xdr:row>
      <xdr:rowOff>109886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6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101013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19269</xdr:rowOff>
    </xdr:from>
    <xdr:to>
      <xdr:col>67</xdr:col>
      <xdr:colOff>101600</xdr:colOff>
      <xdr:row>56</xdr:row>
      <xdr:rowOff>120869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62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111996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71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36917</xdr:rowOff>
    </xdr:from>
    <xdr:to>
      <xdr:col>85</xdr:col>
      <xdr:colOff>127000</xdr:colOff>
      <xdr:row>78</xdr:row>
      <xdr:rowOff>84945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3238567"/>
          <a:ext cx="838200" cy="219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64878</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43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36917</xdr:rowOff>
    </xdr:from>
    <xdr:to>
      <xdr:col>81</xdr:col>
      <xdr:colOff>50800</xdr:colOff>
      <xdr:row>77</xdr:row>
      <xdr:rowOff>122599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3238567"/>
          <a:ext cx="889000" cy="8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134786</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50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122599</xdr:rowOff>
    </xdr:from>
    <xdr:to>
      <xdr:col>76</xdr:col>
      <xdr:colOff>114300</xdr:colOff>
      <xdr:row>78</xdr:row>
      <xdr:rowOff>52157</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3324249"/>
          <a:ext cx="889000" cy="10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153095</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52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52157</xdr:rowOff>
    </xdr:from>
    <xdr:to>
      <xdr:col>71</xdr:col>
      <xdr:colOff>177800</xdr:colOff>
      <xdr:row>79</xdr:row>
      <xdr:rowOff>39083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2814300" y="13425257"/>
          <a:ext cx="889000" cy="15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163720</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53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19199</xdr:rowOff>
    </xdr:from>
    <xdr:to>
      <xdr:col>67</xdr:col>
      <xdr:colOff>101600</xdr:colOff>
      <xdr:row>78</xdr:row>
      <xdr:rowOff>120799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137326</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1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34145</xdr:rowOff>
    </xdr:from>
    <xdr:to>
      <xdr:col>85</xdr:col>
      <xdr:colOff>177800</xdr:colOff>
      <xdr:row>78</xdr:row>
      <xdr:rowOff>135745</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40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57022</xdr:rowOff>
    </xdr:from>
    <xdr:ext cx="534377"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258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157567</xdr:rowOff>
    </xdr:from>
    <xdr:to>
      <xdr:col>81</xdr:col>
      <xdr:colOff>101600</xdr:colOff>
      <xdr:row>77</xdr:row>
      <xdr:rowOff>87717</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18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104244</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296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71799</xdr:rowOff>
    </xdr:from>
    <xdr:to>
      <xdr:col>76</xdr:col>
      <xdr:colOff>165100</xdr:colOff>
      <xdr:row>78</xdr:row>
      <xdr:rowOff>1949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27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18476</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25111" y="1304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1357</xdr:rowOff>
    </xdr:from>
    <xdr:to>
      <xdr:col>72</xdr:col>
      <xdr:colOff>38100</xdr:colOff>
      <xdr:row>78</xdr:row>
      <xdr:rowOff>102957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37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119484</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36111" y="1314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159733</xdr:rowOff>
    </xdr:from>
    <xdr:to>
      <xdr:col>67</xdr:col>
      <xdr:colOff>101600</xdr:colOff>
      <xdr:row>79</xdr:row>
      <xdr:rowOff>89883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53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81010</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62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106485</xdr:rowOff>
    </xdr:from>
    <xdr:to>
      <xdr:col>85</xdr:col>
      <xdr:colOff>127000</xdr:colOff>
      <xdr:row>92</xdr:row>
      <xdr:rowOff>169321</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5879885"/>
          <a:ext cx="838200" cy="6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3717</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291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169321</xdr:rowOff>
    </xdr:from>
    <xdr:to>
      <xdr:col>81</xdr:col>
      <xdr:colOff>50800</xdr:colOff>
      <xdr:row>93</xdr:row>
      <xdr:rowOff>97592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5942721"/>
          <a:ext cx="889000" cy="9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133602</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421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85541</xdr:rowOff>
    </xdr:from>
    <xdr:to>
      <xdr:col>76</xdr:col>
      <xdr:colOff>114300</xdr:colOff>
      <xdr:row>93</xdr:row>
      <xdr:rowOff>97592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3703300" y="15687491"/>
          <a:ext cx="889000" cy="35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101302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38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85541</xdr:rowOff>
    </xdr:from>
    <xdr:to>
      <xdr:col>71</xdr:col>
      <xdr:colOff>177800</xdr:colOff>
      <xdr:row>94</xdr:row>
      <xdr:rowOff>70819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5687491"/>
          <a:ext cx="889000" cy="49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151996</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43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95017</xdr:rowOff>
    </xdr:from>
    <xdr:to>
      <xdr:col>67</xdr:col>
      <xdr:colOff>101600</xdr:colOff>
      <xdr:row>96</xdr:row>
      <xdr:rowOff>25167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16294</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47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55685</xdr:rowOff>
    </xdr:from>
    <xdr:to>
      <xdr:col>85</xdr:col>
      <xdr:colOff>177800</xdr:colOff>
      <xdr:row>92</xdr:row>
      <xdr:rowOff>157285</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582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142062</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5744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118521</xdr:rowOff>
    </xdr:from>
    <xdr:to>
      <xdr:col>81</xdr:col>
      <xdr:colOff>101600</xdr:colOff>
      <xdr:row>93</xdr:row>
      <xdr:rowOff>48671</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58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65198</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181795" y="15667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46792</xdr:rowOff>
    </xdr:from>
    <xdr:to>
      <xdr:col>76</xdr:col>
      <xdr:colOff>165100</xdr:colOff>
      <xdr:row>93</xdr:row>
      <xdr:rowOff>148392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599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164919</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292795" y="15766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34741</xdr:rowOff>
    </xdr:from>
    <xdr:to>
      <xdr:col>72</xdr:col>
      <xdr:colOff>38100</xdr:colOff>
      <xdr:row>91</xdr:row>
      <xdr:rowOff>136341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563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89</xdr:row>
      <xdr:rowOff>152868</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03795" y="1541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20019</xdr:rowOff>
    </xdr:from>
    <xdr:to>
      <xdr:col>67</xdr:col>
      <xdr:colOff>101600</xdr:colOff>
      <xdr:row>94</xdr:row>
      <xdr:rowOff>121619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13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138146</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14795" y="1591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36665</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55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104484</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45048</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38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139426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159113</xdr:rowOff>
    </xdr:from>
    <xdr:to>
      <xdr:col>98</xdr:col>
      <xdr:colOff>38100</xdr:colOff>
      <xdr:row>39</xdr:row>
      <xdr:rowOff>89263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105790</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49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163665</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274,603</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a:t>
          </a:r>
          <a:r>
            <a:rPr kumimoji="1" lang="en-US" altLang="ja-JP" sz="1300">
              <a:latin typeface="ＭＳ Ｐゴシック" panose="020B0600070205080204" pitchFamily="50" charset="-128"/>
              <a:ea typeface="ＭＳ Ｐゴシック" panose="020B0600070205080204" pitchFamily="50" charset="-128"/>
            </a:rPr>
            <a:t>27,505</a:t>
          </a:r>
          <a:r>
            <a:rPr kumimoji="1" lang="ja-JP" altLang="en-US" sz="1300">
              <a:latin typeface="ＭＳ Ｐゴシック" panose="020B0600070205080204" pitchFamily="50" charset="-128"/>
              <a:ea typeface="ＭＳ Ｐゴシック" panose="020B0600070205080204" pitchFamily="50" charset="-128"/>
            </a:rPr>
            <a:t>円高い状況となっている。これは、こどもセンターの設置・運営をしていることや高齢者等外出支援事業を実施していることによるもの。</a:t>
          </a:r>
        </a:p>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82,312</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a:t>
          </a:r>
          <a:r>
            <a:rPr kumimoji="1" lang="en-US" altLang="ja-JP" sz="1300">
              <a:latin typeface="ＭＳ Ｐゴシック" panose="020B0600070205080204" pitchFamily="50" charset="-128"/>
              <a:ea typeface="ＭＳ Ｐゴシック" panose="020B0600070205080204" pitchFamily="50" charset="-128"/>
            </a:rPr>
            <a:t>29,828</a:t>
          </a:r>
          <a:r>
            <a:rPr kumimoji="1" lang="ja-JP" altLang="en-US" sz="1300">
              <a:latin typeface="ＭＳ Ｐゴシック" panose="020B0600070205080204" pitchFamily="50" charset="-128"/>
              <a:ea typeface="ＭＳ Ｐゴシック" panose="020B0600070205080204" pitchFamily="50" charset="-128"/>
            </a:rPr>
            <a:t>円高い状況となっている。これは、木造住宅耐震改修補助事業やヘリコプター緊急離着陸場整備事業などの南海トラフ地震対策事業を実施していることによるもの。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223,589</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a:t>
          </a:r>
          <a:r>
            <a:rPr kumimoji="1" lang="en-US" altLang="ja-JP" sz="1300">
              <a:latin typeface="ＭＳ Ｐゴシック" panose="020B0600070205080204" pitchFamily="50" charset="-128"/>
              <a:ea typeface="ＭＳ Ｐゴシック" panose="020B0600070205080204" pitchFamily="50" charset="-128"/>
            </a:rPr>
            <a:t>93,262</a:t>
          </a:r>
          <a:r>
            <a:rPr kumimoji="1" lang="ja-JP" altLang="en-US" sz="1300">
              <a:latin typeface="ＭＳ Ｐゴシック" panose="020B0600070205080204" pitchFamily="50" charset="-128"/>
              <a:ea typeface="ＭＳ Ｐゴシック" panose="020B0600070205080204" pitchFamily="50" charset="-128"/>
            </a:rPr>
            <a:t>円高い状況となっている。令和６年度に久礼小学校長寿命化改修事業および美術館移転事業を実施したことで一時的に増加している。</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232,265</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a:t>
          </a:r>
          <a:r>
            <a:rPr kumimoji="1" lang="en-US" altLang="ja-JP" sz="1300">
              <a:latin typeface="ＭＳ Ｐゴシック" panose="020B0600070205080204" pitchFamily="50" charset="-128"/>
              <a:ea typeface="ＭＳ Ｐゴシック" panose="020B0600070205080204" pitchFamily="50" charset="-128"/>
            </a:rPr>
            <a:t>105,852</a:t>
          </a:r>
          <a:r>
            <a:rPr kumimoji="1" lang="ja-JP" altLang="en-US" sz="1300">
              <a:latin typeface="ＭＳ Ｐゴシック" panose="020B0600070205080204" pitchFamily="50" charset="-128"/>
              <a:ea typeface="ＭＳ Ｐゴシック" panose="020B0600070205080204" pitchFamily="50" charset="-128"/>
            </a:rPr>
            <a:t>円高い状況となっている。これは、役場庁舎等の高台移転事業をはじめとした南海トラフ地震対策事業の財源となった地方債の償還に伴うもので、今後一定期間増加するが、令和７～８年度をピークに減少に転じる見込み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高知県中土佐町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近年は、普通交付税と臨時財政対策債を合わせた実質的な普通交付税が一定額確保されていることや、公債費負担の増加等に伴う一般財源の不足に対して財政調整基金や減債基金を活用することによって、実質収支は黒字を維持している。財政力が弱く自主財源に乏しい当町は、地方交付税に依存した財政構造となっているため、地方財政制度の動向を注視しつつ、中期的な財政収支見通しの見直しを行いながら安定した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高知県中土佐町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ついては、近年は普通交付税と臨時財政対策債を合わせた実質的な普通交付税が一定額確保されていることや、公債費負担の増加等に伴う一般財源の不足に対して財政調整基金や減債基金を活用することによって、実質収支は黒字を維持している。財政力が弱く自主財源に乏しい当町は、地方交付税に依存した財政構造となっているため、地方財政制度の動向を注視しつつ、中期的な財政収支見通しの見直しを行いながら安定した健全な財政運営に努めていく。</a:t>
          </a:r>
        </a:p>
        <a:p>
          <a:r>
            <a:rPr kumimoji="1" lang="ja-JP" altLang="en-US" sz="1400">
              <a:latin typeface="ＭＳ ゴシック" pitchFamily="49" charset="-128"/>
              <a:ea typeface="ＭＳ ゴシック" pitchFamily="49" charset="-128"/>
            </a:rPr>
            <a:t>　特別会計については、現在は健全な財政運営を行えているものの、今後も健全な財政運営を行っていくためには、中期的な財政収支を見通していく必要がある。</a:t>
          </a:r>
        </a:p>
        <a:p>
          <a:r>
            <a:rPr kumimoji="1" lang="ja-JP" altLang="en-US" sz="1400">
              <a:latin typeface="ＭＳ ゴシック" pitchFamily="49" charset="-128"/>
              <a:ea typeface="ＭＳ ゴシック" pitchFamily="49" charset="-128"/>
            </a:rPr>
            <a:t>　簡易水道事業会計および農業集落排水事業会計については、公営企業会計を適用しており、今後も健全な財政運営を行っていくためには、水道料金および下水道使用料の見直し等を検討していく必要がある。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7553782</v>
      </c>
      <c r="BO4" s="358"/>
      <c r="BP4" s="358"/>
      <c r="BQ4" s="358"/>
      <c r="BR4" s="358"/>
      <c r="BS4" s="358"/>
      <c r="BT4" s="358"/>
      <c r="BU4" s="359"/>
      <c r="BV4" s="357">
        <v>7643733</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5.4</v>
      </c>
      <c r="CU4" s="364"/>
      <c r="CV4" s="364"/>
      <c r="CW4" s="364"/>
      <c r="CX4" s="364"/>
      <c r="CY4" s="364"/>
      <c r="CZ4" s="364"/>
      <c r="DA4" s="365"/>
      <c r="DB4" s="363">
        <v>10.3</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7259791</v>
      </c>
      <c r="BO5" s="395"/>
      <c r="BP5" s="395"/>
      <c r="BQ5" s="395"/>
      <c r="BR5" s="395"/>
      <c r="BS5" s="395"/>
      <c r="BT5" s="395"/>
      <c r="BU5" s="396"/>
      <c r="BV5" s="394">
        <v>7196021</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92.3</v>
      </c>
      <c r="CU5" s="392"/>
      <c r="CV5" s="392"/>
      <c r="CW5" s="392"/>
      <c r="CX5" s="392"/>
      <c r="CY5" s="392"/>
      <c r="CZ5" s="392"/>
      <c r="DA5" s="393"/>
      <c r="DB5" s="391">
        <v>91.5</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293991</v>
      </c>
      <c r="BO6" s="395"/>
      <c r="BP6" s="395"/>
      <c r="BQ6" s="395"/>
      <c r="BR6" s="395"/>
      <c r="BS6" s="395"/>
      <c r="BT6" s="395"/>
      <c r="BU6" s="396"/>
      <c r="BV6" s="394">
        <v>447712</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92.4</v>
      </c>
      <c r="CU6" s="432"/>
      <c r="CV6" s="432"/>
      <c r="CW6" s="432"/>
      <c r="CX6" s="432"/>
      <c r="CY6" s="432"/>
      <c r="CZ6" s="432"/>
      <c r="DA6" s="433"/>
      <c r="DB6" s="431">
        <v>91.8</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77220</v>
      </c>
      <c r="BO7" s="395"/>
      <c r="BP7" s="395"/>
      <c r="BQ7" s="395"/>
      <c r="BR7" s="395"/>
      <c r="BS7" s="395"/>
      <c r="BT7" s="395"/>
      <c r="BU7" s="396"/>
      <c r="BV7" s="394">
        <v>50156</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4007635</v>
      </c>
      <c r="CU7" s="395"/>
      <c r="CV7" s="395"/>
      <c r="CW7" s="395"/>
      <c r="CX7" s="395"/>
      <c r="CY7" s="395"/>
      <c r="CZ7" s="395"/>
      <c r="DA7" s="396"/>
      <c r="DB7" s="394">
        <v>3865445</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216771</v>
      </c>
      <c r="BO8" s="395"/>
      <c r="BP8" s="395"/>
      <c r="BQ8" s="395"/>
      <c r="BR8" s="395"/>
      <c r="BS8" s="395"/>
      <c r="BT8" s="395"/>
      <c r="BU8" s="396"/>
      <c r="BV8" s="394">
        <v>397556</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0.17</v>
      </c>
      <c r="CU8" s="435"/>
      <c r="CV8" s="435"/>
      <c r="CW8" s="435"/>
      <c r="CX8" s="435"/>
      <c r="CY8" s="435"/>
      <c r="CZ8" s="435"/>
      <c r="DA8" s="436"/>
      <c r="DB8" s="434">
        <v>0.17</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6002</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-180785</v>
      </c>
      <c r="BO9" s="395"/>
      <c r="BP9" s="395"/>
      <c r="BQ9" s="395"/>
      <c r="BR9" s="395"/>
      <c r="BS9" s="395"/>
      <c r="BT9" s="395"/>
      <c r="BU9" s="396"/>
      <c r="BV9" s="394">
        <v>245618</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26.2</v>
      </c>
      <c r="CU9" s="392"/>
      <c r="CV9" s="392"/>
      <c r="CW9" s="392"/>
      <c r="CX9" s="392"/>
      <c r="CY9" s="392"/>
      <c r="CZ9" s="392"/>
      <c r="DA9" s="393"/>
      <c r="DB9" s="391">
        <v>23.9</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6840</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3724</v>
      </c>
      <c r="BO10" s="395"/>
      <c r="BP10" s="395"/>
      <c r="BQ10" s="395"/>
      <c r="BR10" s="395"/>
      <c r="BS10" s="395"/>
      <c r="BT10" s="395"/>
      <c r="BU10" s="396"/>
      <c r="BV10" s="394">
        <v>1774</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5774</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271756</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5724</v>
      </c>
      <c r="S13" s="479"/>
      <c r="T13" s="479"/>
      <c r="U13" s="479"/>
      <c r="V13" s="480"/>
      <c r="W13" s="410" t="s">
        <v>131</v>
      </c>
      <c r="X13" s="411"/>
      <c r="Y13" s="411"/>
      <c r="Z13" s="411"/>
      <c r="AA13" s="411"/>
      <c r="AB13" s="401"/>
      <c r="AC13" s="445">
        <v>597</v>
      </c>
      <c r="AD13" s="446"/>
      <c r="AE13" s="446"/>
      <c r="AF13" s="446"/>
      <c r="AG13" s="488"/>
      <c r="AH13" s="445">
        <v>596</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-177061</v>
      </c>
      <c r="BO13" s="395"/>
      <c r="BP13" s="395"/>
      <c r="BQ13" s="395"/>
      <c r="BR13" s="395"/>
      <c r="BS13" s="395"/>
      <c r="BT13" s="395"/>
      <c r="BU13" s="396"/>
      <c r="BV13" s="394">
        <v>-24364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14</v>
      </c>
      <c r="CU13" s="392"/>
      <c r="CV13" s="392"/>
      <c r="CW13" s="392"/>
      <c r="CX13" s="392"/>
      <c r="CY13" s="392"/>
      <c r="CZ13" s="392"/>
      <c r="DA13" s="393"/>
      <c r="DB13" s="391">
        <v>13.5</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5941</v>
      </c>
      <c r="S14" s="479"/>
      <c r="T14" s="479"/>
      <c r="U14" s="479"/>
      <c r="V14" s="480"/>
      <c r="W14" s="384"/>
      <c r="X14" s="385"/>
      <c r="Y14" s="385"/>
      <c r="Z14" s="385"/>
      <c r="AA14" s="385"/>
      <c r="AB14" s="374"/>
      <c r="AC14" s="481">
        <v>21.5</v>
      </c>
      <c r="AD14" s="482"/>
      <c r="AE14" s="482"/>
      <c r="AF14" s="482"/>
      <c r="AG14" s="483"/>
      <c r="AH14" s="481">
        <v>19.600000000000001</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5896</v>
      </c>
      <c r="S15" s="479"/>
      <c r="T15" s="479"/>
      <c r="U15" s="479"/>
      <c r="V15" s="480"/>
      <c r="W15" s="410" t="s">
        <v>137</v>
      </c>
      <c r="X15" s="411"/>
      <c r="Y15" s="411"/>
      <c r="Z15" s="411"/>
      <c r="AA15" s="411"/>
      <c r="AB15" s="401"/>
      <c r="AC15" s="445">
        <v>570</v>
      </c>
      <c r="AD15" s="446"/>
      <c r="AE15" s="446"/>
      <c r="AF15" s="446"/>
      <c r="AG15" s="488"/>
      <c r="AH15" s="445">
        <v>620</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627858</v>
      </c>
      <c r="BO15" s="358"/>
      <c r="BP15" s="358"/>
      <c r="BQ15" s="358"/>
      <c r="BR15" s="358"/>
      <c r="BS15" s="358"/>
      <c r="BT15" s="358"/>
      <c r="BU15" s="359"/>
      <c r="BV15" s="357">
        <v>616235</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20.5</v>
      </c>
      <c r="AD16" s="482"/>
      <c r="AE16" s="482"/>
      <c r="AF16" s="482"/>
      <c r="AG16" s="483"/>
      <c r="AH16" s="481">
        <v>20.399999999999999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3862970</v>
      </c>
      <c r="BO16" s="395"/>
      <c r="BP16" s="395"/>
      <c r="BQ16" s="395"/>
      <c r="BR16" s="395"/>
      <c r="BS16" s="395"/>
      <c r="BT16" s="395"/>
      <c r="BU16" s="396"/>
      <c r="BV16" s="394">
        <v>3714993</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1612</v>
      </c>
      <c r="AD17" s="446"/>
      <c r="AE17" s="446"/>
      <c r="AF17" s="446"/>
      <c r="AG17" s="488"/>
      <c r="AH17" s="445">
        <v>1819</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765400</v>
      </c>
      <c r="BO17" s="395"/>
      <c r="BP17" s="395"/>
      <c r="BQ17" s="395"/>
      <c r="BR17" s="395"/>
      <c r="BS17" s="395"/>
      <c r="BT17" s="395"/>
      <c r="BU17" s="396"/>
      <c r="BV17" s="394">
        <v>751844</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9" t="s">
        <v>147</v>
      </c>
      <c r="C18" s="437"/>
      <c r="D18" s="437"/>
      <c r="E18" s="520"/>
      <c r="F18" s="520"/>
      <c r="G18" s="520"/>
      <c r="H18" s="520"/>
      <c r="I18" s="520"/>
      <c r="J18" s="520"/>
      <c r="K18" s="520"/>
      <c r="L18" s="521">
        <v>193.21</v>
      </c>
      <c r="M18" s="521"/>
      <c r="N18" s="521"/>
      <c r="O18" s="521"/>
      <c r="P18" s="521"/>
      <c r="Q18" s="521"/>
      <c r="R18" s="522"/>
      <c r="S18" s="522"/>
      <c r="T18" s="522"/>
      <c r="U18" s="522"/>
      <c r="V18" s="523"/>
      <c r="W18" s="412"/>
      <c r="X18" s="413"/>
      <c r="Y18" s="413"/>
      <c r="Z18" s="413"/>
      <c r="AA18" s="413"/>
      <c r="AB18" s="404"/>
      <c r="AC18" s="524">
        <v>58</v>
      </c>
      <c r="AD18" s="525"/>
      <c r="AE18" s="525"/>
      <c r="AF18" s="525"/>
      <c r="AG18" s="526"/>
      <c r="AH18" s="524">
        <v>59.9</v>
      </c>
      <c r="AI18" s="525"/>
      <c r="AJ18" s="525"/>
      <c r="AK18" s="525"/>
      <c r="AL18" s="527"/>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3721374</v>
      </c>
      <c r="BO18" s="395"/>
      <c r="BP18" s="395"/>
      <c r="BQ18" s="395"/>
      <c r="BR18" s="395"/>
      <c r="BS18" s="395"/>
      <c r="BT18" s="395"/>
      <c r="BU18" s="396"/>
      <c r="BV18" s="394">
        <v>3557411</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9" t="s">
        <v>149</v>
      </c>
      <c r="C19" s="437"/>
      <c r="D19" s="437"/>
      <c r="E19" s="520"/>
      <c r="F19" s="520"/>
      <c r="G19" s="520"/>
      <c r="H19" s="520"/>
      <c r="I19" s="520"/>
      <c r="J19" s="520"/>
      <c r="K19" s="520"/>
      <c r="L19" s="528">
        <v>31</v>
      </c>
      <c r="M19" s="528"/>
      <c r="N19" s="528"/>
      <c r="O19" s="528"/>
      <c r="P19" s="528"/>
      <c r="Q19" s="528"/>
      <c r="R19" s="529"/>
      <c r="S19" s="529"/>
      <c r="T19" s="529"/>
      <c r="U19" s="529"/>
      <c r="V19" s="530"/>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5085934</v>
      </c>
      <c r="BO19" s="395"/>
      <c r="BP19" s="395"/>
      <c r="BQ19" s="395"/>
      <c r="BR19" s="395"/>
      <c r="BS19" s="395"/>
      <c r="BT19" s="395"/>
      <c r="BU19" s="396"/>
      <c r="BV19" s="394">
        <v>5363233</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9" t="s">
        <v>151</v>
      </c>
      <c r="C20" s="437"/>
      <c r="D20" s="437"/>
      <c r="E20" s="520"/>
      <c r="F20" s="520"/>
      <c r="G20" s="520"/>
      <c r="H20" s="520"/>
      <c r="I20" s="520"/>
      <c r="J20" s="520"/>
      <c r="K20" s="520"/>
      <c r="L20" s="528">
        <v>2702</v>
      </c>
      <c r="M20" s="528"/>
      <c r="N20" s="528"/>
      <c r="O20" s="528"/>
      <c r="P20" s="528"/>
      <c r="Q20" s="528"/>
      <c r="R20" s="529"/>
      <c r="S20" s="529"/>
      <c r="T20" s="529"/>
      <c r="U20" s="529"/>
      <c r="V20" s="530"/>
      <c r="W20" s="412"/>
      <c r="X20" s="413"/>
      <c r="Y20" s="413"/>
      <c r="Z20" s="413"/>
      <c r="AA20" s="413"/>
      <c r="AB20" s="413"/>
      <c r="AC20" s="531"/>
      <c r="AD20" s="531"/>
      <c r="AE20" s="531"/>
      <c r="AF20" s="531"/>
      <c r="AG20" s="531"/>
      <c r="AH20" s="531"/>
      <c r="AI20" s="531"/>
      <c r="AJ20" s="531"/>
      <c r="AK20" s="531"/>
      <c r="AL20" s="532"/>
      <c r="AM20" s="533"/>
      <c r="AN20" s="449"/>
      <c r="AO20" s="449"/>
      <c r="AP20" s="449"/>
      <c r="AQ20" s="449"/>
      <c r="AR20" s="449"/>
      <c r="AS20" s="449"/>
      <c r="AT20" s="450"/>
      <c r="AU20" s="534"/>
      <c r="AV20" s="535"/>
      <c r="AW20" s="535"/>
      <c r="AX20" s="536"/>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10" t="s">
        <v>152</v>
      </c>
      <c r="C21" s="511"/>
      <c r="D21" s="511"/>
      <c r="E21" s="511"/>
      <c r="F21" s="511"/>
      <c r="G21" s="511"/>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513"/>
      <c r="AZ21" s="514"/>
      <c r="BA21" s="514"/>
      <c r="BB21" s="514"/>
      <c r="BC21" s="514"/>
      <c r="BD21" s="514"/>
      <c r="BE21" s="514"/>
      <c r="BF21" s="514"/>
      <c r="BG21" s="514"/>
      <c r="BH21" s="514"/>
      <c r="BI21" s="514"/>
      <c r="BJ21" s="514"/>
      <c r="BK21" s="514"/>
      <c r="BL21" s="514"/>
      <c r="BM21" s="515"/>
      <c r="BN21" s="516"/>
      <c r="BO21" s="517"/>
      <c r="BP21" s="517"/>
      <c r="BQ21" s="517"/>
      <c r="BR21" s="517"/>
      <c r="BS21" s="517"/>
      <c r="BT21" s="517"/>
      <c r="BU21" s="518"/>
      <c r="BV21" s="516"/>
      <c r="BW21" s="517"/>
      <c r="BX21" s="517"/>
      <c r="BY21" s="517"/>
      <c r="BZ21" s="517"/>
      <c r="CA21" s="517"/>
      <c r="CB21" s="517"/>
      <c r="CC21" s="518"/>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12860407</v>
      </c>
      <c r="BO22" s="358"/>
      <c r="BP22" s="358"/>
      <c r="BQ22" s="358"/>
      <c r="BR22" s="358"/>
      <c r="BS22" s="358"/>
      <c r="BT22" s="358"/>
      <c r="BU22" s="359"/>
      <c r="BV22" s="357">
        <v>13255039</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9363420</v>
      </c>
      <c r="BO23" s="395"/>
      <c r="BP23" s="395"/>
      <c r="BQ23" s="395"/>
      <c r="BR23" s="395"/>
      <c r="BS23" s="395"/>
      <c r="BT23" s="395"/>
      <c r="BU23" s="396"/>
      <c r="BV23" s="394">
        <v>9568853</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7000</v>
      </c>
      <c r="R24" s="446"/>
      <c r="S24" s="446"/>
      <c r="T24" s="446"/>
      <c r="U24" s="446"/>
      <c r="V24" s="488"/>
      <c r="W24" s="540"/>
      <c r="X24" s="541"/>
      <c r="Y24" s="542"/>
      <c r="Z24" s="444" t="s">
        <v>162</v>
      </c>
      <c r="AA24" s="424"/>
      <c r="AB24" s="424"/>
      <c r="AC24" s="424"/>
      <c r="AD24" s="424"/>
      <c r="AE24" s="424"/>
      <c r="AF24" s="424"/>
      <c r="AG24" s="425"/>
      <c r="AH24" s="445">
        <v>124</v>
      </c>
      <c r="AI24" s="446"/>
      <c r="AJ24" s="446"/>
      <c r="AK24" s="446"/>
      <c r="AL24" s="488"/>
      <c r="AM24" s="445">
        <v>382168</v>
      </c>
      <c r="AN24" s="446"/>
      <c r="AO24" s="446"/>
      <c r="AP24" s="446"/>
      <c r="AQ24" s="446"/>
      <c r="AR24" s="488"/>
      <c r="AS24" s="445">
        <v>3082</v>
      </c>
      <c r="AT24" s="446"/>
      <c r="AU24" s="446"/>
      <c r="AV24" s="446"/>
      <c r="AW24" s="446"/>
      <c r="AX24" s="447"/>
      <c r="AY24" s="513" t="s">
        <v>163</v>
      </c>
      <c r="AZ24" s="514"/>
      <c r="BA24" s="514"/>
      <c r="BB24" s="514"/>
      <c r="BC24" s="514"/>
      <c r="BD24" s="514"/>
      <c r="BE24" s="514"/>
      <c r="BF24" s="514"/>
      <c r="BG24" s="514"/>
      <c r="BH24" s="514"/>
      <c r="BI24" s="514"/>
      <c r="BJ24" s="514"/>
      <c r="BK24" s="514"/>
      <c r="BL24" s="514"/>
      <c r="BM24" s="515"/>
      <c r="BN24" s="394">
        <v>11457633</v>
      </c>
      <c r="BO24" s="395"/>
      <c r="BP24" s="395"/>
      <c r="BQ24" s="395"/>
      <c r="BR24" s="395"/>
      <c r="BS24" s="395"/>
      <c r="BT24" s="395"/>
      <c r="BU24" s="396"/>
      <c r="BV24" s="394">
        <v>11693520</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5980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552109</v>
      </c>
      <c r="BO25" s="358"/>
      <c r="BP25" s="358"/>
      <c r="BQ25" s="358"/>
      <c r="BR25" s="358"/>
      <c r="BS25" s="358"/>
      <c r="BT25" s="358"/>
      <c r="BU25" s="359"/>
      <c r="BV25" s="357">
        <v>790806</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5630</v>
      </c>
      <c r="R26" s="446"/>
      <c r="S26" s="446"/>
      <c r="T26" s="446"/>
      <c r="U26" s="446"/>
      <c r="V26" s="488"/>
      <c r="W26" s="540"/>
      <c r="X26" s="541"/>
      <c r="Y26" s="542"/>
      <c r="Z26" s="444" t="s">
        <v>168</v>
      </c>
      <c r="AA26" s="546"/>
      <c r="AB26" s="546"/>
      <c r="AC26" s="546"/>
      <c r="AD26" s="546"/>
      <c r="AE26" s="546"/>
      <c r="AF26" s="546"/>
      <c r="AG26" s="547"/>
      <c r="AH26" s="445">
        <v>1</v>
      </c>
      <c r="AI26" s="446"/>
      <c r="AJ26" s="446"/>
      <c r="AK26" s="446"/>
      <c r="AL26" s="488"/>
      <c r="AM26" s="445" t="s">
        <v>169</v>
      </c>
      <c r="AN26" s="446"/>
      <c r="AO26" s="446"/>
      <c r="AP26" s="446"/>
      <c r="AQ26" s="446"/>
      <c r="AR26" s="488"/>
      <c r="AS26" s="445" t="s">
        <v>169</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171</v>
      </c>
      <c r="F27" s="424"/>
      <c r="G27" s="424"/>
      <c r="H27" s="424"/>
      <c r="I27" s="424"/>
      <c r="J27" s="424"/>
      <c r="K27" s="425"/>
      <c r="L27" s="445">
        <v>1</v>
      </c>
      <c r="M27" s="446"/>
      <c r="N27" s="446"/>
      <c r="O27" s="446"/>
      <c r="P27" s="488"/>
      <c r="Q27" s="445">
        <v>2540</v>
      </c>
      <c r="R27" s="446"/>
      <c r="S27" s="446"/>
      <c r="T27" s="446"/>
      <c r="U27" s="446"/>
      <c r="V27" s="488"/>
      <c r="W27" s="540"/>
      <c r="X27" s="541"/>
      <c r="Y27" s="542"/>
      <c r="Z27" s="444" t="s">
        <v>172</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6">
        <v>161619</v>
      </c>
      <c r="BO27" s="517"/>
      <c r="BP27" s="517"/>
      <c r="BQ27" s="517"/>
      <c r="BR27" s="517"/>
      <c r="BS27" s="517"/>
      <c r="BT27" s="517"/>
      <c r="BU27" s="518"/>
      <c r="BV27" s="516">
        <v>161467</v>
      </c>
      <c r="BW27" s="517"/>
      <c r="BX27" s="517"/>
      <c r="BY27" s="517"/>
      <c r="BZ27" s="517"/>
      <c r="CA27" s="517"/>
      <c r="CB27" s="517"/>
      <c r="CC27" s="518"/>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174</v>
      </c>
      <c r="F28" s="424"/>
      <c r="G28" s="424"/>
      <c r="H28" s="424"/>
      <c r="I28" s="424"/>
      <c r="J28" s="424"/>
      <c r="K28" s="425"/>
      <c r="L28" s="445">
        <v>1</v>
      </c>
      <c r="M28" s="446"/>
      <c r="N28" s="446"/>
      <c r="O28" s="446"/>
      <c r="P28" s="488"/>
      <c r="Q28" s="445">
        <v>2010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1747049</v>
      </c>
      <c r="BO28" s="358"/>
      <c r="BP28" s="358"/>
      <c r="BQ28" s="358"/>
      <c r="BR28" s="358"/>
      <c r="BS28" s="358"/>
      <c r="BT28" s="358"/>
      <c r="BU28" s="359"/>
      <c r="BV28" s="357">
        <v>1743326</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177</v>
      </c>
      <c r="F29" s="424"/>
      <c r="G29" s="424"/>
      <c r="H29" s="424"/>
      <c r="I29" s="424"/>
      <c r="J29" s="424"/>
      <c r="K29" s="425"/>
      <c r="L29" s="445">
        <v>10</v>
      </c>
      <c r="M29" s="446"/>
      <c r="N29" s="446"/>
      <c r="O29" s="446"/>
      <c r="P29" s="488"/>
      <c r="Q29" s="445">
        <v>1820</v>
      </c>
      <c r="R29" s="446"/>
      <c r="S29" s="446"/>
      <c r="T29" s="446"/>
      <c r="U29" s="446"/>
      <c r="V29" s="488"/>
      <c r="W29" s="543"/>
      <c r="X29" s="544"/>
      <c r="Y29" s="545"/>
      <c r="Z29" s="444" t="s">
        <v>178</v>
      </c>
      <c r="AA29" s="424"/>
      <c r="AB29" s="424"/>
      <c r="AC29" s="424"/>
      <c r="AD29" s="424"/>
      <c r="AE29" s="424"/>
      <c r="AF29" s="424"/>
      <c r="AG29" s="425"/>
      <c r="AH29" s="445">
        <v>124</v>
      </c>
      <c r="AI29" s="446"/>
      <c r="AJ29" s="446"/>
      <c r="AK29" s="446"/>
      <c r="AL29" s="488"/>
      <c r="AM29" s="445">
        <v>382168</v>
      </c>
      <c r="AN29" s="446"/>
      <c r="AO29" s="446"/>
      <c r="AP29" s="446"/>
      <c r="AQ29" s="446"/>
      <c r="AR29" s="488"/>
      <c r="AS29" s="445">
        <v>3082</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711472</v>
      </c>
      <c r="BO29" s="395"/>
      <c r="BP29" s="395"/>
      <c r="BQ29" s="395"/>
      <c r="BR29" s="395"/>
      <c r="BS29" s="395"/>
      <c r="BT29" s="395"/>
      <c r="BU29" s="396"/>
      <c r="BV29" s="394">
        <v>743095</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4">
        <v>97.1</v>
      </c>
      <c r="AI30" s="525"/>
      <c r="AJ30" s="525"/>
      <c r="AK30" s="525"/>
      <c r="AL30" s="525"/>
      <c r="AM30" s="525"/>
      <c r="AN30" s="525"/>
      <c r="AO30" s="525"/>
      <c r="AP30" s="525"/>
      <c r="AQ30" s="525"/>
      <c r="AR30" s="525"/>
      <c r="AS30" s="525"/>
      <c r="AT30" s="525"/>
      <c r="AU30" s="525"/>
      <c r="AV30" s="525"/>
      <c r="AW30" s="525"/>
      <c r="AX30" s="527"/>
      <c r="AY30" s="554"/>
      <c r="AZ30" s="555"/>
      <c r="BA30" s="555"/>
      <c r="BB30" s="556"/>
      <c r="BC30" s="513" t="s">
        <v>48</v>
      </c>
      <c r="BD30" s="514"/>
      <c r="BE30" s="514"/>
      <c r="BF30" s="514"/>
      <c r="BG30" s="514"/>
      <c r="BH30" s="514"/>
      <c r="BI30" s="514"/>
      <c r="BJ30" s="514"/>
      <c r="BK30" s="514"/>
      <c r="BL30" s="514"/>
      <c r="BM30" s="515"/>
      <c r="BN30" s="516">
        <v>2255995</v>
      </c>
      <c r="BO30" s="517"/>
      <c r="BP30" s="517"/>
      <c r="BQ30" s="517"/>
      <c r="BR30" s="517"/>
      <c r="BS30" s="517"/>
      <c r="BT30" s="517"/>
      <c r="BU30" s="518"/>
      <c r="BV30" s="516">
        <v>2399196</v>
      </c>
      <c r="BW30" s="517"/>
      <c r="BX30" s="517"/>
      <c r="BY30" s="517"/>
      <c r="BZ30" s="517"/>
      <c r="CA30" s="517"/>
      <c r="CB30" s="517"/>
      <c r="CC30" s="518"/>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187</v>
      </c>
      <c r="D33" s="418"/>
      <c r="E33" s="383" t="s">
        <v>188</v>
      </c>
      <c r="F33" s="383"/>
      <c r="G33" s="383"/>
      <c r="H33" s="383"/>
      <c r="I33" s="383"/>
      <c r="J33" s="383"/>
      <c r="K33" s="383"/>
      <c r="L33" s="383"/>
      <c r="M33" s="383"/>
      <c r="N33" s="383"/>
      <c r="O33" s="383"/>
      <c r="P33" s="383"/>
      <c r="Q33" s="383"/>
      <c r="R33" s="383"/>
      <c r="S33" s="383"/>
      <c r="T33" s="167"/>
      <c r="U33" s="418" t="s">
        <v>187</v>
      </c>
      <c r="V33" s="418"/>
      <c r="W33" s="383" t="s">
        <v>188</v>
      </c>
      <c r="X33" s="383"/>
      <c r="Y33" s="383"/>
      <c r="Z33" s="383"/>
      <c r="AA33" s="383"/>
      <c r="AB33" s="383"/>
      <c r="AC33" s="383"/>
      <c r="AD33" s="383"/>
      <c r="AE33" s="383"/>
      <c r="AF33" s="383"/>
      <c r="AG33" s="383"/>
      <c r="AH33" s="383"/>
      <c r="AI33" s="383"/>
      <c r="AJ33" s="383"/>
      <c r="AK33" s="383"/>
      <c r="AL33" s="167"/>
      <c r="AM33" s="418" t="s">
        <v>187</v>
      </c>
      <c r="AN33" s="418"/>
      <c r="AO33" s="383" t="s">
        <v>188</v>
      </c>
      <c r="AP33" s="383"/>
      <c r="AQ33" s="383"/>
      <c r="AR33" s="383"/>
      <c r="AS33" s="383"/>
      <c r="AT33" s="383"/>
      <c r="AU33" s="383"/>
      <c r="AV33" s="383"/>
      <c r="AW33" s="383"/>
      <c r="AX33" s="383"/>
      <c r="AY33" s="383"/>
      <c r="AZ33" s="383"/>
      <c r="BA33" s="383"/>
      <c r="BB33" s="383"/>
      <c r="BC33" s="383"/>
      <c r="BD33" s="173"/>
      <c r="BE33" s="383" t="s">
        <v>189</v>
      </c>
      <c r="BF33" s="383"/>
      <c r="BG33" s="383" t="s">
        <v>190</v>
      </c>
      <c r="BH33" s="383"/>
      <c r="BI33" s="383"/>
      <c r="BJ33" s="383"/>
      <c r="BK33" s="383"/>
      <c r="BL33" s="383"/>
      <c r="BM33" s="383"/>
      <c r="BN33" s="383"/>
      <c r="BO33" s="383"/>
      <c r="BP33" s="383"/>
      <c r="BQ33" s="383"/>
      <c r="BR33" s="383"/>
      <c r="BS33" s="383"/>
      <c r="BT33" s="383"/>
      <c r="BU33" s="383"/>
      <c r="BV33" s="173"/>
      <c r="BW33" s="418" t="s">
        <v>189</v>
      </c>
      <c r="BX33" s="418"/>
      <c r="BY33" s="383" t="s">
        <v>191</v>
      </c>
      <c r="BZ33" s="383"/>
      <c r="CA33" s="383"/>
      <c r="CB33" s="383"/>
      <c r="CC33" s="383"/>
      <c r="CD33" s="383"/>
      <c r="CE33" s="383"/>
      <c r="CF33" s="383"/>
      <c r="CG33" s="383"/>
      <c r="CH33" s="383"/>
      <c r="CI33" s="383"/>
      <c r="CJ33" s="383"/>
      <c r="CK33" s="383"/>
      <c r="CL33" s="383"/>
      <c r="CM33" s="383"/>
      <c r="CN33" s="167"/>
      <c r="CO33" s="418" t="s">
        <v>187</v>
      </c>
      <c r="CP33" s="418"/>
      <c r="CQ33" s="383" t="s">
        <v>192</v>
      </c>
      <c r="CR33" s="383"/>
      <c r="CS33" s="383"/>
      <c r="CT33" s="383"/>
      <c r="CU33" s="383"/>
      <c r="CV33" s="383"/>
      <c r="CW33" s="383"/>
      <c r="CX33" s="383"/>
      <c r="CY33" s="383"/>
      <c r="CZ33" s="383"/>
      <c r="DA33" s="383"/>
      <c r="DB33" s="383"/>
      <c r="DC33" s="383"/>
      <c r="DD33" s="383"/>
      <c r="DE33" s="383"/>
      <c r="DF33" s="167"/>
      <c r="DG33" s="583" t="s">
        <v>193</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簡易水道事業会計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7</v>
      </c>
      <c r="BX34" s="584"/>
      <c r="BY34" s="585" t="str">
        <f>IF('各会計、関係団体の財政状況及び健全化判断比率'!B68="","",'各会計、関係団体の財政状況及び健全化判断比率'!B68)</f>
        <v>高幡消防組合</v>
      </c>
      <c r="BZ34" s="585"/>
      <c r="CA34" s="585"/>
      <c r="CB34" s="585"/>
      <c r="CC34" s="585"/>
      <c r="CD34" s="585"/>
      <c r="CE34" s="585"/>
      <c r="CF34" s="585"/>
      <c r="CG34" s="585"/>
      <c r="CH34" s="585"/>
      <c r="CI34" s="585"/>
      <c r="CJ34" s="585"/>
      <c r="CK34" s="585"/>
      <c r="CL34" s="585"/>
      <c r="CM34" s="585"/>
      <c r="CN34" s="163"/>
      <c r="CO34" s="584">
        <f>IF(CQ34="","",MAX(C34:D43,U34:V43,AM34:AN43,BE34:BF43,BW34:BX43)+1)</f>
        <v>17</v>
      </c>
      <c r="CP34" s="584"/>
      <c r="CQ34" s="585" t="str">
        <f>IF('各会計、関係団体の財政状況及び健全化判断比率'!BS7="","",'各会計、関係団体の財政状況及び健全化判断比率'!BS7)</f>
        <v>（株）中土佐町地域振興公社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農業集落排水事業会計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8</v>
      </c>
      <c r="BX35" s="584"/>
      <c r="BY35" s="585" t="str">
        <f>IF('各会計、関係団体の財政状況及び健全化判断比率'!B69="","",'各会計、関係団体の財政状況及び健全化判断比率'!B69)</f>
        <v>津野山養護老人ホーム組合</v>
      </c>
      <c r="BZ35" s="585"/>
      <c r="CA35" s="585"/>
      <c r="CB35" s="585"/>
      <c r="CC35" s="585"/>
      <c r="CD35" s="585"/>
      <c r="CE35" s="585"/>
      <c r="CF35" s="585"/>
      <c r="CG35" s="585"/>
      <c r="CH35" s="585"/>
      <c r="CI35" s="585"/>
      <c r="CJ35" s="585"/>
      <c r="CK35" s="585"/>
      <c r="CL35" s="585"/>
      <c r="CM35" s="585"/>
      <c r="CN35" s="163"/>
      <c r="CO35" s="584">
        <f t="shared" ref="CO35:CO43" si="3">IF(CQ35="","",CO34+1)</f>
        <v>18</v>
      </c>
      <c r="CP35" s="584"/>
      <c r="CQ35" s="585" t="str">
        <f>IF('各会計、関係団体の財政状況及び健全化判断比率'!BS8="","",'各会計、関係団体の財政状況及び健全化判断比率'!BS8)</f>
        <v>（株）ＳＥＡプロジェクト</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9</v>
      </c>
      <c r="BX36" s="584"/>
      <c r="BY36" s="585" t="str">
        <f>IF('各会計、関係団体の財政状況及び健全化判断比率'!B70="","",'各会計、関係団体の財政状況及び健全化判断比率'!B70)</f>
        <v>高陵特別養護老人ホーム組合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10</v>
      </c>
      <c r="BX37" s="584"/>
      <c r="BY37" s="585" t="str">
        <f>IF('各会計、関係団体の財政状況及び健全化判断比率'!B71="","",'各会計、関係団体の財政状況及び健全化判断比率'!B71)</f>
        <v>高幡東部清掃組合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11</v>
      </c>
      <c r="BX38" s="584"/>
      <c r="BY38" s="585" t="str">
        <f>IF('各会計、関係団体の財政状況及び健全化判断比率'!B72="","",'各会計、関係団体の財政状況及び健全化判断比率'!B72)</f>
        <v>高幡障害者支援施設組合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12</v>
      </c>
      <c r="BX39" s="584"/>
      <c r="BY39" s="585" t="str">
        <f>IF('各会計、関係団体の財政状況及び健全化判断比率'!B73="","",'各会計、関係団体の財政状況及び健全化判断比率'!B73)</f>
        <v>高幡広域市町村圏事務組合（一般会計）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13</v>
      </c>
      <c r="BX40" s="584"/>
      <c r="BY40" s="585" t="str">
        <f>IF('各会計、関係団体の財政状況及び健全化判断比率'!B74="","",'各会計、関係団体の財政状況及び健全化判断比率'!B74)</f>
        <v>高幡広域市町村圏事務組合（滞納整理事業特別会計）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14</v>
      </c>
      <c r="BX41" s="584"/>
      <c r="BY41" s="585" t="str">
        <f>IF('各会計、関係団体の財政状況及び健全化判断比率'!B75="","",'各会計、関係団体の財政状況及び健全化判断比率'!B75)</f>
        <v>こうち人づくり広域連合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15</v>
      </c>
      <c r="BX42" s="584"/>
      <c r="BY42" s="585" t="str">
        <f>IF('各会計、関係団体の財政状況及び健全化判断比率'!B76="","",'各会計、関係団体の財政状況及び健全化判断比率'!B76)</f>
        <v>高知県市町村総合事務組合（一般会計）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16</v>
      </c>
      <c r="BX43" s="584"/>
      <c r="BY43" s="585" t="str">
        <f>IF('各会計、関係団体の財政状況及び健全化判断比率'!B77="","",'各会計、関係団体の財政状況及び健全化判断比率'!B77)</f>
        <v>高知県市町村総合事務組合（交通災害共済事業特別会計）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N/VGHbUpYmGUPOLUJD3NOjMh0Nc3y5JVSzWagUlhxHJB6watDlE20QTxVUxhIE+zU4qJqPRCAOnLI5FuE8QOXg==" saltValue="+7HVMPAMz1/lZEoXh78Pu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534</v>
      </c>
      <c r="D34" s="1136"/>
      <c r="E34" s="1137"/>
      <c r="F34" s="32">
        <v>12.23</v>
      </c>
      <c r="G34" s="33">
        <v>12.26</v>
      </c>
      <c r="H34" s="33">
        <v>4.0199999999999996</v>
      </c>
      <c r="I34" s="33">
        <v>10.28</v>
      </c>
      <c r="J34" s="34">
        <v>5.4</v>
      </c>
      <c r="K34" s="22"/>
      <c r="L34" s="22"/>
      <c r="M34" s="22"/>
      <c r="N34" s="22"/>
      <c r="O34" s="22"/>
      <c r="P34" s="22"/>
    </row>
    <row r="35" spans="1:16" ht="39" customHeight="1" x14ac:dyDescent="0.15">
      <c r="A35" s="22"/>
      <c r="B35" s="35"/>
      <c r="C35" s="1132" t="s">
        <v>535</v>
      </c>
      <c r="D35" s="1132"/>
      <c r="E35" s="1133"/>
      <c r="F35" s="36">
        <v>2.58</v>
      </c>
      <c r="G35" s="37">
        <v>3.08</v>
      </c>
      <c r="H35" s="37">
        <v>3.54</v>
      </c>
      <c r="I35" s="37">
        <v>4.1900000000000004</v>
      </c>
      <c r="J35" s="38">
        <v>3.99</v>
      </c>
      <c r="K35" s="22"/>
      <c r="L35" s="22"/>
      <c r="M35" s="22"/>
      <c r="N35" s="22"/>
      <c r="O35" s="22"/>
      <c r="P35" s="22"/>
    </row>
    <row r="36" spans="1:16" ht="39" customHeight="1" x14ac:dyDescent="0.15">
      <c r="A36" s="22"/>
      <c r="B36" s="35"/>
      <c r="C36" s="1132" t="s">
        <v>536</v>
      </c>
      <c r="D36" s="1132"/>
      <c r="E36" s="1133"/>
      <c r="F36" s="36">
        <v>0.31</v>
      </c>
      <c r="G36" s="37">
        <v>0.5</v>
      </c>
      <c r="H36" s="37">
        <v>0</v>
      </c>
      <c r="I36" s="37">
        <v>0</v>
      </c>
      <c r="J36" s="38">
        <v>1.06</v>
      </c>
      <c r="K36" s="22"/>
      <c r="L36" s="22"/>
      <c r="M36" s="22"/>
      <c r="N36" s="22"/>
      <c r="O36" s="22"/>
      <c r="P36" s="22"/>
    </row>
    <row r="37" spans="1:16" ht="39" customHeight="1" x14ac:dyDescent="0.15">
      <c r="A37" s="22"/>
      <c r="B37" s="35"/>
      <c r="C37" s="1132" t="s">
        <v>537</v>
      </c>
      <c r="D37" s="1132"/>
      <c r="E37" s="1133"/>
      <c r="F37" s="36">
        <v>0.1</v>
      </c>
      <c r="G37" s="37">
        <v>0.09</v>
      </c>
      <c r="H37" s="37">
        <v>0.11</v>
      </c>
      <c r="I37" s="37">
        <v>0.1</v>
      </c>
      <c r="J37" s="38">
        <v>0.11</v>
      </c>
      <c r="K37" s="22"/>
      <c r="L37" s="22"/>
      <c r="M37" s="22"/>
      <c r="N37" s="22"/>
      <c r="O37" s="22"/>
      <c r="P37" s="22"/>
    </row>
    <row r="38" spans="1:16" ht="39" customHeight="1" x14ac:dyDescent="0.15">
      <c r="A38" s="22"/>
      <c r="B38" s="35"/>
      <c r="C38" s="1132" t="s">
        <v>538</v>
      </c>
      <c r="D38" s="1132"/>
      <c r="E38" s="1133"/>
      <c r="F38" s="36" t="s">
        <v>486</v>
      </c>
      <c r="G38" s="37" t="s">
        <v>486</v>
      </c>
      <c r="H38" s="37" t="s">
        <v>486</v>
      </c>
      <c r="I38" s="37" t="s">
        <v>486</v>
      </c>
      <c r="J38" s="38">
        <v>0.06</v>
      </c>
      <c r="K38" s="22"/>
      <c r="L38" s="22"/>
      <c r="M38" s="22"/>
      <c r="N38" s="22"/>
      <c r="O38" s="22"/>
      <c r="P38" s="22"/>
    </row>
    <row r="39" spans="1:16" ht="39" customHeight="1" x14ac:dyDescent="0.15">
      <c r="A39" s="22"/>
      <c r="B39" s="35"/>
      <c r="C39" s="1132" t="s">
        <v>539</v>
      </c>
      <c r="D39" s="1132"/>
      <c r="E39" s="1133"/>
      <c r="F39" s="36">
        <v>0</v>
      </c>
      <c r="G39" s="37">
        <v>0</v>
      </c>
      <c r="H39" s="37">
        <v>0</v>
      </c>
      <c r="I39" s="37">
        <v>0</v>
      </c>
      <c r="J39" s="38">
        <v>0</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540</v>
      </c>
      <c r="D42" s="1132"/>
      <c r="E42" s="1133"/>
      <c r="F42" s="36" t="s">
        <v>486</v>
      </c>
      <c r="G42" s="37" t="s">
        <v>486</v>
      </c>
      <c r="H42" s="37" t="s">
        <v>486</v>
      </c>
      <c r="I42" s="37" t="s">
        <v>486</v>
      </c>
      <c r="J42" s="38" t="s">
        <v>486</v>
      </c>
      <c r="K42" s="22"/>
      <c r="L42" s="22"/>
      <c r="M42" s="22"/>
      <c r="N42" s="22"/>
      <c r="O42" s="22"/>
      <c r="P42" s="22"/>
    </row>
    <row r="43" spans="1:16" ht="39" customHeight="1" thickBot="1" x14ac:dyDescent="0.2">
      <c r="A43" s="22"/>
      <c r="B43" s="40"/>
      <c r="C43" s="1134" t="s">
        <v>541</v>
      </c>
      <c r="D43" s="1134"/>
      <c r="E43" s="1135"/>
      <c r="F43" s="41">
        <v>0.02</v>
      </c>
      <c r="G43" s="42">
        <v>0.06</v>
      </c>
      <c r="H43" s="42">
        <v>0</v>
      </c>
      <c r="I43" s="42">
        <v>0.15</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r8keiG93J+71NaFBtAIkINrZPBD5CHMRpBMhy31KPZAedptcFteDQNYkknNF4bo9y4ocTvus1V5MjT21pnLDg==" saltValue="OzJdMKIhNmxRkzS3Rtu4/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1068</v>
      </c>
      <c r="L45" s="58">
        <v>1135</v>
      </c>
      <c r="M45" s="58">
        <v>1201</v>
      </c>
      <c r="N45" s="58">
        <v>1298</v>
      </c>
      <c r="O45" s="59">
        <v>1341</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486</v>
      </c>
      <c r="L46" s="62" t="s">
        <v>486</v>
      </c>
      <c r="M46" s="62" t="s">
        <v>486</v>
      </c>
      <c r="N46" s="62" t="s">
        <v>486</v>
      </c>
      <c r="O46" s="63" t="s">
        <v>486</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486</v>
      </c>
      <c r="L47" s="62" t="s">
        <v>486</v>
      </c>
      <c r="M47" s="62" t="s">
        <v>486</v>
      </c>
      <c r="N47" s="62" t="s">
        <v>486</v>
      </c>
      <c r="O47" s="63" t="s">
        <v>486</v>
      </c>
      <c r="P47" s="46"/>
      <c r="Q47" s="46"/>
      <c r="R47" s="46"/>
      <c r="S47" s="46"/>
      <c r="T47" s="46"/>
      <c r="U47" s="46"/>
    </row>
    <row r="48" spans="1:21" ht="30.75" customHeight="1" x14ac:dyDescent="0.15">
      <c r="A48" s="46"/>
      <c r="B48" s="1140"/>
      <c r="C48" s="1141"/>
      <c r="D48" s="60"/>
      <c r="E48" s="1146" t="s">
        <v>13</v>
      </c>
      <c r="F48" s="1146"/>
      <c r="G48" s="1146"/>
      <c r="H48" s="1146"/>
      <c r="I48" s="1146"/>
      <c r="J48" s="1147"/>
      <c r="K48" s="61">
        <v>50</v>
      </c>
      <c r="L48" s="62">
        <v>53</v>
      </c>
      <c r="M48" s="62">
        <v>65</v>
      </c>
      <c r="N48" s="62">
        <v>50</v>
      </c>
      <c r="O48" s="63">
        <v>47</v>
      </c>
      <c r="P48" s="46"/>
      <c r="Q48" s="46"/>
      <c r="R48" s="46"/>
      <c r="S48" s="46"/>
      <c r="T48" s="46"/>
      <c r="U48" s="46"/>
    </row>
    <row r="49" spans="1:21" ht="30.75" customHeight="1" x14ac:dyDescent="0.15">
      <c r="A49" s="46"/>
      <c r="B49" s="1140"/>
      <c r="C49" s="1141"/>
      <c r="D49" s="60"/>
      <c r="E49" s="1146" t="s">
        <v>14</v>
      </c>
      <c r="F49" s="1146"/>
      <c r="G49" s="1146"/>
      <c r="H49" s="1146"/>
      <c r="I49" s="1146"/>
      <c r="J49" s="1147"/>
      <c r="K49" s="61">
        <v>1</v>
      </c>
      <c r="L49" s="62">
        <v>1</v>
      </c>
      <c r="M49" s="62">
        <v>1</v>
      </c>
      <c r="N49" s="62">
        <v>1</v>
      </c>
      <c r="O49" s="63">
        <v>1</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486</v>
      </c>
      <c r="L50" s="62" t="s">
        <v>486</v>
      </c>
      <c r="M50" s="62" t="s">
        <v>486</v>
      </c>
      <c r="N50" s="62" t="s">
        <v>486</v>
      </c>
      <c r="O50" s="63" t="s">
        <v>486</v>
      </c>
      <c r="P50" s="46"/>
      <c r="Q50" s="46"/>
      <c r="R50" s="46"/>
      <c r="S50" s="46"/>
      <c r="T50" s="46"/>
      <c r="U50" s="46"/>
    </row>
    <row r="51" spans="1:21" ht="30.75" customHeight="1" x14ac:dyDescent="0.15">
      <c r="A51" s="46"/>
      <c r="B51" s="1142"/>
      <c r="C51" s="1143"/>
      <c r="D51" s="64"/>
      <c r="E51" s="1146" t="s">
        <v>16</v>
      </c>
      <c r="F51" s="1146"/>
      <c r="G51" s="1146"/>
      <c r="H51" s="1146"/>
      <c r="I51" s="1146"/>
      <c r="J51" s="1147"/>
      <c r="K51" s="61">
        <v>0</v>
      </c>
      <c r="L51" s="62">
        <v>0</v>
      </c>
      <c r="M51" s="62">
        <v>1</v>
      </c>
      <c r="N51" s="62">
        <v>0</v>
      </c>
      <c r="O51" s="63" t="s">
        <v>486</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806</v>
      </c>
      <c r="L52" s="62">
        <v>814</v>
      </c>
      <c r="M52" s="62">
        <v>861</v>
      </c>
      <c r="N52" s="62">
        <v>918</v>
      </c>
      <c r="O52" s="63">
        <v>967</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313</v>
      </c>
      <c r="L53" s="67">
        <v>375</v>
      </c>
      <c r="M53" s="67">
        <v>407</v>
      </c>
      <c r="N53" s="67">
        <v>431</v>
      </c>
      <c r="O53" s="68">
        <v>422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ppnLZnDAgKdvkNNwcaHykKqAjvYH3LfXfAWaLY+Pc6yvRfcZziWuEa37/hVWwKVckFzHQQUD8+2GP/bqu9REUg==" saltValue="YkTnNnbrgB4JZVJzfO8H9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69" t="s">
        <v>30</v>
      </c>
      <c r="C41" s="1170"/>
      <c r="D41" s="103"/>
      <c r="E41" s="1175" t="s">
        <v>31</v>
      </c>
      <c r="F41" s="1175"/>
      <c r="G41" s="1175"/>
      <c r="H41" s="1176"/>
      <c r="I41" s="330">
        <v>14460</v>
      </c>
      <c r="J41" s="331">
        <v>13737</v>
      </c>
      <c r="K41" s="331">
        <v>13590</v>
      </c>
      <c r="L41" s="331">
        <v>13255</v>
      </c>
      <c r="M41" s="332">
        <v>12860</v>
      </c>
    </row>
    <row r="42" spans="2:13" ht="27.75" customHeight="1" x14ac:dyDescent="0.15">
      <c r="B42" s="1171"/>
      <c r="C42" s="1172"/>
      <c r="D42" s="104"/>
      <c r="E42" s="1177" t="s">
        <v>32</v>
      </c>
      <c r="F42" s="1177"/>
      <c r="G42" s="1177"/>
      <c r="H42" s="1178"/>
      <c r="I42" s="333">
        <v>18</v>
      </c>
      <c r="J42" s="334">
        <v>18</v>
      </c>
      <c r="K42" s="334">
        <v>17</v>
      </c>
      <c r="L42" s="334">
        <v>17</v>
      </c>
      <c r="M42" s="335">
        <v>16</v>
      </c>
    </row>
    <row r="43" spans="2:13" ht="27.75" customHeight="1" x14ac:dyDescent="0.15">
      <c r="B43" s="1171"/>
      <c r="C43" s="1172"/>
      <c r="D43" s="104"/>
      <c r="E43" s="1177" t="s">
        <v>33</v>
      </c>
      <c r="F43" s="1177"/>
      <c r="G43" s="1177"/>
      <c r="H43" s="1178"/>
      <c r="I43" s="333">
        <v>482</v>
      </c>
      <c r="J43" s="334">
        <v>580</v>
      </c>
      <c r="K43" s="334">
        <v>696</v>
      </c>
      <c r="L43" s="334">
        <v>713</v>
      </c>
      <c r="M43" s="335">
        <v>666</v>
      </c>
    </row>
    <row r="44" spans="2:13" ht="27.75" customHeight="1" x14ac:dyDescent="0.15">
      <c r="B44" s="1171"/>
      <c r="C44" s="1172"/>
      <c r="D44" s="104"/>
      <c r="E44" s="1177" t="s">
        <v>34</v>
      </c>
      <c r="F44" s="1177"/>
      <c r="G44" s="1177"/>
      <c r="H44" s="1178"/>
      <c r="I44" s="333">
        <v>2</v>
      </c>
      <c r="J44" s="334">
        <v>2</v>
      </c>
      <c r="K44" s="334">
        <v>1</v>
      </c>
      <c r="L44" s="334">
        <v>1</v>
      </c>
      <c r="M44" s="335" t="s">
        <v>486</v>
      </c>
    </row>
    <row r="45" spans="2:13" ht="27.75" customHeight="1" x14ac:dyDescent="0.15">
      <c r="B45" s="1171"/>
      <c r="C45" s="1172"/>
      <c r="D45" s="104"/>
      <c r="E45" s="1177" t="s">
        <v>35</v>
      </c>
      <c r="F45" s="1177"/>
      <c r="G45" s="1177"/>
      <c r="H45" s="1178"/>
      <c r="I45" s="333">
        <v>920</v>
      </c>
      <c r="J45" s="334">
        <v>827</v>
      </c>
      <c r="K45" s="334">
        <v>805</v>
      </c>
      <c r="L45" s="334">
        <v>912</v>
      </c>
      <c r="M45" s="335">
        <v>887</v>
      </c>
    </row>
    <row r="46" spans="2:13" ht="27.75" customHeight="1" x14ac:dyDescent="0.15">
      <c r="B46" s="1171"/>
      <c r="C46" s="1172"/>
      <c r="D46" s="105"/>
      <c r="E46" s="1177" t="s">
        <v>36</v>
      </c>
      <c r="F46" s="1177"/>
      <c r="G46" s="1177"/>
      <c r="H46" s="1178"/>
      <c r="I46" s="333" t="s">
        <v>486</v>
      </c>
      <c r="J46" s="334" t="s">
        <v>486</v>
      </c>
      <c r="K46" s="334" t="s">
        <v>486</v>
      </c>
      <c r="L46" s="334" t="s">
        <v>486</v>
      </c>
      <c r="M46" s="335" t="s">
        <v>486</v>
      </c>
    </row>
    <row r="47" spans="2:13" ht="27.75" customHeight="1" x14ac:dyDescent="0.15">
      <c r="B47" s="1171"/>
      <c r="C47" s="1172"/>
      <c r="D47" s="106"/>
      <c r="E47" s="1179" t="s">
        <v>37</v>
      </c>
      <c r="F47" s="1180"/>
      <c r="G47" s="1180"/>
      <c r="H47" s="1181"/>
      <c r="I47" s="333" t="s">
        <v>486</v>
      </c>
      <c r="J47" s="334" t="s">
        <v>486</v>
      </c>
      <c r="K47" s="334" t="s">
        <v>486</v>
      </c>
      <c r="L47" s="334" t="s">
        <v>486</v>
      </c>
      <c r="M47" s="335" t="s">
        <v>486</v>
      </c>
    </row>
    <row r="48" spans="2:13" ht="27.75" customHeight="1" x14ac:dyDescent="0.15">
      <c r="B48" s="1171"/>
      <c r="C48" s="1172"/>
      <c r="D48" s="104"/>
      <c r="E48" s="1177" t="s">
        <v>38</v>
      </c>
      <c r="F48" s="1177"/>
      <c r="G48" s="1177"/>
      <c r="H48" s="1178"/>
      <c r="I48" s="333" t="s">
        <v>486</v>
      </c>
      <c r="J48" s="334" t="s">
        <v>486</v>
      </c>
      <c r="K48" s="334" t="s">
        <v>486</v>
      </c>
      <c r="L48" s="334" t="s">
        <v>486</v>
      </c>
      <c r="M48" s="335" t="s">
        <v>486</v>
      </c>
    </row>
    <row r="49" spans="2:13" ht="27.75" customHeight="1" x14ac:dyDescent="0.15">
      <c r="B49" s="1173"/>
      <c r="C49" s="1174"/>
      <c r="D49" s="104"/>
      <c r="E49" s="1177" t="s">
        <v>39</v>
      </c>
      <c r="F49" s="1177"/>
      <c r="G49" s="1177"/>
      <c r="H49" s="1178"/>
      <c r="I49" s="333" t="s">
        <v>486</v>
      </c>
      <c r="J49" s="334" t="s">
        <v>486</v>
      </c>
      <c r="K49" s="334" t="s">
        <v>486</v>
      </c>
      <c r="L49" s="334" t="s">
        <v>486</v>
      </c>
      <c r="M49" s="335" t="s">
        <v>486</v>
      </c>
    </row>
    <row r="50" spans="2:13" ht="27.75" customHeight="1" x14ac:dyDescent="0.15">
      <c r="B50" s="1182" t="s">
        <v>40</v>
      </c>
      <c r="C50" s="1183"/>
      <c r="D50" s="107"/>
      <c r="E50" s="1177" t="s">
        <v>41</v>
      </c>
      <c r="F50" s="1177"/>
      <c r="G50" s="1177"/>
      <c r="H50" s="1178"/>
      <c r="I50" s="333">
        <v>5453</v>
      </c>
      <c r="J50" s="334">
        <v>4863</v>
      </c>
      <c r="K50" s="334">
        <v>4825</v>
      </c>
      <c r="L50" s="334">
        <v>4349</v>
      </c>
      <c r="M50" s="335">
        <v>4117</v>
      </c>
    </row>
    <row r="51" spans="2:13" ht="27.75" customHeight="1" x14ac:dyDescent="0.15">
      <c r="B51" s="1171"/>
      <c r="C51" s="1172"/>
      <c r="D51" s="104"/>
      <c r="E51" s="1177" t="s">
        <v>42</v>
      </c>
      <c r="F51" s="1177"/>
      <c r="G51" s="1177"/>
      <c r="H51" s="1178"/>
      <c r="I51" s="333">
        <v>97</v>
      </c>
      <c r="J51" s="334">
        <v>77</v>
      </c>
      <c r="K51" s="334">
        <v>62</v>
      </c>
      <c r="L51" s="334">
        <v>57</v>
      </c>
      <c r="M51" s="335">
        <v>54</v>
      </c>
    </row>
    <row r="52" spans="2:13" ht="27.75" customHeight="1" x14ac:dyDescent="0.15">
      <c r="B52" s="1173"/>
      <c r="C52" s="1174"/>
      <c r="D52" s="104"/>
      <c r="E52" s="1177" t="s">
        <v>43</v>
      </c>
      <c r="F52" s="1177"/>
      <c r="G52" s="1177"/>
      <c r="H52" s="1178"/>
      <c r="I52" s="333">
        <v>11202</v>
      </c>
      <c r="J52" s="334">
        <v>11128</v>
      </c>
      <c r="K52" s="334">
        <v>10989</v>
      </c>
      <c r="L52" s="334">
        <v>10757</v>
      </c>
      <c r="M52" s="335">
        <v>10490</v>
      </c>
    </row>
    <row r="53" spans="2:13" ht="27.75" customHeight="1" thickBot="1" x14ac:dyDescent="0.2">
      <c r="B53" s="1184" t="s">
        <v>19</v>
      </c>
      <c r="C53" s="1185"/>
      <c r="D53" s="108"/>
      <c r="E53" s="1186" t="s">
        <v>44</v>
      </c>
      <c r="F53" s="1186"/>
      <c r="G53" s="1186"/>
      <c r="H53" s="1187"/>
      <c r="I53" s="336">
        <v>-869</v>
      </c>
      <c r="J53" s="337">
        <v>-905</v>
      </c>
      <c r="K53" s="337">
        <v>-766</v>
      </c>
      <c r="L53" s="337">
        <v>-265</v>
      </c>
      <c r="M53" s="338">
        <v>-233</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oxzjSiK8nMCgp67cVLNVRz1n5dZCPnEF/pCwSkacHYpWVJtkwqMPhlY4bJPQIrhVTqrdMJK8w02FTHaQ6HjgDQ==" saltValue="nPrLU6pWk7mci5WR0zRlX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339">
        <v>1933</v>
      </c>
      <c r="G55" s="339">
        <v>1743</v>
      </c>
      <c r="H55" s="340">
        <v>1747</v>
      </c>
    </row>
    <row r="56" spans="2:8" ht="52.5" customHeight="1" x14ac:dyDescent="0.15">
      <c r="B56" s="120"/>
      <c r="C56" s="1198" t="s">
        <v>47</v>
      </c>
      <c r="D56" s="1198"/>
      <c r="E56" s="1199"/>
      <c r="F56" s="341">
        <v>992</v>
      </c>
      <c r="G56" s="341">
        <v>743</v>
      </c>
      <c r="H56" s="342">
        <v>711</v>
      </c>
    </row>
    <row r="57" spans="2:8" ht="53.25" customHeight="1" x14ac:dyDescent="0.15">
      <c r="B57" s="120"/>
      <c r="C57" s="1200" t="s">
        <v>48</v>
      </c>
      <c r="D57" s="1200"/>
      <c r="E57" s="1201"/>
      <c r="F57" s="343">
        <v>2532</v>
      </c>
      <c r="G57" s="343">
        <v>2399</v>
      </c>
      <c r="H57" s="344">
        <v>2256</v>
      </c>
    </row>
    <row r="58" spans="2:8" ht="45.75" customHeight="1" x14ac:dyDescent="0.15">
      <c r="B58" s="121"/>
      <c r="C58" s="1188" t="s">
        <v>547</v>
      </c>
      <c r="D58" s="1189"/>
      <c r="E58" s="1190"/>
      <c r="F58" s="345">
        <v>890</v>
      </c>
      <c r="G58" s="345">
        <v>840</v>
      </c>
      <c r="H58" s="346">
        <v>801</v>
      </c>
    </row>
    <row r="59" spans="2:8" ht="45.75" customHeight="1" x14ac:dyDescent="0.15">
      <c r="B59" s="121"/>
      <c r="C59" s="1188" t="s">
        <v>548</v>
      </c>
      <c r="D59" s="1189"/>
      <c r="E59" s="1190"/>
      <c r="F59" s="345">
        <v>657</v>
      </c>
      <c r="G59" s="345">
        <v>679</v>
      </c>
      <c r="H59" s="346">
        <v>637</v>
      </c>
    </row>
    <row r="60" spans="2:8" ht="45.75" customHeight="1" x14ac:dyDescent="0.15">
      <c r="B60" s="121"/>
      <c r="C60" s="1188" t="s">
        <v>549</v>
      </c>
      <c r="D60" s="1189"/>
      <c r="E60" s="1190"/>
      <c r="F60" s="345">
        <v>249</v>
      </c>
      <c r="G60" s="345">
        <v>249</v>
      </c>
      <c r="H60" s="346">
        <v>238</v>
      </c>
    </row>
    <row r="61" spans="2:8" ht="45.75" customHeight="1" x14ac:dyDescent="0.15">
      <c r="B61" s="121"/>
      <c r="C61" s="1188" t="s">
        <v>550</v>
      </c>
      <c r="D61" s="1189"/>
      <c r="E61" s="1190"/>
      <c r="F61" s="345">
        <v>245</v>
      </c>
      <c r="G61" s="345">
        <v>190</v>
      </c>
      <c r="H61" s="346">
        <v>149</v>
      </c>
    </row>
    <row r="62" spans="2:8" ht="45.75" customHeight="1" thickBot="1" x14ac:dyDescent="0.2">
      <c r="B62" s="122"/>
      <c r="C62" s="1191" t="s">
        <v>551</v>
      </c>
      <c r="D62" s="1192"/>
      <c r="E62" s="1193"/>
      <c r="F62" s="347">
        <v>106</v>
      </c>
      <c r="G62" s="347">
        <v>111</v>
      </c>
      <c r="H62" s="348">
        <v>112</v>
      </c>
    </row>
    <row r="63" spans="2:8" ht="52.5" customHeight="1" thickBot="1" x14ac:dyDescent="0.2">
      <c r="B63" s="123"/>
      <c r="C63" s="1194" t="s">
        <v>49</v>
      </c>
      <c r="D63" s="1194"/>
      <c r="E63" s="1195"/>
      <c r="F63" s="349">
        <v>5458</v>
      </c>
      <c r="G63" s="349">
        <v>4886</v>
      </c>
      <c r="H63" s="350">
        <v>4715</v>
      </c>
    </row>
    <row r="64" spans="2:8" x14ac:dyDescent="0.15"/>
  </sheetData>
  <sheetProtection algorithmName="SHA-512" hashValue="xe954Ekf99gTVMvTLesCDEbpwGchG6HNfk1kKKTrePCaJy1l5qIJxQuoqgBdycXRrQ/6HxYr444QI3cddGRJdA==" saltValue="eUFyKd/D18GiBmsbuk+OA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778808</v>
      </c>
      <c r="E3" s="142"/>
      <c r="F3" s="143">
        <v>200194</v>
      </c>
      <c r="G3" s="144"/>
      <c r="H3" s="145"/>
    </row>
    <row r="4" spans="1:8" x14ac:dyDescent="0.15">
      <c r="A4" s="146"/>
      <c r="B4" s="147"/>
      <c r="C4" s="148"/>
      <c r="D4" s="149">
        <v>704364</v>
      </c>
      <c r="E4" s="150"/>
      <c r="F4" s="151">
        <v>106422</v>
      </c>
      <c r="G4" s="152"/>
      <c r="H4" s="153"/>
    </row>
    <row r="5" spans="1:8" x14ac:dyDescent="0.15">
      <c r="A5" s="134" t="s">
        <v>519</v>
      </c>
      <c r="B5" s="139"/>
      <c r="C5" s="140"/>
      <c r="D5" s="141">
        <v>249727</v>
      </c>
      <c r="E5" s="142"/>
      <c r="F5" s="143">
        <v>196914</v>
      </c>
      <c r="G5" s="144"/>
      <c r="H5" s="145"/>
    </row>
    <row r="6" spans="1:8" x14ac:dyDescent="0.15">
      <c r="A6" s="146"/>
      <c r="B6" s="147"/>
      <c r="C6" s="148"/>
      <c r="D6" s="149">
        <v>132717</v>
      </c>
      <c r="E6" s="150"/>
      <c r="F6" s="151">
        <v>98966</v>
      </c>
      <c r="G6" s="152"/>
      <c r="H6" s="153"/>
    </row>
    <row r="7" spans="1:8" x14ac:dyDescent="0.15">
      <c r="A7" s="134" t="s">
        <v>520</v>
      </c>
      <c r="B7" s="139"/>
      <c r="C7" s="140"/>
      <c r="D7" s="141">
        <v>199274</v>
      </c>
      <c r="E7" s="142"/>
      <c r="F7" s="143">
        <v>204757</v>
      </c>
      <c r="G7" s="144"/>
      <c r="H7" s="145"/>
    </row>
    <row r="8" spans="1:8" x14ac:dyDescent="0.15">
      <c r="A8" s="146"/>
      <c r="B8" s="147"/>
      <c r="C8" s="148"/>
      <c r="D8" s="149">
        <v>162909</v>
      </c>
      <c r="E8" s="150"/>
      <c r="F8" s="151">
        <v>106071</v>
      </c>
      <c r="G8" s="152"/>
      <c r="H8" s="153"/>
    </row>
    <row r="9" spans="1:8" x14ac:dyDescent="0.15">
      <c r="A9" s="134" t="s">
        <v>521</v>
      </c>
      <c r="B9" s="139"/>
      <c r="C9" s="140"/>
      <c r="D9" s="141">
        <v>178364</v>
      </c>
      <c r="E9" s="142"/>
      <c r="F9" s="143">
        <v>194971</v>
      </c>
      <c r="G9" s="144"/>
      <c r="H9" s="145"/>
    </row>
    <row r="10" spans="1:8" x14ac:dyDescent="0.15">
      <c r="A10" s="146"/>
      <c r="B10" s="147"/>
      <c r="C10" s="148"/>
      <c r="D10" s="149">
        <v>99379</v>
      </c>
      <c r="E10" s="150"/>
      <c r="F10" s="151">
        <v>105966</v>
      </c>
      <c r="G10" s="152"/>
      <c r="H10" s="153"/>
    </row>
    <row r="11" spans="1:8" x14ac:dyDescent="0.15">
      <c r="A11" s="134" t="s">
        <v>522</v>
      </c>
      <c r="B11" s="139"/>
      <c r="C11" s="140"/>
      <c r="D11" s="141">
        <v>248292</v>
      </c>
      <c r="E11" s="142"/>
      <c r="F11" s="143">
        <v>224172</v>
      </c>
      <c r="G11" s="144"/>
      <c r="H11" s="145"/>
    </row>
    <row r="12" spans="1:8" x14ac:dyDescent="0.15">
      <c r="A12" s="146"/>
      <c r="B12" s="147"/>
      <c r="C12" s="154"/>
      <c r="D12" s="149">
        <v>106464</v>
      </c>
      <c r="E12" s="150"/>
      <c r="F12" s="151">
        <v>117611</v>
      </c>
      <c r="G12" s="152"/>
      <c r="H12" s="153"/>
    </row>
    <row r="13" spans="1:8" x14ac:dyDescent="0.15">
      <c r="A13" s="134"/>
      <c r="B13" s="139"/>
      <c r="C13" s="140"/>
      <c r="D13" s="141">
        <v>330893</v>
      </c>
      <c r="E13" s="142"/>
      <c r="F13" s="143">
        <v>204202</v>
      </c>
      <c r="G13" s="155"/>
      <c r="H13" s="145"/>
    </row>
    <row r="14" spans="1:8" x14ac:dyDescent="0.15">
      <c r="A14" s="146"/>
      <c r="B14" s="147"/>
      <c r="C14" s="148"/>
      <c r="D14" s="149">
        <v>241167</v>
      </c>
      <c r="E14" s="150"/>
      <c r="F14" s="151">
        <v>107007</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12.26</v>
      </c>
      <c r="C19" s="156">
        <f>ROUND(VALUE(SUBSTITUTE(実質収支比率等に係る経年分析!G$48,"▲","-")),2)</f>
        <v>12.32</v>
      </c>
      <c r="D19" s="156">
        <f>ROUND(VALUE(SUBSTITUTE(実質収支比率等に係る経年分析!H$48,"▲","-")),2)</f>
        <v>4.0199999999999996</v>
      </c>
      <c r="E19" s="156">
        <f>ROUND(VALUE(SUBSTITUTE(実質収支比率等に係る経年分析!I$48,"▲","-")),2)</f>
        <v>10.28</v>
      </c>
      <c r="F19" s="156">
        <f>ROUND(VALUE(SUBSTITUTE(実質収支比率等に係る経年分析!J$48,"▲","-")),2)</f>
        <v>5.41</v>
      </c>
    </row>
    <row r="20" spans="1:11" x14ac:dyDescent="0.15">
      <c r="A20" s="156" t="s">
        <v>53</v>
      </c>
      <c r="B20" s="156">
        <f>ROUND(VALUE(SUBSTITUTE(実質収支比率等に係る経年分析!F$47,"▲","-")),2)</f>
        <v>55.13</v>
      </c>
      <c r="C20" s="156">
        <f>ROUND(VALUE(SUBSTITUTE(実質収支比率等に係る経年分析!G$47,"▲","-")),2)</f>
        <v>51.8</v>
      </c>
      <c r="D20" s="156">
        <f>ROUND(VALUE(SUBSTITUTE(実質収支比率等に係る経年分析!H$47,"▲","-")),2)</f>
        <v>51.2</v>
      </c>
      <c r="E20" s="156">
        <f>ROUND(VALUE(SUBSTITUTE(実質収支比率等に係る経年分析!I$47,"▲","-")),2)</f>
        <v>45.1</v>
      </c>
      <c r="F20" s="156">
        <f>ROUND(VALUE(SUBSTITUTE(実質収支比率等に係る経年分析!J$47,"▲","-")),2)</f>
        <v>43.59</v>
      </c>
    </row>
    <row r="21" spans="1:11" x14ac:dyDescent="0.15">
      <c r="A21" s="156" t="s">
        <v>54</v>
      </c>
      <c r="B21" s="156">
        <f>IF(ISNUMBER(VALUE(SUBSTITUTE(実質収支比率等に係る経年分析!F$49,"▲","-"))),ROUND(VALUE(SUBSTITUTE(実質収支比率等に係る経年分析!F$49,"▲","-")),2),NA())</f>
        <v>-6.96</v>
      </c>
      <c r="C21" s="156">
        <f>IF(ISNUMBER(VALUE(SUBSTITUTE(実質収支比率等に係る経年分析!G$49,"▲","-"))),ROUND(VALUE(SUBSTITUTE(実質収支比率等に係る経年分析!G$49,"▲","-")),2),NA())</f>
        <v>16.190000000000001</v>
      </c>
      <c r="D21" s="156">
        <f>IF(ISNUMBER(VALUE(SUBSTITUTE(実質収支比率等に係る経年分析!H$49,"▲","-"))),ROUND(VALUE(SUBSTITUTE(実質収支比率等に係る経年分析!H$49,"▲","-")),2),NA())</f>
        <v>-8.4600000000000009</v>
      </c>
      <c r="E21" s="156">
        <f>IF(ISNUMBER(VALUE(SUBSTITUTE(実質収支比率等に係る経年分析!I$49,"▲","-"))),ROUND(VALUE(SUBSTITUTE(実質収支比率等に係る経年分析!I$49,"▲","-")),2),NA())</f>
        <v>-0.63</v>
      </c>
      <c r="F21" s="156">
        <f>IF(ISNUMBER(VALUE(SUBSTITUTE(実質収支比率等に係る経年分析!J$49,"▲","-"))),ROUND(VALUE(SUBSTITUTE(実質収支比率等に係る経年分析!J$49,"▲","-")),2),NA())</f>
        <v>-4.42</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0.06</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0.15</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15">
      <c r="A32" s="157" t="str">
        <f>IF(連結実質赤字比率に係る赤字・黒字の構成分析!C$38="",NA(),連結実質赤字比率に係る赤字・黒字の構成分析!C$38)</f>
        <v>農業集落排水事業会計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0.06</v>
      </c>
    </row>
    <row r="33" spans="1:16" x14ac:dyDescent="0.15">
      <c r="A33" s="157" t="str">
        <f>IF(連結実質赤字比率に係る赤字・黒字の構成分析!C$37="",NA(),連結実質赤字比率に係る赤字・黒字の構成分析!C$37)</f>
        <v>後期高齢者医療特別会計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0.09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0.11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0.11</v>
      </c>
    </row>
    <row r="34" spans="1:16" x14ac:dyDescent="0.15">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0.31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1.06</v>
      </c>
    </row>
    <row r="35" spans="1:16" x14ac:dyDescent="0.15">
      <c r="A35" s="157" t="str">
        <f>IF(連結実質赤字比率に係る赤字・黒字の構成分析!C$35="",NA(),連結実質赤字比率に係る赤字・黒字の構成分析!C$35)</f>
        <v>簡易水道事業会計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2.58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3.08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3.54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4.1900000000000004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3.99</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12.23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12.26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4.0199999999999996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10.28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5.4</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806</v>
      </c>
      <c r="E42" s="158"/>
      <c r="F42" s="158"/>
      <c r="G42" s="158">
        <f>'実質公債費比率（分子）の構造'!L$52</f>
        <v>814</v>
      </c>
      <c r="H42" s="158"/>
      <c r="I42" s="158"/>
      <c r="J42" s="158">
        <f>'実質公債費比率（分子）の構造'!M$52</f>
        <v>861</v>
      </c>
      <c r="K42" s="158"/>
      <c r="L42" s="158"/>
      <c r="M42" s="158">
        <f>'実質公債費比率（分子）の構造'!N$52</f>
        <v>918</v>
      </c>
      <c r="N42" s="158"/>
      <c r="O42" s="158"/>
      <c r="P42" s="158">
        <f>'実質公債費比率（分子）の構造'!O$52</f>
        <v>967</v>
      </c>
    </row>
    <row r="43" spans="1:16" x14ac:dyDescent="0.15">
      <c r="A43" s="158" t="s">
        <v>16</v>
      </c>
      <c r="B43" s="158">
        <f>'実質公債費比率（分子）の構造'!K$51</f>
        <v>0</v>
      </c>
      <c r="C43" s="158"/>
      <c r="D43" s="158"/>
      <c r="E43" s="158">
        <f>'実質公債費比率（分子）の構造'!L$51</f>
        <v>0</v>
      </c>
      <c r="F43" s="158"/>
      <c r="G43" s="158"/>
      <c r="H43" s="158">
        <f>'実質公債費比率（分子）の構造'!M$51</f>
        <v>1</v>
      </c>
      <c r="I43" s="158"/>
      <c r="J43" s="158"/>
      <c r="K43" s="158">
        <f>'実質公債費比率（分子）の構造'!N$51</f>
        <v>0</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1</v>
      </c>
      <c r="C45" s="158"/>
      <c r="D45" s="158"/>
      <c r="E45" s="158">
        <f>'実質公債費比率（分子）の構造'!L$49</f>
        <v>1</v>
      </c>
      <c r="F45" s="158"/>
      <c r="G45" s="158"/>
      <c r="H45" s="158">
        <f>'実質公債費比率（分子）の構造'!M$49</f>
        <v>1</v>
      </c>
      <c r="I45" s="158"/>
      <c r="J45" s="158"/>
      <c r="K45" s="158">
        <f>'実質公債費比率（分子）の構造'!N$49</f>
        <v>1</v>
      </c>
      <c r="L45" s="158"/>
      <c r="M45" s="158"/>
      <c r="N45" s="158">
        <f>'実質公債費比率（分子）の構造'!O$49</f>
        <v>1</v>
      </c>
      <c r="O45" s="158"/>
      <c r="P45" s="158"/>
    </row>
    <row r="46" spans="1:16" x14ac:dyDescent="0.15">
      <c r="A46" s="158" t="s">
        <v>64</v>
      </c>
      <c r="B46" s="158">
        <f>'実質公債費比率（分子）の構造'!K$48</f>
        <v>50</v>
      </c>
      <c r="C46" s="158"/>
      <c r="D46" s="158"/>
      <c r="E46" s="158">
        <f>'実質公債費比率（分子）の構造'!L$48</f>
        <v>53</v>
      </c>
      <c r="F46" s="158"/>
      <c r="G46" s="158"/>
      <c r="H46" s="158">
        <f>'実質公債費比率（分子）の構造'!M$48</f>
        <v>65</v>
      </c>
      <c r="I46" s="158"/>
      <c r="J46" s="158"/>
      <c r="K46" s="158">
        <f>'実質公債費比率（分子）の構造'!N$48</f>
        <v>50</v>
      </c>
      <c r="L46" s="158"/>
      <c r="M46" s="158"/>
      <c r="N46" s="158">
        <f>'実質公債費比率（分子）の構造'!O$48</f>
        <v>47</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1068</v>
      </c>
      <c r="C49" s="158"/>
      <c r="D49" s="158"/>
      <c r="E49" s="158">
        <f>'実質公債費比率（分子）の構造'!L$45</f>
        <v>1135</v>
      </c>
      <c r="F49" s="158"/>
      <c r="G49" s="158"/>
      <c r="H49" s="158">
        <f>'実質公債費比率（分子）の構造'!M$45</f>
        <v>1201</v>
      </c>
      <c r="I49" s="158"/>
      <c r="J49" s="158"/>
      <c r="K49" s="158">
        <f>'実質公債費比率（分子）の構造'!N$45</f>
        <v>1298</v>
      </c>
      <c r="L49" s="158"/>
      <c r="M49" s="158"/>
      <c r="N49" s="158">
        <f>'実質公債費比率（分子）の構造'!O$45</f>
        <v>1341</v>
      </c>
      <c r="O49" s="158"/>
      <c r="P49" s="158"/>
    </row>
    <row r="50" spans="1:16" x14ac:dyDescent="0.15">
      <c r="A50" s="158" t="s">
        <v>67</v>
      </c>
      <c r="B50" s="158" t="e">
        <f>NA()</f>
        <v>#N/A</v>
      </c>
      <c r="C50" s="158">
        <f>IF(ISNUMBER('実質公債費比率（分子）の構造'!K$53),'実質公債費比率（分子）の構造'!K$53,NA())</f>
        <v>313</v>
      </c>
      <c r="D50" s="158" t="e">
        <f>NA()</f>
        <v>#N/A</v>
      </c>
      <c r="E50" s="158" t="e">
        <f>NA()</f>
        <v>#N/A</v>
      </c>
      <c r="F50" s="158">
        <f>IF(ISNUMBER('実質公債費比率（分子）の構造'!L$53),'実質公債費比率（分子）の構造'!L$53,NA())</f>
        <v>375</v>
      </c>
      <c r="G50" s="158" t="e">
        <f>NA()</f>
        <v>#N/A</v>
      </c>
      <c r="H50" s="158" t="e">
        <f>NA()</f>
        <v>#N/A</v>
      </c>
      <c r="I50" s="158">
        <f>IF(ISNUMBER('実質公債費比率（分子）の構造'!M$53),'実質公債費比率（分子）の構造'!M$53,NA())</f>
        <v>407</v>
      </c>
      <c r="J50" s="158" t="e">
        <f>NA()</f>
        <v>#N/A</v>
      </c>
      <c r="K50" s="158" t="e">
        <f>NA()</f>
        <v>#N/A</v>
      </c>
      <c r="L50" s="158">
        <f>IF(ISNUMBER('実質公債費比率（分子）の構造'!N$53),'実質公債費比率（分子）の構造'!N$53,NA())</f>
        <v>431</v>
      </c>
      <c r="M50" s="158" t="e">
        <f>NA()</f>
        <v>#N/A</v>
      </c>
      <c r="N50" s="158" t="e">
        <f>NA()</f>
        <v>#N/A</v>
      </c>
      <c r="O50" s="158">
        <f>IF(ISNUMBER('実質公債費比率（分子）の構造'!O$53),'実質公債費比率（分子）の構造'!O$53,NA())</f>
        <v>422</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11202</v>
      </c>
      <c r="E56" s="157"/>
      <c r="F56" s="157"/>
      <c r="G56" s="157">
        <f>'将来負担比率（分子）の構造'!J$52</f>
        <v>11128</v>
      </c>
      <c r="H56" s="157"/>
      <c r="I56" s="157"/>
      <c r="J56" s="157">
        <f>'将来負担比率（分子）の構造'!K$52</f>
        <v>10989</v>
      </c>
      <c r="K56" s="157"/>
      <c r="L56" s="157"/>
      <c r="M56" s="157">
        <f>'将来負担比率（分子）の構造'!L$52</f>
        <v>10757</v>
      </c>
      <c r="N56" s="157"/>
      <c r="O56" s="157"/>
      <c r="P56" s="157">
        <f>'将来負担比率（分子）の構造'!M$52</f>
        <v>10490</v>
      </c>
    </row>
    <row r="57" spans="1:16" x14ac:dyDescent="0.15">
      <c r="A57" s="157" t="s">
        <v>42</v>
      </c>
      <c r="B57" s="157"/>
      <c r="C57" s="157"/>
      <c r="D57" s="157">
        <f>'将来負担比率（分子）の構造'!I$51</f>
        <v>97</v>
      </c>
      <c r="E57" s="157"/>
      <c r="F57" s="157"/>
      <c r="G57" s="157">
        <f>'将来負担比率（分子）の構造'!J$51</f>
        <v>77</v>
      </c>
      <c r="H57" s="157"/>
      <c r="I57" s="157"/>
      <c r="J57" s="157">
        <f>'将来負担比率（分子）の構造'!K$51</f>
        <v>62</v>
      </c>
      <c r="K57" s="157"/>
      <c r="L57" s="157"/>
      <c r="M57" s="157">
        <f>'将来負担比率（分子）の構造'!L$51</f>
        <v>57</v>
      </c>
      <c r="N57" s="157"/>
      <c r="O57" s="157"/>
      <c r="P57" s="157">
        <f>'将来負担比率（分子）の構造'!M$51</f>
        <v>54</v>
      </c>
    </row>
    <row r="58" spans="1:16" x14ac:dyDescent="0.15">
      <c r="A58" s="157" t="s">
        <v>41</v>
      </c>
      <c r="B58" s="157"/>
      <c r="C58" s="157"/>
      <c r="D58" s="157">
        <f>'将来負担比率（分子）の構造'!I$50</f>
        <v>5453</v>
      </c>
      <c r="E58" s="157"/>
      <c r="F58" s="157"/>
      <c r="G58" s="157">
        <f>'将来負担比率（分子）の構造'!J$50</f>
        <v>4863</v>
      </c>
      <c r="H58" s="157"/>
      <c r="I58" s="157"/>
      <c r="J58" s="157">
        <f>'将来負担比率（分子）の構造'!K$50</f>
        <v>4825</v>
      </c>
      <c r="K58" s="157"/>
      <c r="L58" s="157"/>
      <c r="M58" s="157">
        <f>'将来負担比率（分子）の構造'!L$50</f>
        <v>4349</v>
      </c>
      <c r="N58" s="157"/>
      <c r="O58" s="157"/>
      <c r="P58" s="157">
        <f>'将来負担比率（分子）の構造'!M$50</f>
        <v>4117</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920</v>
      </c>
      <c r="C62" s="157"/>
      <c r="D62" s="157"/>
      <c r="E62" s="157">
        <f>'将来負担比率（分子）の構造'!J$45</f>
        <v>827</v>
      </c>
      <c r="F62" s="157"/>
      <c r="G62" s="157"/>
      <c r="H62" s="157">
        <f>'将来負担比率（分子）の構造'!K$45</f>
        <v>805</v>
      </c>
      <c r="I62" s="157"/>
      <c r="J62" s="157"/>
      <c r="K62" s="157">
        <f>'将来負担比率（分子）の構造'!L$45</f>
        <v>912</v>
      </c>
      <c r="L62" s="157"/>
      <c r="M62" s="157"/>
      <c r="N62" s="157">
        <f>'将来負担比率（分子）の構造'!M$45</f>
        <v>887</v>
      </c>
      <c r="O62" s="157"/>
      <c r="P62" s="157"/>
    </row>
    <row r="63" spans="1:16" x14ac:dyDescent="0.15">
      <c r="A63" s="157" t="s">
        <v>34</v>
      </c>
      <c r="B63" s="157">
        <f>'将来負担比率（分子）の構造'!I$44</f>
        <v>2</v>
      </c>
      <c r="C63" s="157"/>
      <c r="D63" s="157"/>
      <c r="E63" s="157">
        <f>'将来負担比率（分子）の構造'!J$44</f>
        <v>2</v>
      </c>
      <c r="F63" s="157"/>
      <c r="G63" s="157"/>
      <c r="H63" s="157">
        <f>'将来負担比率（分子）の構造'!K$44</f>
        <v>1</v>
      </c>
      <c r="I63" s="157"/>
      <c r="J63" s="157"/>
      <c r="K63" s="157">
        <f>'将来負担比率（分子）の構造'!L$44</f>
        <v>1</v>
      </c>
      <c r="L63" s="157"/>
      <c r="M63" s="157"/>
      <c r="N63" s="157" t="str">
        <f>'将来負担比率（分子）の構造'!M$44</f>
        <v>-</v>
      </c>
      <c r="O63" s="157"/>
      <c r="P63" s="157"/>
    </row>
    <row r="64" spans="1:16" x14ac:dyDescent="0.15">
      <c r="A64" s="157" t="s">
        <v>33</v>
      </c>
      <c r="B64" s="157">
        <f>'将来負担比率（分子）の構造'!I$43</f>
        <v>482</v>
      </c>
      <c r="C64" s="157"/>
      <c r="D64" s="157"/>
      <c r="E64" s="157">
        <f>'将来負担比率（分子）の構造'!J$43</f>
        <v>580</v>
      </c>
      <c r="F64" s="157"/>
      <c r="G64" s="157"/>
      <c r="H64" s="157">
        <f>'将来負担比率（分子）の構造'!K$43</f>
        <v>696</v>
      </c>
      <c r="I64" s="157"/>
      <c r="J64" s="157"/>
      <c r="K64" s="157">
        <f>'将来負担比率（分子）の構造'!L$43</f>
        <v>713</v>
      </c>
      <c r="L64" s="157"/>
      <c r="M64" s="157"/>
      <c r="N64" s="157">
        <f>'将来負担比率（分子）の構造'!M$43</f>
        <v>666</v>
      </c>
      <c r="O64" s="157"/>
      <c r="P64" s="157"/>
    </row>
    <row r="65" spans="1:16" x14ac:dyDescent="0.15">
      <c r="A65" s="157" t="s">
        <v>32</v>
      </c>
      <c r="B65" s="157">
        <f>'将来負担比率（分子）の構造'!I$42</f>
        <v>18</v>
      </c>
      <c r="C65" s="157"/>
      <c r="D65" s="157"/>
      <c r="E65" s="157">
        <f>'将来負担比率（分子）の構造'!J$42</f>
        <v>18</v>
      </c>
      <c r="F65" s="157"/>
      <c r="G65" s="157"/>
      <c r="H65" s="157">
        <f>'将来負担比率（分子）の構造'!K$42</f>
        <v>17</v>
      </c>
      <c r="I65" s="157"/>
      <c r="J65" s="157"/>
      <c r="K65" s="157">
        <f>'将来負担比率（分子）の構造'!L$42</f>
        <v>17</v>
      </c>
      <c r="L65" s="157"/>
      <c r="M65" s="157"/>
      <c r="N65" s="157">
        <f>'将来負担比率（分子）の構造'!M$42</f>
        <v>16</v>
      </c>
      <c r="O65" s="157"/>
      <c r="P65" s="157"/>
    </row>
    <row r="66" spans="1:16" x14ac:dyDescent="0.15">
      <c r="A66" s="157" t="s">
        <v>31</v>
      </c>
      <c r="B66" s="157">
        <f>'将来負担比率（分子）の構造'!I$41</f>
        <v>14460</v>
      </c>
      <c r="C66" s="157"/>
      <c r="D66" s="157"/>
      <c r="E66" s="157">
        <f>'将来負担比率（分子）の構造'!J$41</f>
        <v>13737</v>
      </c>
      <c r="F66" s="157"/>
      <c r="G66" s="157"/>
      <c r="H66" s="157">
        <f>'将来負担比率（分子）の構造'!K$41</f>
        <v>13590</v>
      </c>
      <c r="I66" s="157"/>
      <c r="J66" s="157"/>
      <c r="K66" s="157">
        <f>'将来負担比率（分子）の構造'!L$41</f>
        <v>13255</v>
      </c>
      <c r="L66" s="157"/>
      <c r="M66" s="157"/>
      <c r="N66" s="157">
        <f>'将来負担比率（分子）の構造'!M$41</f>
        <v>12860</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1933</v>
      </c>
      <c r="C72" s="161">
        <f>基金残高に係る経年分析!G55</f>
        <v>1743</v>
      </c>
      <c r="D72" s="161">
        <f>基金残高に係る経年分析!H55</f>
        <v>1747</v>
      </c>
    </row>
    <row r="73" spans="1:16" x14ac:dyDescent="0.15">
      <c r="A73" s="160" t="s">
        <v>74</v>
      </c>
      <c r="B73" s="161">
        <f>基金残高に係る経年分析!F56</f>
        <v>992</v>
      </c>
      <c r="C73" s="161">
        <f>基金残高に係る経年分析!G56</f>
        <v>743</v>
      </c>
      <c r="D73" s="161">
        <f>基金残高に係る経年分析!H56</f>
        <v>711</v>
      </c>
    </row>
    <row r="74" spans="1:16" x14ac:dyDescent="0.15">
      <c r="A74" s="160" t="s">
        <v>75</v>
      </c>
      <c r="B74" s="161">
        <f>基金残高に係る経年分析!F57</f>
        <v>2532</v>
      </c>
      <c r="C74" s="161">
        <f>基金残高に係る経年分析!G57</f>
        <v>2399</v>
      </c>
      <c r="D74" s="161">
        <f>基金残高に係る経年分析!H57</f>
        <v>2256</v>
      </c>
    </row>
  </sheetData>
  <sheetProtection algorithmName="SHA-512" hashValue="m0Lp3Z6oSub8zfznWBhyxDAw/EX0/b9uk8xY2ZQasucLOo43fM+IfEPgjT1CI8DOFVaJZ2DcQ8ZvEHm/OO5sKw==" saltValue="1dSoEIqCEzFI6DZiLtshB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216</v>
      </c>
      <c r="C5" s="597"/>
      <c r="D5" s="597"/>
      <c r="E5" s="597"/>
      <c r="F5" s="597"/>
      <c r="G5" s="597"/>
      <c r="H5" s="597"/>
      <c r="I5" s="597"/>
      <c r="J5" s="597"/>
      <c r="K5" s="597"/>
      <c r="L5" s="597"/>
      <c r="M5" s="597"/>
      <c r="N5" s="597"/>
      <c r="O5" s="597"/>
      <c r="P5" s="597"/>
      <c r="Q5" s="598"/>
      <c r="R5" s="599">
        <v>497782</v>
      </c>
      <c r="S5" s="600"/>
      <c r="T5" s="600"/>
      <c r="U5" s="600"/>
      <c r="V5" s="600"/>
      <c r="W5" s="600"/>
      <c r="X5" s="600"/>
      <c r="Y5" s="601"/>
      <c r="Z5" s="602">
        <v>6.6</v>
      </c>
      <c r="AA5" s="602"/>
      <c r="AB5" s="602"/>
      <c r="AC5" s="602"/>
      <c r="AD5" s="603">
        <v>497782</v>
      </c>
      <c r="AE5" s="603"/>
      <c r="AF5" s="603"/>
      <c r="AG5" s="603"/>
      <c r="AH5" s="603"/>
      <c r="AI5" s="603"/>
      <c r="AJ5" s="603"/>
      <c r="AK5" s="603"/>
      <c r="AL5" s="604">
        <v>12.4</v>
      </c>
      <c r="AM5" s="605"/>
      <c r="AN5" s="605"/>
      <c r="AO5" s="606"/>
      <c r="AP5" s="596" t="s">
        <v>217</v>
      </c>
      <c r="AQ5" s="597"/>
      <c r="AR5" s="597"/>
      <c r="AS5" s="597"/>
      <c r="AT5" s="597"/>
      <c r="AU5" s="597"/>
      <c r="AV5" s="597"/>
      <c r="AW5" s="597"/>
      <c r="AX5" s="597"/>
      <c r="AY5" s="597"/>
      <c r="AZ5" s="597"/>
      <c r="BA5" s="597"/>
      <c r="BB5" s="597"/>
      <c r="BC5" s="597"/>
      <c r="BD5" s="597"/>
      <c r="BE5" s="597"/>
      <c r="BF5" s="598"/>
      <c r="BG5" s="610">
        <v>496602</v>
      </c>
      <c r="BH5" s="611"/>
      <c r="BI5" s="611"/>
      <c r="BJ5" s="611"/>
      <c r="BK5" s="611"/>
      <c r="BL5" s="611"/>
      <c r="BM5" s="611"/>
      <c r="BN5" s="612"/>
      <c r="BO5" s="613">
        <v>99.8</v>
      </c>
      <c r="BP5" s="613"/>
      <c r="BQ5" s="613"/>
      <c r="BR5" s="613"/>
      <c r="BS5" s="614" t="s">
        <v>122</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15">
      <c r="B6" s="607" t="s">
        <v>221</v>
      </c>
      <c r="C6" s="608"/>
      <c r="D6" s="608"/>
      <c r="E6" s="608"/>
      <c r="F6" s="608"/>
      <c r="G6" s="608"/>
      <c r="H6" s="608"/>
      <c r="I6" s="608"/>
      <c r="J6" s="608"/>
      <c r="K6" s="608"/>
      <c r="L6" s="608"/>
      <c r="M6" s="608"/>
      <c r="N6" s="608"/>
      <c r="O6" s="608"/>
      <c r="P6" s="608"/>
      <c r="Q6" s="609"/>
      <c r="R6" s="610">
        <v>87565</v>
      </c>
      <c r="S6" s="611"/>
      <c r="T6" s="611"/>
      <c r="U6" s="611"/>
      <c r="V6" s="611"/>
      <c r="W6" s="611"/>
      <c r="X6" s="611"/>
      <c r="Y6" s="612"/>
      <c r="Z6" s="613">
        <v>1.2</v>
      </c>
      <c r="AA6" s="613"/>
      <c r="AB6" s="613"/>
      <c r="AC6" s="613"/>
      <c r="AD6" s="614">
        <v>87565</v>
      </c>
      <c r="AE6" s="614"/>
      <c r="AF6" s="614"/>
      <c r="AG6" s="614"/>
      <c r="AH6" s="614"/>
      <c r="AI6" s="614"/>
      <c r="AJ6" s="614"/>
      <c r="AK6" s="614"/>
      <c r="AL6" s="615">
        <v>2.2000000000000002</v>
      </c>
      <c r="AM6" s="616"/>
      <c r="AN6" s="616"/>
      <c r="AO6" s="617"/>
      <c r="AP6" s="607" t="s">
        <v>222</v>
      </c>
      <c r="AQ6" s="608"/>
      <c r="AR6" s="608"/>
      <c r="AS6" s="608"/>
      <c r="AT6" s="608"/>
      <c r="AU6" s="608"/>
      <c r="AV6" s="608"/>
      <c r="AW6" s="608"/>
      <c r="AX6" s="608"/>
      <c r="AY6" s="608"/>
      <c r="AZ6" s="608"/>
      <c r="BA6" s="608"/>
      <c r="BB6" s="608"/>
      <c r="BC6" s="608"/>
      <c r="BD6" s="608"/>
      <c r="BE6" s="608"/>
      <c r="BF6" s="609"/>
      <c r="BG6" s="610">
        <v>496602</v>
      </c>
      <c r="BH6" s="611"/>
      <c r="BI6" s="611"/>
      <c r="BJ6" s="611"/>
      <c r="BK6" s="611"/>
      <c r="BL6" s="611"/>
      <c r="BM6" s="611"/>
      <c r="BN6" s="612"/>
      <c r="BO6" s="613">
        <v>99.8</v>
      </c>
      <c r="BP6" s="613"/>
      <c r="BQ6" s="613"/>
      <c r="BR6" s="613"/>
      <c r="BS6" s="614" t="s">
        <v>122</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69291</v>
      </c>
      <c r="CS6" s="611"/>
      <c r="CT6" s="611"/>
      <c r="CU6" s="611"/>
      <c r="CV6" s="611"/>
      <c r="CW6" s="611"/>
      <c r="CX6" s="611"/>
      <c r="CY6" s="612"/>
      <c r="CZ6" s="604">
        <v>1</v>
      </c>
      <c r="DA6" s="605"/>
      <c r="DB6" s="605"/>
      <c r="DC6" s="621"/>
      <c r="DD6" s="619" t="s">
        <v>122</v>
      </c>
      <c r="DE6" s="611"/>
      <c r="DF6" s="611"/>
      <c r="DG6" s="611"/>
      <c r="DH6" s="611"/>
      <c r="DI6" s="611"/>
      <c r="DJ6" s="611"/>
      <c r="DK6" s="611"/>
      <c r="DL6" s="611"/>
      <c r="DM6" s="611"/>
      <c r="DN6" s="611"/>
      <c r="DO6" s="611"/>
      <c r="DP6" s="612"/>
      <c r="DQ6" s="619">
        <v>69291</v>
      </c>
      <c r="DR6" s="611"/>
      <c r="DS6" s="611"/>
      <c r="DT6" s="611"/>
      <c r="DU6" s="611"/>
      <c r="DV6" s="611"/>
      <c r="DW6" s="611"/>
      <c r="DX6" s="611"/>
      <c r="DY6" s="611"/>
      <c r="DZ6" s="611"/>
      <c r="EA6" s="611"/>
      <c r="EB6" s="611"/>
      <c r="EC6" s="620"/>
    </row>
    <row r="7" spans="2:143" ht="11.25" customHeight="1" x14ac:dyDescent="0.15">
      <c r="B7" s="607" t="s">
        <v>224</v>
      </c>
      <c r="C7" s="608"/>
      <c r="D7" s="608"/>
      <c r="E7" s="608"/>
      <c r="F7" s="608"/>
      <c r="G7" s="608"/>
      <c r="H7" s="608"/>
      <c r="I7" s="608"/>
      <c r="J7" s="608"/>
      <c r="K7" s="608"/>
      <c r="L7" s="608"/>
      <c r="M7" s="608"/>
      <c r="N7" s="608"/>
      <c r="O7" s="608"/>
      <c r="P7" s="608"/>
      <c r="Q7" s="609"/>
      <c r="R7" s="610">
        <v>521</v>
      </c>
      <c r="S7" s="611"/>
      <c r="T7" s="611"/>
      <c r="U7" s="611"/>
      <c r="V7" s="611"/>
      <c r="W7" s="611"/>
      <c r="X7" s="611"/>
      <c r="Y7" s="612"/>
      <c r="Z7" s="613">
        <v>0</v>
      </c>
      <c r="AA7" s="613"/>
      <c r="AB7" s="613"/>
      <c r="AC7" s="613"/>
      <c r="AD7" s="614">
        <v>521</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205093</v>
      </c>
      <c r="BH7" s="611"/>
      <c r="BI7" s="611"/>
      <c r="BJ7" s="611"/>
      <c r="BK7" s="611"/>
      <c r="BL7" s="611"/>
      <c r="BM7" s="611"/>
      <c r="BN7" s="612"/>
      <c r="BO7" s="613">
        <v>41.2</v>
      </c>
      <c r="BP7" s="613"/>
      <c r="BQ7" s="613"/>
      <c r="BR7" s="613"/>
      <c r="BS7" s="614" t="s">
        <v>122</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1059707</v>
      </c>
      <c r="CS7" s="611"/>
      <c r="CT7" s="611"/>
      <c r="CU7" s="611"/>
      <c r="CV7" s="611"/>
      <c r="CW7" s="611"/>
      <c r="CX7" s="611"/>
      <c r="CY7" s="612"/>
      <c r="CZ7" s="613">
        <v>14.6</v>
      </c>
      <c r="DA7" s="613"/>
      <c r="DB7" s="613"/>
      <c r="DC7" s="613"/>
      <c r="DD7" s="619">
        <v>63276</v>
      </c>
      <c r="DE7" s="611"/>
      <c r="DF7" s="611"/>
      <c r="DG7" s="611"/>
      <c r="DH7" s="611"/>
      <c r="DI7" s="611"/>
      <c r="DJ7" s="611"/>
      <c r="DK7" s="611"/>
      <c r="DL7" s="611"/>
      <c r="DM7" s="611"/>
      <c r="DN7" s="611"/>
      <c r="DO7" s="611"/>
      <c r="DP7" s="612"/>
      <c r="DQ7" s="619">
        <v>765569</v>
      </c>
      <c r="DR7" s="611"/>
      <c r="DS7" s="611"/>
      <c r="DT7" s="611"/>
      <c r="DU7" s="611"/>
      <c r="DV7" s="611"/>
      <c r="DW7" s="611"/>
      <c r="DX7" s="611"/>
      <c r="DY7" s="611"/>
      <c r="DZ7" s="611"/>
      <c r="EA7" s="611"/>
      <c r="EB7" s="611"/>
      <c r="EC7" s="620"/>
    </row>
    <row r="8" spans="2:143" ht="11.25" customHeight="1" x14ac:dyDescent="0.15">
      <c r="B8" s="607" t="s">
        <v>227</v>
      </c>
      <c r="C8" s="608"/>
      <c r="D8" s="608"/>
      <c r="E8" s="608"/>
      <c r="F8" s="608"/>
      <c r="G8" s="608"/>
      <c r="H8" s="608"/>
      <c r="I8" s="608"/>
      <c r="J8" s="608"/>
      <c r="K8" s="608"/>
      <c r="L8" s="608"/>
      <c r="M8" s="608"/>
      <c r="N8" s="608"/>
      <c r="O8" s="608"/>
      <c r="P8" s="608"/>
      <c r="Q8" s="609"/>
      <c r="R8" s="610">
        <v>4112</v>
      </c>
      <c r="S8" s="611"/>
      <c r="T8" s="611"/>
      <c r="U8" s="611"/>
      <c r="V8" s="611"/>
      <c r="W8" s="611"/>
      <c r="X8" s="611"/>
      <c r="Y8" s="612"/>
      <c r="Z8" s="613">
        <v>0.1</v>
      </c>
      <c r="AA8" s="613"/>
      <c r="AB8" s="613"/>
      <c r="AC8" s="613"/>
      <c r="AD8" s="614">
        <v>4112</v>
      </c>
      <c r="AE8" s="614"/>
      <c r="AF8" s="614"/>
      <c r="AG8" s="614"/>
      <c r="AH8" s="614"/>
      <c r="AI8" s="614"/>
      <c r="AJ8" s="614"/>
      <c r="AK8" s="614"/>
      <c r="AL8" s="615">
        <v>0.1</v>
      </c>
      <c r="AM8" s="616"/>
      <c r="AN8" s="616"/>
      <c r="AO8" s="617"/>
      <c r="AP8" s="607" t="s">
        <v>228</v>
      </c>
      <c r="AQ8" s="608"/>
      <c r="AR8" s="608"/>
      <c r="AS8" s="608"/>
      <c r="AT8" s="608"/>
      <c r="AU8" s="608"/>
      <c r="AV8" s="608"/>
      <c r="AW8" s="608"/>
      <c r="AX8" s="608"/>
      <c r="AY8" s="608"/>
      <c r="AZ8" s="608"/>
      <c r="BA8" s="608"/>
      <c r="BB8" s="608"/>
      <c r="BC8" s="608"/>
      <c r="BD8" s="608"/>
      <c r="BE8" s="608"/>
      <c r="BF8" s="609"/>
      <c r="BG8" s="610">
        <v>7788</v>
      </c>
      <c r="BH8" s="611"/>
      <c r="BI8" s="611"/>
      <c r="BJ8" s="611"/>
      <c r="BK8" s="611"/>
      <c r="BL8" s="611"/>
      <c r="BM8" s="611"/>
      <c r="BN8" s="612"/>
      <c r="BO8" s="613">
        <v>1.6</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1585555</v>
      </c>
      <c r="CS8" s="611"/>
      <c r="CT8" s="611"/>
      <c r="CU8" s="611"/>
      <c r="CV8" s="611"/>
      <c r="CW8" s="611"/>
      <c r="CX8" s="611"/>
      <c r="CY8" s="612"/>
      <c r="CZ8" s="613">
        <v>21.8</v>
      </c>
      <c r="DA8" s="613"/>
      <c r="DB8" s="613"/>
      <c r="DC8" s="613"/>
      <c r="DD8" s="619">
        <v>12472</v>
      </c>
      <c r="DE8" s="611"/>
      <c r="DF8" s="611"/>
      <c r="DG8" s="611"/>
      <c r="DH8" s="611"/>
      <c r="DI8" s="611"/>
      <c r="DJ8" s="611"/>
      <c r="DK8" s="611"/>
      <c r="DL8" s="611"/>
      <c r="DM8" s="611"/>
      <c r="DN8" s="611"/>
      <c r="DO8" s="611"/>
      <c r="DP8" s="612"/>
      <c r="DQ8" s="619">
        <v>1114719</v>
      </c>
      <c r="DR8" s="611"/>
      <c r="DS8" s="611"/>
      <c r="DT8" s="611"/>
      <c r="DU8" s="611"/>
      <c r="DV8" s="611"/>
      <c r="DW8" s="611"/>
      <c r="DX8" s="611"/>
      <c r="DY8" s="611"/>
      <c r="DZ8" s="611"/>
      <c r="EA8" s="611"/>
      <c r="EB8" s="611"/>
      <c r="EC8" s="620"/>
    </row>
    <row r="9" spans="2:143" ht="11.25" customHeight="1" x14ac:dyDescent="0.15">
      <c r="B9" s="607" t="s">
        <v>230</v>
      </c>
      <c r="C9" s="608"/>
      <c r="D9" s="608"/>
      <c r="E9" s="608"/>
      <c r="F9" s="608"/>
      <c r="G9" s="608"/>
      <c r="H9" s="608"/>
      <c r="I9" s="608"/>
      <c r="J9" s="608"/>
      <c r="K9" s="608"/>
      <c r="L9" s="608"/>
      <c r="M9" s="608"/>
      <c r="N9" s="608"/>
      <c r="O9" s="608"/>
      <c r="P9" s="608"/>
      <c r="Q9" s="609"/>
      <c r="R9" s="610">
        <v>4991</v>
      </c>
      <c r="S9" s="611"/>
      <c r="T9" s="611"/>
      <c r="U9" s="611"/>
      <c r="V9" s="611"/>
      <c r="W9" s="611"/>
      <c r="X9" s="611"/>
      <c r="Y9" s="612"/>
      <c r="Z9" s="613">
        <v>0.1</v>
      </c>
      <c r="AA9" s="613"/>
      <c r="AB9" s="613"/>
      <c r="AC9" s="613"/>
      <c r="AD9" s="614">
        <v>4991</v>
      </c>
      <c r="AE9" s="614"/>
      <c r="AF9" s="614"/>
      <c r="AG9" s="614"/>
      <c r="AH9" s="614"/>
      <c r="AI9" s="614"/>
      <c r="AJ9" s="614"/>
      <c r="AK9" s="614"/>
      <c r="AL9" s="615">
        <v>0.1</v>
      </c>
      <c r="AM9" s="616"/>
      <c r="AN9" s="616"/>
      <c r="AO9" s="617"/>
      <c r="AP9" s="607" t="s">
        <v>231</v>
      </c>
      <c r="AQ9" s="608"/>
      <c r="AR9" s="608"/>
      <c r="AS9" s="608"/>
      <c r="AT9" s="608"/>
      <c r="AU9" s="608"/>
      <c r="AV9" s="608"/>
      <c r="AW9" s="608"/>
      <c r="AX9" s="608"/>
      <c r="AY9" s="608"/>
      <c r="AZ9" s="608"/>
      <c r="BA9" s="608"/>
      <c r="BB9" s="608"/>
      <c r="BC9" s="608"/>
      <c r="BD9" s="608"/>
      <c r="BE9" s="608"/>
      <c r="BF9" s="609"/>
      <c r="BG9" s="610">
        <v>173110</v>
      </c>
      <c r="BH9" s="611"/>
      <c r="BI9" s="611"/>
      <c r="BJ9" s="611"/>
      <c r="BK9" s="611"/>
      <c r="BL9" s="611"/>
      <c r="BM9" s="611"/>
      <c r="BN9" s="612"/>
      <c r="BO9" s="613">
        <v>34.799999999999997</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402704</v>
      </c>
      <c r="CS9" s="611"/>
      <c r="CT9" s="611"/>
      <c r="CU9" s="611"/>
      <c r="CV9" s="611"/>
      <c r="CW9" s="611"/>
      <c r="CX9" s="611"/>
      <c r="CY9" s="612"/>
      <c r="CZ9" s="613">
        <v>5.5</v>
      </c>
      <c r="DA9" s="613"/>
      <c r="DB9" s="613"/>
      <c r="DC9" s="613"/>
      <c r="DD9" s="619">
        <v>43690</v>
      </c>
      <c r="DE9" s="611"/>
      <c r="DF9" s="611"/>
      <c r="DG9" s="611"/>
      <c r="DH9" s="611"/>
      <c r="DI9" s="611"/>
      <c r="DJ9" s="611"/>
      <c r="DK9" s="611"/>
      <c r="DL9" s="611"/>
      <c r="DM9" s="611"/>
      <c r="DN9" s="611"/>
      <c r="DO9" s="611"/>
      <c r="DP9" s="612"/>
      <c r="DQ9" s="619">
        <v>300979</v>
      </c>
      <c r="DR9" s="611"/>
      <c r="DS9" s="611"/>
      <c r="DT9" s="611"/>
      <c r="DU9" s="611"/>
      <c r="DV9" s="611"/>
      <c r="DW9" s="611"/>
      <c r="DX9" s="611"/>
      <c r="DY9" s="611"/>
      <c r="DZ9" s="611"/>
      <c r="EA9" s="611"/>
      <c r="EB9" s="611"/>
      <c r="EC9" s="620"/>
    </row>
    <row r="10" spans="2:143" ht="11.25" customHeight="1" x14ac:dyDescent="0.15">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11282</v>
      </c>
      <c r="BH10" s="611"/>
      <c r="BI10" s="611"/>
      <c r="BJ10" s="611"/>
      <c r="BK10" s="611"/>
      <c r="BL10" s="611"/>
      <c r="BM10" s="611"/>
      <c r="BN10" s="612"/>
      <c r="BO10" s="613">
        <v>2.2999999999999998</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15">
      <c r="B11" s="607" t="s">
        <v>236</v>
      </c>
      <c r="C11" s="608"/>
      <c r="D11" s="608"/>
      <c r="E11" s="608"/>
      <c r="F11" s="608"/>
      <c r="G11" s="608"/>
      <c r="H11" s="608"/>
      <c r="I11" s="608"/>
      <c r="J11" s="608"/>
      <c r="K11" s="608"/>
      <c r="L11" s="608"/>
      <c r="M11" s="608"/>
      <c r="N11" s="608"/>
      <c r="O11" s="608"/>
      <c r="P11" s="608"/>
      <c r="Q11" s="609"/>
      <c r="R11" s="610">
        <v>153021</v>
      </c>
      <c r="S11" s="611"/>
      <c r="T11" s="611"/>
      <c r="U11" s="611"/>
      <c r="V11" s="611"/>
      <c r="W11" s="611"/>
      <c r="X11" s="611"/>
      <c r="Y11" s="612"/>
      <c r="Z11" s="615">
        <v>2</v>
      </c>
      <c r="AA11" s="616"/>
      <c r="AB11" s="616"/>
      <c r="AC11" s="622"/>
      <c r="AD11" s="619">
        <v>153021</v>
      </c>
      <c r="AE11" s="611"/>
      <c r="AF11" s="611"/>
      <c r="AG11" s="611"/>
      <c r="AH11" s="611"/>
      <c r="AI11" s="611"/>
      <c r="AJ11" s="611"/>
      <c r="AK11" s="612"/>
      <c r="AL11" s="615">
        <v>3.8</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12913</v>
      </c>
      <c r="BH11" s="611"/>
      <c r="BI11" s="611"/>
      <c r="BJ11" s="611"/>
      <c r="BK11" s="611"/>
      <c r="BL11" s="611"/>
      <c r="BM11" s="611"/>
      <c r="BN11" s="612"/>
      <c r="BO11" s="613">
        <v>2.6</v>
      </c>
      <c r="BP11" s="613"/>
      <c r="BQ11" s="613"/>
      <c r="BR11" s="613"/>
      <c r="BS11" s="614" t="s">
        <v>122</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427967</v>
      </c>
      <c r="CS11" s="611"/>
      <c r="CT11" s="611"/>
      <c r="CU11" s="611"/>
      <c r="CV11" s="611"/>
      <c r="CW11" s="611"/>
      <c r="CX11" s="611"/>
      <c r="CY11" s="612"/>
      <c r="CZ11" s="613">
        <v>5.9</v>
      </c>
      <c r="DA11" s="613"/>
      <c r="DB11" s="613"/>
      <c r="DC11" s="613"/>
      <c r="DD11" s="619">
        <v>139954</v>
      </c>
      <c r="DE11" s="611"/>
      <c r="DF11" s="611"/>
      <c r="DG11" s="611"/>
      <c r="DH11" s="611"/>
      <c r="DI11" s="611"/>
      <c r="DJ11" s="611"/>
      <c r="DK11" s="611"/>
      <c r="DL11" s="611"/>
      <c r="DM11" s="611"/>
      <c r="DN11" s="611"/>
      <c r="DO11" s="611"/>
      <c r="DP11" s="612"/>
      <c r="DQ11" s="619">
        <v>203452</v>
      </c>
      <c r="DR11" s="611"/>
      <c r="DS11" s="611"/>
      <c r="DT11" s="611"/>
      <c r="DU11" s="611"/>
      <c r="DV11" s="611"/>
      <c r="DW11" s="611"/>
      <c r="DX11" s="611"/>
      <c r="DY11" s="611"/>
      <c r="DZ11" s="611"/>
      <c r="EA11" s="611"/>
      <c r="EB11" s="611"/>
      <c r="EC11" s="620"/>
    </row>
    <row r="12" spans="2:143" ht="11.25" customHeight="1" x14ac:dyDescent="0.15">
      <c r="B12" s="607" t="s">
        <v>239</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221799</v>
      </c>
      <c r="BH12" s="611"/>
      <c r="BI12" s="611"/>
      <c r="BJ12" s="611"/>
      <c r="BK12" s="611"/>
      <c r="BL12" s="611"/>
      <c r="BM12" s="611"/>
      <c r="BN12" s="612"/>
      <c r="BO12" s="613">
        <v>44.6</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118419</v>
      </c>
      <c r="CS12" s="611"/>
      <c r="CT12" s="611"/>
      <c r="CU12" s="611"/>
      <c r="CV12" s="611"/>
      <c r="CW12" s="611"/>
      <c r="CX12" s="611"/>
      <c r="CY12" s="612"/>
      <c r="CZ12" s="613">
        <v>1.6</v>
      </c>
      <c r="DA12" s="613"/>
      <c r="DB12" s="613"/>
      <c r="DC12" s="613"/>
      <c r="DD12" s="619">
        <v>8116</v>
      </c>
      <c r="DE12" s="611"/>
      <c r="DF12" s="611"/>
      <c r="DG12" s="611"/>
      <c r="DH12" s="611"/>
      <c r="DI12" s="611"/>
      <c r="DJ12" s="611"/>
      <c r="DK12" s="611"/>
      <c r="DL12" s="611"/>
      <c r="DM12" s="611"/>
      <c r="DN12" s="611"/>
      <c r="DO12" s="611"/>
      <c r="DP12" s="612"/>
      <c r="DQ12" s="619">
        <v>86576</v>
      </c>
      <c r="DR12" s="611"/>
      <c r="DS12" s="611"/>
      <c r="DT12" s="611"/>
      <c r="DU12" s="611"/>
      <c r="DV12" s="611"/>
      <c r="DW12" s="611"/>
      <c r="DX12" s="611"/>
      <c r="DY12" s="611"/>
      <c r="DZ12" s="611"/>
      <c r="EA12" s="611"/>
      <c r="EB12" s="611"/>
      <c r="EC12" s="620"/>
    </row>
    <row r="13" spans="2:143" ht="11.25" customHeight="1" x14ac:dyDescent="0.15">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217646</v>
      </c>
      <c r="BH13" s="611"/>
      <c r="BI13" s="611"/>
      <c r="BJ13" s="611"/>
      <c r="BK13" s="611"/>
      <c r="BL13" s="611"/>
      <c r="BM13" s="611"/>
      <c r="BN13" s="612"/>
      <c r="BO13" s="613">
        <v>43.7</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390451</v>
      </c>
      <c r="CS13" s="611"/>
      <c r="CT13" s="611"/>
      <c r="CU13" s="611"/>
      <c r="CV13" s="611"/>
      <c r="CW13" s="611"/>
      <c r="CX13" s="611"/>
      <c r="CY13" s="612"/>
      <c r="CZ13" s="613">
        <v>5.4</v>
      </c>
      <c r="DA13" s="613"/>
      <c r="DB13" s="613"/>
      <c r="DC13" s="613"/>
      <c r="DD13" s="619">
        <v>171801</v>
      </c>
      <c r="DE13" s="611"/>
      <c r="DF13" s="611"/>
      <c r="DG13" s="611"/>
      <c r="DH13" s="611"/>
      <c r="DI13" s="611"/>
      <c r="DJ13" s="611"/>
      <c r="DK13" s="611"/>
      <c r="DL13" s="611"/>
      <c r="DM13" s="611"/>
      <c r="DN13" s="611"/>
      <c r="DO13" s="611"/>
      <c r="DP13" s="612"/>
      <c r="DQ13" s="619">
        <v>187049</v>
      </c>
      <c r="DR13" s="611"/>
      <c r="DS13" s="611"/>
      <c r="DT13" s="611"/>
      <c r="DU13" s="611"/>
      <c r="DV13" s="611"/>
      <c r="DW13" s="611"/>
      <c r="DX13" s="611"/>
      <c r="DY13" s="611"/>
      <c r="DZ13" s="611"/>
      <c r="EA13" s="611"/>
      <c r="EB13" s="611"/>
      <c r="EC13" s="620"/>
    </row>
    <row r="14" spans="2:143" ht="11.25" customHeight="1" x14ac:dyDescent="0.15">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28726</v>
      </c>
      <c r="BH14" s="611"/>
      <c r="BI14" s="611"/>
      <c r="BJ14" s="611"/>
      <c r="BK14" s="611"/>
      <c r="BL14" s="611"/>
      <c r="BM14" s="611"/>
      <c r="BN14" s="612"/>
      <c r="BO14" s="613">
        <v>5.8</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475268</v>
      </c>
      <c r="CS14" s="611"/>
      <c r="CT14" s="611"/>
      <c r="CU14" s="611"/>
      <c r="CV14" s="611"/>
      <c r="CW14" s="611"/>
      <c r="CX14" s="611"/>
      <c r="CY14" s="612"/>
      <c r="CZ14" s="613">
        <v>6.5</v>
      </c>
      <c r="DA14" s="613"/>
      <c r="DB14" s="613"/>
      <c r="DC14" s="613"/>
      <c r="DD14" s="619">
        <v>157169</v>
      </c>
      <c r="DE14" s="611"/>
      <c r="DF14" s="611"/>
      <c r="DG14" s="611"/>
      <c r="DH14" s="611"/>
      <c r="DI14" s="611"/>
      <c r="DJ14" s="611"/>
      <c r="DK14" s="611"/>
      <c r="DL14" s="611"/>
      <c r="DM14" s="611"/>
      <c r="DN14" s="611"/>
      <c r="DO14" s="611"/>
      <c r="DP14" s="612"/>
      <c r="DQ14" s="619">
        <v>325111</v>
      </c>
      <c r="DR14" s="611"/>
      <c r="DS14" s="611"/>
      <c r="DT14" s="611"/>
      <c r="DU14" s="611"/>
      <c r="DV14" s="611"/>
      <c r="DW14" s="611"/>
      <c r="DX14" s="611"/>
      <c r="DY14" s="611"/>
      <c r="DZ14" s="611"/>
      <c r="EA14" s="611"/>
      <c r="EB14" s="611"/>
      <c r="EC14" s="620"/>
    </row>
    <row r="15" spans="2:143" ht="11.25" customHeight="1" x14ac:dyDescent="0.15">
      <c r="B15" s="607" t="s">
        <v>248</v>
      </c>
      <c r="C15" s="608"/>
      <c r="D15" s="608"/>
      <c r="E15" s="608"/>
      <c r="F15" s="608"/>
      <c r="G15" s="608"/>
      <c r="H15" s="608"/>
      <c r="I15" s="608"/>
      <c r="J15" s="608"/>
      <c r="K15" s="608"/>
      <c r="L15" s="608"/>
      <c r="M15" s="608"/>
      <c r="N15" s="608"/>
      <c r="O15" s="608"/>
      <c r="P15" s="608"/>
      <c r="Q15" s="609"/>
      <c r="R15" s="610">
        <v>3301</v>
      </c>
      <c r="S15" s="611"/>
      <c r="T15" s="611"/>
      <c r="U15" s="611"/>
      <c r="V15" s="611"/>
      <c r="W15" s="611"/>
      <c r="X15" s="611"/>
      <c r="Y15" s="612"/>
      <c r="Z15" s="613">
        <v>0</v>
      </c>
      <c r="AA15" s="613"/>
      <c r="AB15" s="613"/>
      <c r="AC15" s="613"/>
      <c r="AD15" s="614">
        <v>3301</v>
      </c>
      <c r="AE15" s="614"/>
      <c r="AF15" s="614"/>
      <c r="AG15" s="614"/>
      <c r="AH15" s="614"/>
      <c r="AI15" s="614"/>
      <c r="AJ15" s="614"/>
      <c r="AK15" s="614"/>
      <c r="AL15" s="615">
        <v>0.1</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40984</v>
      </c>
      <c r="BH15" s="611"/>
      <c r="BI15" s="611"/>
      <c r="BJ15" s="611"/>
      <c r="BK15" s="611"/>
      <c r="BL15" s="611"/>
      <c r="BM15" s="611"/>
      <c r="BN15" s="612"/>
      <c r="BO15" s="613">
        <v>8.1999999999999993</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1291002</v>
      </c>
      <c r="CS15" s="611"/>
      <c r="CT15" s="611"/>
      <c r="CU15" s="611"/>
      <c r="CV15" s="611"/>
      <c r="CW15" s="611"/>
      <c r="CX15" s="611"/>
      <c r="CY15" s="612"/>
      <c r="CZ15" s="613">
        <v>17.8</v>
      </c>
      <c r="DA15" s="613"/>
      <c r="DB15" s="613"/>
      <c r="DC15" s="613"/>
      <c r="DD15" s="619">
        <v>837162</v>
      </c>
      <c r="DE15" s="611"/>
      <c r="DF15" s="611"/>
      <c r="DG15" s="611"/>
      <c r="DH15" s="611"/>
      <c r="DI15" s="611"/>
      <c r="DJ15" s="611"/>
      <c r="DK15" s="611"/>
      <c r="DL15" s="611"/>
      <c r="DM15" s="611"/>
      <c r="DN15" s="611"/>
      <c r="DO15" s="611"/>
      <c r="DP15" s="612"/>
      <c r="DQ15" s="619">
        <v>385524</v>
      </c>
      <c r="DR15" s="611"/>
      <c r="DS15" s="611"/>
      <c r="DT15" s="611"/>
      <c r="DU15" s="611"/>
      <c r="DV15" s="611"/>
      <c r="DW15" s="611"/>
      <c r="DX15" s="611"/>
      <c r="DY15" s="611"/>
      <c r="DZ15" s="611"/>
      <c r="EA15" s="611"/>
      <c r="EB15" s="611"/>
      <c r="EC15" s="620"/>
    </row>
    <row r="16" spans="2:143" ht="11.25" customHeight="1" x14ac:dyDescent="0.15">
      <c r="B16" s="607" t="s">
        <v>251</v>
      </c>
      <c r="C16" s="608"/>
      <c r="D16" s="608"/>
      <c r="E16" s="608"/>
      <c r="F16" s="608"/>
      <c r="G16" s="608"/>
      <c r="H16" s="608"/>
      <c r="I16" s="608"/>
      <c r="J16" s="608"/>
      <c r="K16" s="608"/>
      <c r="L16" s="608"/>
      <c r="M16" s="608"/>
      <c r="N16" s="608"/>
      <c r="O16" s="608"/>
      <c r="P16" s="608"/>
      <c r="Q16" s="609"/>
      <c r="R16" s="610">
        <v>7611</v>
      </c>
      <c r="S16" s="611"/>
      <c r="T16" s="611"/>
      <c r="U16" s="611"/>
      <c r="V16" s="611"/>
      <c r="W16" s="611"/>
      <c r="X16" s="611"/>
      <c r="Y16" s="612"/>
      <c r="Z16" s="613">
        <v>0.1</v>
      </c>
      <c r="AA16" s="613"/>
      <c r="AB16" s="613"/>
      <c r="AC16" s="613"/>
      <c r="AD16" s="614">
        <v>7611</v>
      </c>
      <c r="AE16" s="614"/>
      <c r="AF16" s="614"/>
      <c r="AG16" s="614"/>
      <c r="AH16" s="614"/>
      <c r="AI16" s="614"/>
      <c r="AJ16" s="614"/>
      <c r="AK16" s="614"/>
      <c r="AL16" s="615">
        <v>0.2</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98330</v>
      </c>
      <c r="CS16" s="611"/>
      <c r="CT16" s="611"/>
      <c r="CU16" s="611"/>
      <c r="CV16" s="611"/>
      <c r="CW16" s="611"/>
      <c r="CX16" s="611"/>
      <c r="CY16" s="612"/>
      <c r="CZ16" s="613">
        <v>1.4</v>
      </c>
      <c r="DA16" s="613"/>
      <c r="DB16" s="613"/>
      <c r="DC16" s="613"/>
      <c r="DD16" s="619" t="s">
        <v>122</v>
      </c>
      <c r="DE16" s="611"/>
      <c r="DF16" s="611"/>
      <c r="DG16" s="611"/>
      <c r="DH16" s="611"/>
      <c r="DI16" s="611"/>
      <c r="DJ16" s="611"/>
      <c r="DK16" s="611"/>
      <c r="DL16" s="611"/>
      <c r="DM16" s="611"/>
      <c r="DN16" s="611"/>
      <c r="DO16" s="611"/>
      <c r="DP16" s="612"/>
      <c r="DQ16" s="619">
        <v>22796</v>
      </c>
      <c r="DR16" s="611"/>
      <c r="DS16" s="611"/>
      <c r="DT16" s="611"/>
      <c r="DU16" s="611"/>
      <c r="DV16" s="611"/>
      <c r="DW16" s="611"/>
      <c r="DX16" s="611"/>
      <c r="DY16" s="611"/>
      <c r="DZ16" s="611"/>
      <c r="EA16" s="611"/>
      <c r="EB16" s="611"/>
      <c r="EC16" s="620"/>
    </row>
    <row r="17" spans="2:133" ht="11.25" customHeight="1" x14ac:dyDescent="0.15">
      <c r="B17" s="607" t="s">
        <v>254</v>
      </c>
      <c r="C17" s="608"/>
      <c r="D17" s="608"/>
      <c r="E17" s="608"/>
      <c r="F17" s="608"/>
      <c r="G17" s="608"/>
      <c r="H17" s="608"/>
      <c r="I17" s="608"/>
      <c r="J17" s="608"/>
      <c r="K17" s="608"/>
      <c r="L17" s="608"/>
      <c r="M17" s="608"/>
      <c r="N17" s="608"/>
      <c r="O17" s="608"/>
      <c r="P17" s="608"/>
      <c r="Q17" s="609"/>
      <c r="R17" s="610">
        <v>20709</v>
      </c>
      <c r="S17" s="611"/>
      <c r="T17" s="611"/>
      <c r="U17" s="611"/>
      <c r="V17" s="611"/>
      <c r="W17" s="611"/>
      <c r="X17" s="611"/>
      <c r="Y17" s="612"/>
      <c r="Z17" s="613">
        <v>0.3</v>
      </c>
      <c r="AA17" s="613"/>
      <c r="AB17" s="613"/>
      <c r="AC17" s="613"/>
      <c r="AD17" s="614">
        <v>20709</v>
      </c>
      <c r="AE17" s="614"/>
      <c r="AF17" s="614"/>
      <c r="AG17" s="614"/>
      <c r="AH17" s="614"/>
      <c r="AI17" s="614"/>
      <c r="AJ17" s="614"/>
      <c r="AK17" s="614"/>
      <c r="AL17" s="615">
        <v>0.5</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1341097</v>
      </c>
      <c r="CS17" s="611"/>
      <c r="CT17" s="611"/>
      <c r="CU17" s="611"/>
      <c r="CV17" s="611"/>
      <c r="CW17" s="611"/>
      <c r="CX17" s="611"/>
      <c r="CY17" s="612"/>
      <c r="CZ17" s="613">
        <v>18.5</v>
      </c>
      <c r="DA17" s="613"/>
      <c r="DB17" s="613"/>
      <c r="DC17" s="613"/>
      <c r="DD17" s="619" t="s">
        <v>122</v>
      </c>
      <c r="DE17" s="611"/>
      <c r="DF17" s="611"/>
      <c r="DG17" s="611"/>
      <c r="DH17" s="611"/>
      <c r="DI17" s="611"/>
      <c r="DJ17" s="611"/>
      <c r="DK17" s="611"/>
      <c r="DL17" s="611"/>
      <c r="DM17" s="611"/>
      <c r="DN17" s="611"/>
      <c r="DO17" s="611"/>
      <c r="DP17" s="612"/>
      <c r="DQ17" s="619">
        <v>1330877</v>
      </c>
      <c r="DR17" s="611"/>
      <c r="DS17" s="611"/>
      <c r="DT17" s="611"/>
      <c r="DU17" s="611"/>
      <c r="DV17" s="611"/>
      <c r="DW17" s="611"/>
      <c r="DX17" s="611"/>
      <c r="DY17" s="611"/>
      <c r="DZ17" s="611"/>
      <c r="EA17" s="611"/>
      <c r="EB17" s="611"/>
      <c r="EC17" s="620"/>
    </row>
    <row r="18" spans="2:133" ht="11.25" customHeight="1" x14ac:dyDescent="0.15">
      <c r="B18" s="607" t="s">
        <v>257</v>
      </c>
      <c r="C18" s="608"/>
      <c r="D18" s="608"/>
      <c r="E18" s="608"/>
      <c r="F18" s="608"/>
      <c r="G18" s="608"/>
      <c r="H18" s="608"/>
      <c r="I18" s="608"/>
      <c r="J18" s="608"/>
      <c r="K18" s="608"/>
      <c r="L18" s="608"/>
      <c r="M18" s="608"/>
      <c r="N18" s="608"/>
      <c r="O18" s="608"/>
      <c r="P18" s="608"/>
      <c r="Q18" s="609"/>
      <c r="R18" s="610">
        <v>1735</v>
      </c>
      <c r="S18" s="611"/>
      <c r="T18" s="611"/>
      <c r="U18" s="611"/>
      <c r="V18" s="611"/>
      <c r="W18" s="611"/>
      <c r="X18" s="611"/>
      <c r="Y18" s="612"/>
      <c r="Z18" s="613">
        <v>0</v>
      </c>
      <c r="AA18" s="613"/>
      <c r="AB18" s="613"/>
      <c r="AC18" s="613"/>
      <c r="AD18" s="614">
        <v>1735</v>
      </c>
      <c r="AE18" s="614"/>
      <c r="AF18" s="614"/>
      <c r="AG18" s="614"/>
      <c r="AH18" s="614"/>
      <c r="AI18" s="614"/>
      <c r="AJ18" s="614"/>
      <c r="AK18" s="614"/>
      <c r="AL18" s="615">
        <v>0</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260</v>
      </c>
      <c r="C19" s="608"/>
      <c r="D19" s="608"/>
      <c r="E19" s="608"/>
      <c r="F19" s="608"/>
      <c r="G19" s="608"/>
      <c r="H19" s="608"/>
      <c r="I19" s="608"/>
      <c r="J19" s="608"/>
      <c r="K19" s="608"/>
      <c r="L19" s="608"/>
      <c r="M19" s="608"/>
      <c r="N19" s="608"/>
      <c r="O19" s="608"/>
      <c r="P19" s="608"/>
      <c r="Q19" s="609"/>
      <c r="R19" s="610">
        <v>18974</v>
      </c>
      <c r="S19" s="611"/>
      <c r="T19" s="611"/>
      <c r="U19" s="611"/>
      <c r="V19" s="611"/>
      <c r="W19" s="611"/>
      <c r="X19" s="611"/>
      <c r="Y19" s="612"/>
      <c r="Z19" s="613">
        <v>0.3</v>
      </c>
      <c r="AA19" s="613"/>
      <c r="AB19" s="613"/>
      <c r="AC19" s="613"/>
      <c r="AD19" s="614">
        <v>18974</v>
      </c>
      <c r="AE19" s="614"/>
      <c r="AF19" s="614"/>
      <c r="AG19" s="614"/>
      <c r="AH19" s="614"/>
      <c r="AI19" s="614"/>
      <c r="AJ19" s="614"/>
      <c r="AK19" s="614"/>
      <c r="AL19" s="615">
        <v>0.5</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1180</v>
      </c>
      <c r="BH19" s="611"/>
      <c r="BI19" s="611"/>
      <c r="BJ19" s="611"/>
      <c r="BK19" s="611"/>
      <c r="BL19" s="611"/>
      <c r="BM19" s="611"/>
      <c r="BN19" s="612"/>
      <c r="BO19" s="613">
        <v>0.2</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263</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1180</v>
      </c>
      <c r="BH20" s="611"/>
      <c r="BI20" s="611"/>
      <c r="BJ20" s="611"/>
      <c r="BK20" s="611"/>
      <c r="BL20" s="611"/>
      <c r="BM20" s="611"/>
      <c r="BN20" s="612"/>
      <c r="BO20" s="613">
        <v>0.2</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7259791</v>
      </c>
      <c r="CS20" s="611"/>
      <c r="CT20" s="611"/>
      <c r="CU20" s="611"/>
      <c r="CV20" s="611"/>
      <c r="CW20" s="611"/>
      <c r="CX20" s="611"/>
      <c r="CY20" s="612"/>
      <c r="CZ20" s="613">
        <v>100</v>
      </c>
      <c r="DA20" s="613"/>
      <c r="DB20" s="613"/>
      <c r="DC20" s="613"/>
      <c r="DD20" s="619">
        <v>1433640</v>
      </c>
      <c r="DE20" s="611"/>
      <c r="DF20" s="611"/>
      <c r="DG20" s="611"/>
      <c r="DH20" s="611"/>
      <c r="DI20" s="611"/>
      <c r="DJ20" s="611"/>
      <c r="DK20" s="611"/>
      <c r="DL20" s="611"/>
      <c r="DM20" s="611"/>
      <c r="DN20" s="611"/>
      <c r="DO20" s="611"/>
      <c r="DP20" s="612"/>
      <c r="DQ20" s="619">
        <v>4791943</v>
      </c>
      <c r="DR20" s="611"/>
      <c r="DS20" s="611"/>
      <c r="DT20" s="611"/>
      <c r="DU20" s="611"/>
      <c r="DV20" s="611"/>
      <c r="DW20" s="611"/>
      <c r="DX20" s="611"/>
      <c r="DY20" s="611"/>
      <c r="DZ20" s="611"/>
      <c r="EA20" s="611"/>
      <c r="EB20" s="611"/>
      <c r="EC20" s="620"/>
    </row>
    <row r="21" spans="2:133" ht="11.25" customHeight="1" x14ac:dyDescent="0.15">
      <c r="B21" s="607" t="s">
        <v>266</v>
      </c>
      <c r="C21" s="608"/>
      <c r="D21" s="608"/>
      <c r="E21" s="608"/>
      <c r="F21" s="608"/>
      <c r="G21" s="608"/>
      <c r="H21" s="608"/>
      <c r="I21" s="608"/>
      <c r="J21" s="608"/>
      <c r="K21" s="608"/>
      <c r="L21" s="608"/>
      <c r="M21" s="608"/>
      <c r="N21" s="608"/>
      <c r="O21" s="608"/>
      <c r="P21" s="608"/>
      <c r="Q21" s="609"/>
      <c r="R21" s="610">
        <v>3518649</v>
      </c>
      <c r="S21" s="611"/>
      <c r="T21" s="611"/>
      <c r="U21" s="611"/>
      <c r="V21" s="611"/>
      <c r="W21" s="611"/>
      <c r="X21" s="611"/>
      <c r="Y21" s="612"/>
      <c r="Z21" s="613">
        <v>46.6</v>
      </c>
      <c r="AA21" s="613"/>
      <c r="AB21" s="613"/>
      <c r="AC21" s="613"/>
      <c r="AD21" s="614">
        <v>3235112</v>
      </c>
      <c r="AE21" s="614"/>
      <c r="AF21" s="614"/>
      <c r="AG21" s="614"/>
      <c r="AH21" s="614"/>
      <c r="AI21" s="614"/>
      <c r="AJ21" s="614"/>
      <c r="AK21" s="614"/>
      <c r="AL21" s="615">
        <v>80.400000000000006</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v>1180</v>
      </c>
      <c r="BH21" s="611"/>
      <c r="BI21" s="611"/>
      <c r="BJ21" s="611"/>
      <c r="BK21" s="611"/>
      <c r="BL21" s="611"/>
      <c r="BM21" s="611"/>
      <c r="BN21" s="612"/>
      <c r="BO21" s="613">
        <v>0.2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268</v>
      </c>
      <c r="C22" s="608"/>
      <c r="D22" s="608"/>
      <c r="E22" s="608"/>
      <c r="F22" s="608"/>
      <c r="G22" s="608"/>
      <c r="H22" s="608"/>
      <c r="I22" s="608"/>
      <c r="J22" s="608"/>
      <c r="K22" s="608"/>
      <c r="L22" s="608"/>
      <c r="M22" s="608"/>
      <c r="N22" s="608"/>
      <c r="O22" s="608"/>
      <c r="P22" s="608"/>
      <c r="Q22" s="609"/>
      <c r="R22" s="610">
        <v>3235112</v>
      </c>
      <c r="S22" s="611"/>
      <c r="T22" s="611"/>
      <c r="U22" s="611"/>
      <c r="V22" s="611"/>
      <c r="W22" s="611"/>
      <c r="X22" s="611"/>
      <c r="Y22" s="612"/>
      <c r="Z22" s="613">
        <v>42.8</v>
      </c>
      <c r="AA22" s="613"/>
      <c r="AB22" s="613"/>
      <c r="AC22" s="613"/>
      <c r="AD22" s="614">
        <v>3235112</v>
      </c>
      <c r="AE22" s="614"/>
      <c r="AF22" s="614"/>
      <c r="AG22" s="614"/>
      <c r="AH22" s="614"/>
      <c r="AI22" s="614"/>
      <c r="AJ22" s="614"/>
      <c r="AK22" s="614"/>
      <c r="AL22" s="615">
        <v>80.400000000000006</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271</v>
      </c>
      <c r="C23" s="608"/>
      <c r="D23" s="608"/>
      <c r="E23" s="608"/>
      <c r="F23" s="608"/>
      <c r="G23" s="608"/>
      <c r="H23" s="608"/>
      <c r="I23" s="608"/>
      <c r="J23" s="608"/>
      <c r="K23" s="608"/>
      <c r="L23" s="608"/>
      <c r="M23" s="608"/>
      <c r="N23" s="608"/>
      <c r="O23" s="608"/>
      <c r="P23" s="608"/>
      <c r="Q23" s="609"/>
      <c r="R23" s="610">
        <v>283537</v>
      </c>
      <c r="S23" s="611"/>
      <c r="T23" s="611"/>
      <c r="U23" s="611"/>
      <c r="V23" s="611"/>
      <c r="W23" s="611"/>
      <c r="X23" s="611"/>
      <c r="Y23" s="612"/>
      <c r="Z23" s="613">
        <v>3.8</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15">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3133629</v>
      </c>
      <c r="CS24" s="600"/>
      <c r="CT24" s="600"/>
      <c r="CU24" s="600"/>
      <c r="CV24" s="600"/>
      <c r="CW24" s="600"/>
      <c r="CX24" s="600"/>
      <c r="CY24" s="601"/>
      <c r="CZ24" s="604">
        <v>43.2</v>
      </c>
      <c r="DA24" s="605"/>
      <c r="DB24" s="605"/>
      <c r="DC24" s="621"/>
      <c r="DD24" s="644">
        <v>2757041</v>
      </c>
      <c r="DE24" s="600"/>
      <c r="DF24" s="600"/>
      <c r="DG24" s="600"/>
      <c r="DH24" s="600"/>
      <c r="DI24" s="600"/>
      <c r="DJ24" s="600"/>
      <c r="DK24" s="601"/>
      <c r="DL24" s="644">
        <v>2472053</v>
      </c>
      <c r="DM24" s="600"/>
      <c r="DN24" s="600"/>
      <c r="DO24" s="600"/>
      <c r="DP24" s="600"/>
      <c r="DQ24" s="600"/>
      <c r="DR24" s="600"/>
      <c r="DS24" s="600"/>
      <c r="DT24" s="600"/>
      <c r="DU24" s="600"/>
      <c r="DV24" s="601"/>
      <c r="DW24" s="604">
        <v>61.3</v>
      </c>
      <c r="DX24" s="605"/>
      <c r="DY24" s="605"/>
      <c r="DZ24" s="605"/>
      <c r="EA24" s="605"/>
      <c r="EB24" s="605"/>
      <c r="EC24" s="606"/>
    </row>
    <row r="25" spans="2:133" ht="11.25" customHeight="1" x14ac:dyDescent="0.15">
      <c r="B25" s="607" t="s">
        <v>281</v>
      </c>
      <c r="C25" s="608"/>
      <c r="D25" s="608"/>
      <c r="E25" s="608"/>
      <c r="F25" s="608"/>
      <c r="G25" s="608"/>
      <c r="H25" s="608"/>
      <c r="I25" s="608"/>
      <c r="J25" s="608"/>
      <c r="K25" s="608"/>
      <c r="L25" s="608"/>
      <c r="M25" s="608"/>
      <c r="N25" s="608"/>
      <c r="O25" s="608"/>
      <c r="P25" s="608"/>
      <c r="Q25" s="609"/>
      <c r="R25" s="610">
        <v>4298262</v>
      </c>
      <c r="S25" s="611"/>
      <c r="T25" s="611"/>
      <c r="U25" s="611"/>
      <c r="V25" s="611"/>
      <c r="W25" s="611"/>
      <c r="X25" s="611"/>
      <c r="Y25" s="612"/>
      <c r="Z25" s="613">
        <v>56.9</v>
      </c>
      <c r="AA25" s="613"/>
      <c r="AB25" s="613"/>
      <c r="AC25" s="613"/>
      <c r="AD25" s="614">
        <v>4014725</v>
      </c>
      <c r="AE25" s="614"/>
      <c r="AF25" s="614"/>
      <c r="AG25" s="614"/>
      <c r="AH25" s="614"/>
      <c r="AI25" s="614"/>
      <c r="AJ25" s="614"/>
      <c r="AK25" s="614"/>
      <c r="AL25" s="615">
        <v>99.7</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1270513</v>
      </c>
      <c r="CS25" s="640"/>
      <c r="CT25" s="640"/>
      <c r="CU25" s="640"/>
      <c r="CV25" s="640"/>
      <c r="CW25" s="640"/>
      <c r="CX25" s="640"/>
      <c r="CY25" s="641"/>
      <c r="CZ25" s="615">
        <v>17.5</v>
      </c>
      <c r="DA25" s="642"/>
      <c r="DB25" s="642"/>
      <c r="DC25" s="645"/>
      <c r="DD25" s="619">
        <v>1150929</v>
      </c>
      <c r="DE25" s="640"/>
      <c r="DF25" s="640"/>
      <c r="DG25" s="640"/>
      <c r="DH25" s="640"/>
      <c r="DI25" s="640"/>
      <c r="DJ25" s="640"/>
      <c r="DK25" s="641"/>
      <c r="DL25" s="619">
        <v>984848</v>
      </c>
      <c r="DM25" s="640"/>
      <c r="DN25" s="640"/>
      <c r="DO25" s="640"/>
      <c r="DP25" s="640"/>
      <c r="DQ25" s="640"/>
      <c r="DR25" s="640"/>
      <c r="DS25" s="640"/>
      <c r="DT25" s="640"/>
      <c r="DU25" s="640"/>
      <c r="DV25" s="641"/>
      <c r="DW25" s="615">
        <v>24.4</v>
      </c>
      <c r="DX25" s="642"/>
      <c r="DY25" s="642"/>
      <c r="DZ25" s="642"/>
      <c r="EA25" s="642"/>
      <c r="EB25" s="642"/>
      <c r="EC25" s="643"/>
    </row>
    <row r="26" spans="2:133" ht="11.25" customHeight="1" x14ac:dyDescent="0.15">
      <c r="B26" s="607" t="s">
        <v>284</v>
      </c>
      <c r="C26" s="608"/>
      <c r="D26" s="608"/>
      <c r="E26" s="608"/>
      <c r="F26" s="608"/>
      <c r="G26" s="608"/>
      <c r="H26" s="608"/>
      <c r="I26" s="608"/>
      <c r="J26" s="608"/>
      <c r="K26" s="608"/>
      <c r="L26" s="608"/>
      <c r="M26" s="608"/>
      <c r="N26" s="608"/>
      <c r="O26" s="608"/>
      <c r="P26" s="608"/>
      <c r="Q26" s="609"/>
      <c r="R26" s="610" t="s">
        <v>122</v>
      </c>
      <c r="S26" s="611"/>
      <c r="T26" s="611"/>
      <c r="U26" s="611"/>
      <c r="V26" s="611"/>
      <c r="W26" s="611"/>
      <c r="X26" s="611"/>
      <c r="Y26" s="612"/>
      <c r="Z26" s="613" t="s">
        <v>122</v>
      </c>
      <c r="AA26" s="613"/>
      <c r="AB26" s="613"/>
      <c r="AC26" s="613"/>
      <c r="AD26" s="614" t="s">
        <v>122</v>
      </c>
      <c r="AE26" s="614"/>
      <c r="AF26" s="614"/>
      <c r="AG26" s="614"/>
      <c r="AH26" s="614"/>
      <c r="AI26" s="614"/>
      <c r="AJ26" s="614"/>
      <c r="AK26" s="614"/>
      <c r="AL26" s="615" t="s">
        <v>122</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680343</v>
      </c>
      <c r="CS26" s="611"/>
      <c r="CT26" s="611"/>
      <c r="CU26" s="611"/>
      <c r="CV26" s="611"/>
      <c r="CW26" s="611"/>
      <c r="CX26" s="611"/>
      <c r="CY26" s="612"/>
      <c r="CZ26" s="615">
        <v>9.4</v>
      </c>
      <c r="DA26" s="642"/>
      <c r="DB26" s="642"/>
      <c r="DC26" s="645"/>
      <c r="DD26" s="619">
        <v>633726</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2"/>
      <c r="DY26" s="642"/>
      <c r="DZ26" s="642"/>
      <c r="EA26" s="642"/>
      <c r="EB26" s="642"/>
      <c r="EC26" s="643"/>
    </row>
    <row r="27" spans="2:133" ht="11.25" customHeight="1" x14ac:dyDescent="0.15">
      <c r="B27" s="607" t="s">
        <v>287</v>
      </c>
      <c r="C27" s="608"/>
      <c r="D27" s="608"/>
      <c r="E27" s="608"/>
      <c r="F27" s="608"/>
      <c r="G27" s="608"/>
      <c r="H27" s="608"/>
      <c r="I27" s="608"/>
      <c r="J27" s="608"/>
      <c r="K27" s="608"/>
      <c r="L27" s="608"/>
      <c r="M27" s="608"/>
      <c r="N27" s="608"/>
      <c r="O27" s="608"/>
      <c r="P27" s="608"/>
      <c r="Q27" s="609"/>
      <c r="R27" s="610">
        <v>17546</v>
      </c>
      <c r="S27" s="611"/>
      <c r="T27" s="611"/>
      <c r="U27" s="611"/>
      <c r="V27" s="611"/>
      <c r="W27" s="611"/>
      <c r="X27" s="611"/>
      <c r="Y27" s="612"/>
      <c r="Z27" s="613">
        <v>0.2</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497782</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522019</v>
      </c>
      <c r="CS27" s="640"/>
      <c r="CT27" s="640"/>
      <c r="CU27" s="640"/>
      <c r="CV27" s="640"/>
      <c r="CW27" s="640"/>
      <c r="CX27" s="640"/>
      <c r="CY27" s="641"/>
      <c r="CZ27" s="615">
        <v>7.2</v>
      </c>
      <c r="DA27" s="642"/>
      <c r="DB27" s="642"/>
      <c r="DC27" s="645"/>
      <c r="DD27" s="619">
        <v>275235</v>
      </c>
      <c r="DE27" s="640"/>
      <c r="DF27" s="640"/>
      <c r="DG27" s="640"/>
      <c r="DH27" s="640"/>
      <c r="DI27" s="640"/>
      <c r="DJ27" s="640"/>
      <c r="DK27" s="641"/>
      <c r="DL27" s="619">
        <v>156328</v>
      </c>
      <c r="DM27" s="640"/>
      <c r="DN27" s="640"/>
      <c r="DO27" s="640"/>
      <c r="DP27" s="640"/>
      <c r="DQ27" s="640"/>
      <c r="DR27" s="640"/>
      <c r="DS27" s="640"/>
      <c r="DT27" s="640"/>
      <c r="DU27" s="640"/>
      <c r="DV27" s="641"/>
      <c r="DW27" s="615">
        <v>3.9</v>
      </c>
      <c r="DX27" s="642"/>
      <c r="DY27" s="642"/>
      <c r="DZ27" s="642"/>
      <c r="EA27" s="642"/>
      <c r="EB27" s="642"/>
      <c r="EC27" s="643"/>
    </row>
    <row r="28" spans="2:133" ht="11.25" customHeight="1" x14ac:dyDescent="0.15">
      <c r="B28" s="607" t="s">
        <v>290</v>
      </c>
      <c r="C28" s="608"/>
      <c r="D28" s="608"/>
      <c r="E28" s="608"/>
      <c r="F28" s="608"/>
      <c r="G28" s="608"/>
      <c r="H28" s="608"/>
      <c r="I28" s="608"/>
      <c r="J28" s="608"/>
      <c r="K28" s="608"/>
      <c r="L28" s="608"/>
      <c r="M28" s="608"/>
      <c r="N28" s="608"/>
      <c r="O28" s="608"/>
      <c r="P28" s="608"/>
      <c r="Q28" s="609"/>
      <c r="R28" s="610">
        <v>53791</v>
      </c>
      <c r="S28" s="611"/>
      <c r="T28" s="611"/>
      <c r="U28" s="611"/>
      <c r="V28" s="611"/>
      <c r="W28" s="611"/>
      <c r="X28" s="611"/>
      <c r="Y28" s="612"/>
      <c r="Z28" s="613">
        <v>0.7</v>
      </c>
      <c r="AA28" s="613"/>
      <c r="AB28" s="613"/>
      <c r="AC28" s="613"/>
      <c r="AD28" s="614">
        <v>2016</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1341097</v>
      </c>
      <c r="CS28" s="611"/>
      <c r="CT28" s="611"/>
      <c r="CU28" s="611"/>
      <c r="CV28" s="611"/>
      <c r="CW28" s="611"/>
      <c r="CX28" s="611"/>
      <c r="CY28" s="612"/>
      <c r="CZ28" s="615">
        <v>18.5</v>
      </c>
      <c r="DA28" s="642"/>
      <c r="DB28" s="642"/>
      <c r="DC28" s="645"/>
      <c r="DD28" s="619">
        <v>1330877</v>
      </c>
      <c r="DE28" s="611"/>
      <c r="DF28" s="611"/>
      <c r="DG28" s="611"/>
      <c r="DH28" s="611"/>
      <c r="DI28" s="611"/>
      <c r="DJ28" s="611"/>
      <c r="DK28" s="612"/>
      <c r="DL28" s="619">
        <v>1330877</v>
      </c>
      <c r="DM28" s="611"/>
      <c r="DN28" s="611"/>
      <c r="DO28" s="611"/>
      <c r="DP28" s="611"/>
      <c r="DQ28" s="611"/>
      <c r="DR28" s="611"/>
      <c r="DS28" s="611"/>
      <c r="DT28" s="611"/>
      <c r="DU28" s="611"/>
      <c r="DV28" s="612"/>
      <c r="DW28" s="615">
        <v>33</v>
      </c>
      <c r="DX28" s="642"/>
      <c r="DY28" s="642"/>
      <c r="DZ28" s="642"/>
      <c r="EA28" s="642"/>
      <c r="EB28" s="642"/>
      <c r="EC28" s="643"/>
    </row>
    <row r="29" spans="2:133" ht="11.25" customHeight="1" x14ac:dyDescent="0.15">
      <c r="B29" s="607" t="s">
        <v>292</v>
      </c>
      <c r="C29" s="608"/>
      <c r="D29" s="608"/>
      <c r="E29" s="608"/>
      <c r="F29" s="608"/>
      <c r="G29" s="608"/>
      <c r="H29" s="608"/>
      <c r="I29" s="608"/>
      <c r="J29" s="608"/>
      <c r="K29" s="608"/>
      <c r="L29" s="608"/>
      <c r="M29" s="608"/>
      <c r="N29" s="608"/>
      <c r="O29" s="608"/>
      <c r="P29" s="608"/>
      <c r="Q29" s="609"/>
      <c r="R29" s="610">
        <v>14574</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66</v>
      </c>
      <c r="CG29" s="608"/>
      <c r="CH29" s="608"/>
      <c r="CI29" s="608"/>
      <c r="CJ29" s="608"/>
      <c r="CK29" s="608"/>
      <c r="CL29" s="608"/>
      <c r="CM29" s="608"/>
      <c r="CN29" s="608"/>
      <c r="CO29" s="608"/>
      <c r="CP29" s="608"/>
      <c r="CQ29" s="609"/>
      <c r="CR29" s="610">
        <v>1341097</v>
      </c>
      <c r="CS29" s="640"/>
      <c r="CT29" s="640"/>
      <c r="CU29" s="640"/>
      <c r="CV29" s="640"/>
      <c r="CW29" s="640"/>
      <c r="CX29" s="640"/>
      <c r="CY29" s="641"/>
      <c r="CZ29" s="615">
        <v>18.5</v>
      </c>
      <c r="DA29" s="642"/>
      <c r="DB29" s="642"/>
      <c r="DC29" s="645"/>
      <c r="DD29" s="619">
        <v>1330877</v>
      </c>
      <c r="DE29" s="640"/>
      <c r="DF29" s="640"/>
      <c r="DG29" s="640"/>
      <c r="DH29" s="640"/>
      <c r="DI29" s="640"/>
      <c r="DJ29" s="640"/>
      <c r="DK29" s="641"/>
      <c r="DL29" s="619">
        <v>1330877</v>
      </c>
      <c r="DM29" s="640"/>
      <c r="DN29" s="640"/>
      <c r="DO29" s="640"/>
      <c r="DP29" s="640"/>
      <c r="DQ29" s="640"/>
      <c r="DR29" s="640"/>
      <c r="DS29" s="640"/>
      <c r="DT29" s="640"/>
      <c r="DU29" s="640"/>
      <c r="DV29" s="641"/>
      <c r="DW29" s="615">
        <v>33</v>
      </c>
      <c r="DX29" s="642"/>
      <c r="DY29" s="642"/>
      <c r="DZ29" s="642"/>
      <c r="EA29" s="642"/>
      <c r="EB29" s="642"/>
      <c r="EC29" s="643"/>
    </row>
    <row r="30" spans="2:133" ht="11.25" customHeight="1" x14ac:dyDescent="0.15">
      <c r="B30" s="607" t="s">
        <v>294</v>
      </c>
      <c r="C30" s="608"/>
      <c r="D30" s="608"/>
      <c r="E30" s="608"/>
      <c r="F30" s="608"/>
      <c r="G30" s="608"/>
      <c r="H30" s="608"/>
      <c r="I30" s="608"/>
      <c r="J30" s="608"/>
      <c r="K30" s="608"/>
      <c r="L30" s="608"/>
      <c r="M30" s="608"/>
      <c r="N30" s="608"/>
      <c r="O30" s="608"/>
      <c r="P30" s="608"/>
      <c r="Q30" s="609"/>
      <c r="R30" s="610">
        <v>852085</v>
      </c>
      <c r="S30" s="611"/>
      <c r="T30" s="611"/>
      <c r="U30" s="611"/>
      <c r="V30" s="611"/>
      <c r="W30" s="611"/>
      <c r="X30" s="611"/>
      <c r="Y30" s="612"/>
      <c r="Z30" s="613">
        <v>11.3</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v>1295955</v>
      </c>
      <c r="CS30" s="611"/>
      <c r="CT30" s="611"/>
      <c r="CU30" s="611"/>
      <c r="CV30" s="611"/>
      <c r="CW30" s="611"/>
      <c r="CX30" s="611"/>
      <c r="CY30" s="612"/>
      <c r="CZ30" s="615">
        <v>17.899999999999999</v>
      </c>
      <c r="DA30" s="642"/>
      <c r="DB30" s="642"/>
      <c r="DC30" s="645"/>
      <c r="DD30" s="619">
        <v>1286440</v>
      </c>
      <c r="DE30" s="611"/>
      <c r="DF30" s="611"/>
      <c r="DG30" s="611"/>
      <c r="DH30" s="611"/>
      <c r="DI30" s="611"/>
      <c r="DJ30" s="611"/>
      <c r="DK30" s="612"/>
      <c r="DL30" s="619">
        <v>1286440</v>
      </c>
      <c r="DM30" s="611"/>
      <c r="DN30" s="611"/>
      <c r="DO30" s="611"/>
      <c r="DP30" s="611"/>
      <c r="DQ30" s="611"/>
      <c r="DR30" s="611"/>
      <c r="DS30" s="611"/>
      <c r="DT30" s="611"/>
      <c r="DU30" s="611"/>
      <c r="DV30" s="612"/>
      <c r="DW30" s="615">
        <v>31.9</v>
      </c>
      <c r="DX30" s="642"/>
      <c r="DY30" s="642"/>
      <c r="DZ30" s="642"/>
      <c r="EA30" s="642"/>
      <c r="EB30" s="642"/>
      <c r="EC30" s="643"/>
    </row>
    <row r="31" spans="2:133" ht="11.25" customHeight="1" x14ac:dyDescent="0.15">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299</v>
      </c>
      <c r="AQ31" s="659"/>
      <c r="AR31" s="659"/>
      <c r="AS31" s="659"/>
      <c r="AT31" s="664" t="s">
        <v>300</v>
      </c>
      <c r="AU31" s="200"/>
      <c r="AV31" s="200"/>
      <c r="AW31" s="200"/>
      <c r="AX31" s="596" t="s">
        <v>178</v>
      </c>
      <c r="AY31" s="597"/>
      <c r="AZ31" s="597"/>
      <c r="BA31" s="597"/>
      <c r="BB31" s="597"/>
      <c r="BC31" s="597"/>
      <c r="BD31" s="597"/>
      <c r="BE31" s="597"/>
      <c r="BF31" s="598"/>
      <c r="BG31" s="657">
        <v>99</v>
      </c>
      <c r="BH31" s="654"/>
      <c r="BI31" s="654"/>
      <c r="BJ31" s="654"/>
      <c r="BK31" s="654"/>
      <c r="BL31" s="654"/>
      <c r="BM31" s="605">
        <v>97.5</v>
      </c>
      <c r="BN31" s="654"/>
      <c r="BO31" s="654"/>
      <c r="BP31" s="654"/>
      <c r="BQ31" s="655"/>
      <c r="BR31" s="657">
        <v>99.1</v>
      </c>
      <c r="BS31" s="654"/>
      <c r="BT31" s="654"/>
      <c r="BU31" s="654"/>
      <c r="BV31" s="654"/>
      <c r="BW31" s="654"/>
      <c r="BX31" s="605">
        <v>97.9</v>
      </c>
      <c r="BY31" s="654"/>
      <c r="BZ31" s="654"/>
      <c r="CA31" s="654"/>
      <c r="CB31" s="655"/>
      <c r="CD31" s="650"/>
      <c r="CE31" s="651"/>
      <c r="CF31" s="607" t="s">
        <v>301</v>
      </c>
      <c r="CG31" s="608"/>
      <c r="CH31" s="608"/>
      <c r="CI31" s="608"/>
      <c r="CJ31" s="608"/>
      <c r="CK31" s="608"/>
      <c r="CL31" s="608"/>
      <c r="CM31" s="608"/>
      <c r="CN31" s="608"/>
      <c r="CO31" s="608"/>
      <c r="CP31" s="608"/>
      <c r="CQ31" s="609"/>
      <c r="CR31" s="610">
        <v>45142</v>
      </c>
      <c r="CS31" s="640"/>
      <c r="CT31" s="640"/>
      <c r="CU31" s="640"/>
      <c r="CV31" s="640"/>
      <c r="CW31" s="640"/>
      <c r="CX31" s="640"/>
      <c r="CY31" s="641"/>
      <c r="CZ31" s="615">
        <v>0.6</v>
      </c>
      <c r="DA31" s="642"/>
      <c r="DB31" s="642"/>
      <c r="DC31" s="645"/>
      <c r="DD31" s="619">
        <v>44437</v>
      </c>
      <c r="DE31" s="640"/>
      <c r="DF31" s="640"/>
      <c r="DG31" s="640"/>
      <c r="DH31" s="640"/>
      <c r="DI31" s="640"/>
      <c r="DJ31" s="640"/>
      <c r="DK31" s="641"/>
      <c r="DL31" s="619">
        <v>44437</v>
      </c>
      <c r="DM31" s="640"/>
      <c r="DN31" s="640"/>
      <c r="DO31" s="640"/>
      <c r="DP31" s="640"/>
      <c r="DQ31" s="640"/>
      <c r="DR31" s="640"/>
      <c r="DS31" s="640"/>
      <c r="DT31" s="640"/>
      <c r="DU31" s="640"/>
      <c r="DV31" s="641"/>
      <c r="DW31" s="615">
        <v>1.1000000000000001</v>
      </c>
      <c r="DX31" s="642"/>
      <c r="DY31" s="642"/>
      <c r="DZ31" s="642"/>
      <c r="EA31" s="642"/>
      <c r="EB31" s="642"/>
      <c r="EC31" s="643"/>
    </row>
    <row r="32" spans="2:133" ht="11.25" customHeight="1" x14ac:dyDescent="0.15">
      <c r="B32" s="607" t="s">
        <v>302</v>
      </c>
      <c r="C32" s="608"/>
      <c r="D32" s="608"/>
      <c r="E32" s="608"/>
      <c r="F32" s="608"/>
      <c r="G32" s="608"/>
      <c r="H32" s="608"/>
      <c r="I32" s="608"/>
      <c r="J32" s="608"/>
      <c r="K32" s="608"/>
      <c r="L32" s="608"/>
      <c r="M32" s="608"/>
      <c r="N32" s="608"/>
      <c r="O32" s="608"/>
      <c r="P32" s="608"/>
      <c r="Q32" s="609"/>
      <c r="R32" s="610">
        <v>435359</v>
      </c>
      <c r="S32" s="611"/>
      <c r="T32" s="611"/>
      <c r="U32" s="611"/>
      <c r="V32" s="611"/>
      <c r="W32" s="611"/>
      <c r="X32" s="611"/>
      <c r="Y32" s="612"/>
      <c r="Z32" s="613">
        <v>5.8</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303</v>
      </c>
      <c r="AX32" s="607" t="s">
        <v>304</v>
      </c>
      <c r="AY32" s="608"/>
      <c r="AZ32" s="608"/>
      <c r="BA32" s="608"/>
      <c r="BB32" s="608"/>
      <c r="BC32" s="608"/>
      <c r="BD32" s="608"/>
      <c r="BE32" s="608"/>
      <c r="BF32" s="609"/>
      <c r="BG32" s="667">
        <v>99.1</v>
      </c>
      <c r="BH32" s="640"/>
      <c r="BI32" s="640"/>
      <c r="BJ32" s="640"/>
      <c r="BK32" s="640"/>
      <c r="BL32" s="640"/>
      <c r="BM32" s="616">
        <v>98.2</v>
      </c>
      <c r="BN32" s="640"/>
      <c r="BO32" s="640"/>
      <c r="BP32" s="640"/>
      <c r="BQ32" s="656"/>
      <c r="BR32" s="667">
        <v>99.3</v>
      </c>
      <c r="BS32" s="640"/>
      <c r="BT32" s="640"/>
      <c r="BU32" s="640"/>
      <c r="BV32" s="640"/>
      <c r="BW32" s="640"/>
      <c r="BX32" s="616">
        <v>98.5</v>
      </c>
      <c r="BY32" s="640"/>
      <c r="BZ32" s="640"/>
      <c r="CA32" s="640"/>
      <c r="CB32" s="656"/>
      <c r="CD32" s="652"/>
      <c r="CE32" s="653"/>
      <c r="CF32" s="607" t="s">
        <v>305</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2"/>
      <c r="DB32" s="642"/>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2"/>
      <c r="DY32" s="642"/>
      <c r="DZ32" s="642"/>
      <c r="EA32" s="642"/>
      <c r="EB32" s="642"/>
      <c r="EC32" s="643"/>
    </row>
    <row r="33" spans="2:133" ht="11.25" customHeight="1" x14ac:dyDescent="0.15">
      <c r="B33" s="607" t="s">
        <v>306</v>
      </c>
      <c r="C33" s="608"/>
      <c r="D33" s="608"/>
      <c r="E33" s="608"/>
      <c r="F33" s="608"/>
      <c r="G33" s="608"/>
      <c r="H33" s="608"/>
      <c r="I33" s="608"/>
      <c r="J33" s="608"/>
      <c r="K33" s="608"/>
      <c r="L33" s="608"/>
      <c r="M33" s="608"/>
      <c r="N33" s="608"/>
      <c r="O33" s="608"/>
      <c r="P33" s="608"/>
      <c r="Q33" s="609"/>
      <c r="R33" s="610">
        <v>27539</v>
      </c>
      <c r="S33" s="611"/>
      <c r="T33" s="611"/>
      <c r="U33" s="611"/>
      <c r="V33" s="611"/>
      <c r="W33" s="611"/>
      <c r="X33" s="611"/>
      <c r="Y33" s="612"/>
      <c r="Z33" s="613">
        <v>0.4</v>
      </c>
      <c r="AA33" s="613"/>
      <c r="AB33" s="613"/>
      <c r="AC33" s="613"/>
      <c r="AD33" s="614" t="s">
        <v>122</v>
      </c>
      <c r="AE33" s="614"/>
      <c r="AF33" s="614"/>
      <c r="AG33" s="614"/>
      <c r="AH33" s="614"/>
      <c r="AI33" s="614"/>
      <c r="AJ33" s="614"/>
      <c r="AK33" s="614"/>
      <c r="AL33" s="615" t="s">
        <v>122</v>
      </c>
      <c r="AM33" s="616"/>
      <c r="AN33" s="616"/>
      <c r="AO33" s="617"/>
      <c r="AP33" s="662"/>
      <c r="AQ33" s="663"/>
      <c r="AR33" s="663"/>
      <c r="AS33" s="663"/>
      <c r="AT33" s="666"/>
      <c r="AU33" s="201"/>
      <c r="AV33" s="201"/>
      <c r="AW33" s="201"/>
      <c r="AX33" s="631" t="s">
        <v>307</v>
      </c>
      <c r="AY33" s="632"/>
      <c r="AZ33" s="632"/>
      <c r="BA33" s="632"/>
      <c r="BB33" s="632"/>
      <c r="BC33" s="632"/>
      <c r="BD33" s="632"/>
      <c r="BE33" s="632"/>
      <c r="BF33" s="633"/>
      <c r="BG33" s="668">
        <v>98.7</v>
      </c>
      <c r="BH33" s="669"/>
      <c r="BI33" s="669"/>
      <c r="BJ33" s="669"/>
      <c r="BK33" s="669"/>
      <c r="BL33" s="669"/>
      <c r="BM33" s="670">
        <v>96.3</v>
      </c>
      <c r="BN33" s="669"/>
      <c r="BO33" s="669"/>
      <c r="BP33" s="669"/>
      <c r="BQ33" s="671"/>
      <c r="BR33" s="668">
        <v>98.9</v>
      </c>
      <c r="BS33" s="669"/>
      <c r="BT33" s="669"/>
      <c r="BU33" s="669"/>
      <c r="BV33" s="669"/>
      <c r="BW33" s="669"/>
      <c r="BX33" s="670">
        <v>96.8</v>
      </c>
      <c r="BY33" s="669"/>
      <c r="BZ33" s="669"/>
      <c r="CA33" s="669"/>
      <c r="CB33" s="671"/>
      <c r="CD33" s="607" t="s">
        <v>308</v>
      </c>
      <c r="CE33" s="608"/>
      <c r="CF33" s="608"/>
      <c r="CG33" s="608"/>
      <c r="CH33" s="608"/>
      <c r="CI33" s="608"/>
      <c r="CJ33" s="608"/>
      <c r="CK33" s="608"/>
      <c r="CL33" s="608"/>
      <c r="CM33" s="608"/>
      <c r="CN33" s="608"/>
      <c r="CO33" s="608"/>
      <c r="CP33" s="608"/>
      <c r="CQ33" s="609"/>
      <c r="CR33" s="610">
        <v>2594192</v>
      </c>
      <c r="CS33" s="640"/>
      <c r="CT33" s="640"/>
      <c r="CU33" s="640"/>
      <c r="CV33" s="640"/>
      <c r="CW33" s="640"/>
      <c r="CX33" s="640"/>
      <c r="CY33" s="641"/>
      <c r="CZ33" s="615">
        <v>35.700000000000003</v>
      </c>
      <c r="DA33" s="642"/>
      <c r="DB33" s="642"/>
      <c r="DC33" s="645"/>
      <c r="DD33" s="619">
        <v>1796660</v>
      </c>
      <c r="DE33" s="640"/>
      <c r="DF33" s="640"/>
      <c r="DG33" s="640"/>
      <c r="DH33" s="640"/>
      <c r="DI33" s="640"/>
      <c r="DJ33" s="640"/>
      <c r="DK33" s="641"/>
      <c r="DL33" s="619">
        <v>1249321</v>
      </c>
      <c r="DM33" s="640"/>
      <c r="DN33" s="640"/>
      <c r="DO33" s="640"/>
      <c r="DP33" s="640"/>
      <c r="DQ33" s="640"/>
      <c r="DR33" s="640"/>
      <c r="DS33" s="640"/>
      <c r="DT33" s="640"/>
      <c r="DU33" s="640"/>
      <c r="DV33" s="641"/>
      <c r="DW33" s="615">
        <v>31</v>
      </c>
      <c r="DX33" s="642"/>
      <c r="DY33" s="642"/>
      <c r="DZ33" s="642"/>
      <c r="EA33" s="642"/>
      <c r="EB33" s="642"/>
      <c r="EC33" s="643"/>
    </row>
    <row r="34" spans="2:133" ht="11.25" customHeight="1" x14ac:dyDescent="0.15">
      <c r="B34" s="607" t="s">
        <v>309</v>
      </c>
      <c r="C34" s="608"/>
      <c r="D34" s="608"/>
      <c r="E34" s="608"/>
      <c r="F34" s="608"/>
      <c r="G34" s="608"/>
      <c r="H34" s="608"/>
      <c r="I34" s="608"/>
      <c r="J34" s="608"/>
      <c r="K34" s="608"/>
      <c r="L34" s="608"/>
      <c r="M34" s="608"/>
      <c r="N34" s="608"/>
      <c r="O34" s="608"/>
      <c r="P34" s="608"/>
      <c r="Q34" s="609"/>
      <c r="R34" s="610">
        <v>89633</v>
      </c>
      <c r="S34" s="611"/>
      <c r="T34" s="611"/>
      <c r="U34" s="611"/>
      <c r="V34" s="611"/>
      <c r="W34" s="611"/>
      <c r="X34" s="611"/>
      <c r="Y34" s="612"/>
      <c r="Z34" s="613">
        <v>1.2</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310</v>
      </c>
      <c r="CE34" s="608"/>
      <c r="CF34" s="608"/>
      <c r="CG34" s="608"/>
      <c r="CH34" s="608"/>
      <c r="CI34" s="608"/>
      <c r="CJ34" s="608"/>
      <c r="CK34" s="608"/>
      <c r="CL34" s="608"/>
      <c r="CM34" s="608"/>
      <c r="CN34" s="608"/>
      <c r="CO34" s="608"/>
      <c r="CP34" s="608"/>
      <c r="CQ34" s="609"/>
      <c r="CR34" s="610">
        <v>1078086</v>
      </c>
      <c r="CS34" s="611"/>
      <c r="CT34" s="611"/>
      <c r="CU34" s="611"/>
      <c r="CV34" s="611"/>
      <c r="CW34" s="611"/>
      <c r="CX34" s="611"/>
      <c r="CY34" s="612"/>
      <c r="CZ34" s="615">
        <v>14.9</v>
      </c>
      <c r="DA34" s="642"/>
      <c r="DB34" s="642"/>
      <c r="DC34" s="645"/>
      <c r="DD34" s="619">
        <v>692515</v>
      </c>
      <c r="DE34" s="611"/>
      <c r="DF34" s="611"/>
      <c r="DG34" s="611"/>
      <c r="DH34" s="611"/>
      <c r="DI34" s="611"/>
      <c r="DJ34" s="611"/>
      <c r="DK34" s="612"/>
      <c r="DL34" s="619">
        <v>410880</v>
      </c>
      <c r="DM34" s="611"/>
      <c r="DN34" s="611"/>
      <c r="DO34" s="611"/>
      <c r="DP34" s="611"/>
      <c r="DQ34" s="611"/>
      <c r="DR34" s="611"/>
      <c r="DS34" s="611"/>
      <c r="DT34" s="611"/>
      <c r="DU34" s="611"/>
      <c r="DV34" s="612"/>
      <c r="DW34" s="615">
        <v>10.199999999999999</v>
      </c>
      <c r="DX34" s="642"/>
      <c r="DY34" s="642"/>
      <c r="DZ34" s="642"/>
      <c r="EA34" s="642"/>
      <c r="EB34" s="642"/>
      <c r="EC34" s="643"/>
    </row>
    <row r="35" spans="2:133" ht="11.25" customHeight="1" x14ac:dyDescent="0.15">
      <c r="B35" s="607" t="s">
        <v>311</v>
      </c>
      <c r="C35" s="608"/>
      <c r="D35" s="608"/>
      <c r="E35" s="608"/>
      <c r="F35" s="608"/>
      <c r="G35" s="608"/>
      <c r="H35" s="608"/>
      <c r="I35" s="608"/>
      <c r="J35" s="608"/>
      <c r="K35" s="608"/>
      <c r="L35" s="608"/>
      <c r="M35" s="608"/>
      <c r="N35" s="608"/>
      <c r="O35" s="608"/>
      <c r="P35" s="608"/>
      <c r="Q35" s="609"/>
      <c r="R35" s="610">
        <v>545117</v>
      </c>
      <c r="S35" s="611"/>
      <c r="T35" s="611"/>
      <c r="U35" s="611"/>
      <c r="V35" s="611"/>
      <c r="W35" s="611"/>
      <c r="X35" s="611"/>
      <c r="Y35" s="612"/>
      <c r="Z35" s="613">
        <v>7.2</v>
      </c>
      <c r="AA35" s="613"/>
      <c r="AB35" s="613"/>
      <c r="AC35" s="613"/>
      <c r="AD35" s="614" t="s">
        <v>122</v>
      </c>
      <c r="AE35" s="614"/>
      <c r="AF35" s="614"/>
      <c r="AG35" s="614"/>
      <c r="AH35" s="614"/>
      <c r="AI35" s="614"/>
      <c r="AJ35" s="614"/>
      <c r="AK35" s="614"/>
      <c r="AL35" s="615" t="s">
        <v>122</v>
      </c>
      <c r="AM35" s="616"/>
      <c r="AN35" s="616"/>
      <c r="AO35" s="617"/>
      <c r="AP35" s="20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49548</v>
      </c>
      <c r="CS35" s="640"/>
      <c r="CT35" s="640"/>
      <c r="CU35" s="640"/>
      <c r="CV35" s="640"/>
      <c r="CW35" s="640"/>
      <c r="CX35" s="640"/>
      <c r="CY35" s="641"/>
      <c r="CZ35" s="615">
        <v>0.7</v>
      </c>
      <c r="DA35" s="642"/>
      <c r="DB35" s="642"/>
      <c r="DC35" s="645"/>
      <c r="DD35" s="619">
        <v>9348</v>
      </c>
      <c r="DE35" s="640"/>
      <c r="DF35" s="640"/>
      <c r="DG35" s="640"/>
      <c r="DH35" s="640"/>
      <c r="DI35" s="640"/>
      <c r="DJ35" s="640"/>
      <c r="DK35" s="641"/>
      <c r="DL35" s="619">
        <v>6042</v>
      </c>
      <c r="DM35" s="640"/>
      <c r="DN35" s="640"/>
      <c r="DO35" s="640"/>
      <c r="DP35" s="640"/>
      <c r="DQ35" s="640"/>
      <c r="DR35" s="640"/>
      <c r="DS35" s="640"/>
      <c r="DT35" s="640"/>
      <c r="DU35" s="640"/>
      <c r="DV35" s="641"/>
      <c r="DW35" s="615">
        <v>0.1</v>
      </c>
      <c r="DX35" s="642"/>
      <c r="DY35" s="642"/>
      <c r="DZ35" s="642"/>
      <c r="EA35" s="642"/>
      <c r="EB35" s="642"/>
      <c r="EC35" s="643"/>
    </row>
    <row r="36" spans="2:133" ht="11.25" customHeight="1" x14ac:dyDescent="0.15">
      <c r="B36" s="607" t="s">
        <v>315</v>
      </c>
      <c r="C36" s="608"/>
      <c r="D36" s="608"/>
      <c r="E36" s="608"/>
      <c r="F36" s="608"/>
      <c r="G36" s="608"/>
      <c r="H36" s="608"/>
      <c r="I36" s="608"/>
      <c r="J36" s="608"/>
      <c r="K36" s="608"/>
      <c r="L36" s="608"/>
      <c r="M36" s="608"/>
      <c r="N36" s="608"/>
      <c r="O36" s="608"/>
      <c r="P36" s="608"/>
      <c r="Q36" s="609"/>
      <c r="R36" s="610">
        <v>247712</v>
      </c>
      <c r="S36" s="611"/>
      <c r="T36" s="611"/>
      <c r="U36" s="611"/>
      <c r="V36" s="611"/>
      <c r="W36" s="611"/>
      <c r="X36" s="611"/>
      <c r="Y36" s="612"/>
      <c r="Z36" s="613">
        <v>3.3</v>
      </c>
      <c r="AA36" s="613"/>
      <c r="AB36" s="613"/>
      <c r="AC36" s="613"/>
      <c r="AD36" s="614" t="s">
        <v>122</v>
      </c>
      <c r="AE36" s="614"/>
      <c r="AF36" s="614"/>
      <c r="AG36" s="614"/>
      <c r="AH36" s="614"/>
      <c r="AI36" s="614"/>
      <c r="AJ36" s="614"/>
      <c r="AK36" s="614"/>
      <c r="AL36" s="615" t="s">
        <v>122</v>
      </c>
      <c r="AM36" s="616"/>
      <c r="AN36" s="616"/>
      <c r="AO36" s="617"/>
      <c r="AP36" s="206"/>
      <c r="AQ36" s="672" t="s">
        <v>316</v>
      </c>
      <c r="AR36" s="673"/>
      <c r="AS36" s="673"/>
      <c r="AT36" s="673"/>
      <c r="AU36" s="673"/>
      <c r="AV36" s="673"/>
      <c r="AW36" s="673"/>
      <c r="AX36" s="673"/>
      <c r="AY36" s="674"/>
      <c r="AZ36" s="599">
        <v>567584</v>
      </c>
      <c r="BA36" s="600"/>
      <c r="BB36" s="600"/>
      <c r="BC36" s="600"/>
      <c r="BD36" s="600"/>
      <c r="BE36" s="600"/>
      <c r="BF36" s="675"/>
      <c r="BG36" s="596" t="s">
        <v>317</v>
      </c>
      <c r="BH36" s="597"/>
      <c r="BI36" s="597"/>
      <c r="BJ36" s="597"/>
      <c r="BK36" s="597"/>
      <c r="BL36" s="597"/>
      <c r="BM36" s="597"/>
      <c r="BN36" s="597"/>
      <c r="BO36" s="597"/>
      <c r="BP36" s="597"/>
      <c r="BQ36" s="597"/>
      <c r="BR36" s="597"/>
      <c r="BS36" s="597"/>
      <c r="BT36" s="597"/>
      <c r="BU36" s="598"/>
      <c r="BV36" s="599">
        <v>143</v>
      </c>
      <c r="BW36" s="600"/>
      <c r="BX36" s="600"/>
      <c r="BY36" s="600"/>
      <c r="BZ36" s="600"/>
      <c r="CA36" s="600"/>
      <c r="CB36" s="675"/>
      <c r="CD36" s="607" t="s">
        <v>318</v>
      </c>
      <c r="CE36" s="608"/>
      <c r="CF36" s="608"/>
      <c r="CG36" s="608"/>
      <c r="CH36" s="608"/>
      <c r="CI36" s="608"/>
      <c r="CJ36" s="608"/>
      <c r="CK36" s="608"/>
      <c r="CL36" s="608"/>
      <c r="CM36" s="608"/>
      <c r="CN36" s="608"/>
      <c r="CO36" s="608"/>
      <c r="CP36" s="608"/>
      <c r="CQ36" s="609"/>
      <c r="CR36" s="610">
        <v>788281</v>
      </c>
      <c r="CS36" s="611"/>
      <c r="CT36" s="611"/>
      <c r="CU36" s="611"/>
      <c r="CV36" s="611"/>
      <c r="CW36" s="611"/>
      <c r="CX36" s="611"/>
      <c r="CY36" s="612"/>
      <c r="CZ36" s="615">
        <v>10.9</v>
      </c>
      <c r="DA36" s="642"/>
      <c r="DB36" s="642"/>
      <c r="DC36" s="645"/>
      <c r="DD36" s="619">
        <v>619005</v>
      </c>
      <c r="DE36" s="611"/>
      <c r="DF36" s="611"/>
      <c r="DG36" s="611"/>
      <c r="DH36" s="611"/>
      <c r="DI36" s="611"/>
      <c r="DJ36" s="611"/>
      <c r="DK36" s="612"/>
      <c r="DL36" s="619">
        <v>448292</v>
      </c>
      <c r="DM36" s="611"/>
      <c r="DN36" s="611"/>
      <c r="DO36" s="611"/>
      <c r="DP36" s="611"/>
      <c r="DQ36" s="611"/>
      <c r="DR36" s="611"/>
      <c r="DS36" s="611"/>
      <c r="DT36" s="611"/>
      <c r="DU36" s="611"/>
      <c r="DV36" s="612"/>
      <c r="DW36" s="615">
        <v>11.1</v>
      </c>
      <c r="DX36" s="642"/>
      <c r="DY36" s="642"/>
      <c r="DZ36" s="642"/>
      <c r="EA36" s="642"/>
      <c r="EB36" s="642"/>
      <c r="EC36" s="643"/>
    </row>
    <row r="37" spans="2:133" ht="11.25" customHeight="1" x14ac:dyDescent="0.15">
      <c r="B37" s="607" t="s">
        <v>319</v>
      </c>
      <c r="C37" s="608"/>
      <c r="D37" s="608"/>
      <c r="E37" s="608"/>
      <c r="F37" s="608"/>
      <c r="G37" s="608"/>
      <c r="H37" s="608"/>
      <c r="I37" s="608"/>
      <c r="J37" s="608"/>
      <c r="K37" s="608"/>
      <c r="L37" s="608"/>
      <c r="M37" s="608"/>
      <c r="N37" s="608"/>
      <c r="O37" s="608"/>
      <c r="P37" s="608"/>
      <c r="Q37" s="609"/>
      <c r="R37" s="610">
        <v>70841</v>
      </c>
      <c r="S37" s="611"/>
      <c r="T37" s="611"/>
      <c r="U37" s="611"/>
      <c r="V37" s="611"/>
      <c r="W37" s="611"/>
      <c r="X37" s="611"/>
      <c r="Y37" s="612"/>
      <c r="Z37" s="613">
        <v>0.9</v>
      </c>
      <c r="AA37" s="613"/>
      <c r="AB37" s="613"/>
      <c r="AC37" s="613"/>
      <c r="AD37" s="614">
        <v>9455</v>
      </c>
      <c r="AE37" s="614"/>
      <c r="AF37" s="614"/>
      <c r="AG37" s="614"/>
      <c r="AH37" s="614"/>
      <c r="AI37" s="614"/>
      <c r="AJ37" s="614"/>
      <c r="AK37" s="614"/>
      <c r="AL37" s="615">
        <v>0.2</v>
      </c>
      <c r="AM37" s="616"/>
      <c r="AN37" s="616"/>
      <c r="AO37" s="617"/>
      <c r="AQ37" s="676" t="s">
        <v>320</v>
      </c>
      <c r="AR37" s="677"/>
      <c r="AS37" s="677"/>
      <c r="AT37" s="677"/>
      <c r="AU37" s="677"/>
      <c r="AV37" s="677"/>
      <c r="AW37" s="677"/>
      <c r="AX37" s="677"/>
      <c r="AY37" s="678"/>
      <c r="AZ37" s="610">
        <v>30869</v>
      </c>
      <c r="BA37" s="611"/>
      <c r="BB37" s="611"/>
      <c r="BC37" s="611"/>
      <c r="BD37" s="640"/>
      <c r="BE37" s="640"/>
      <c r="BF37" s="656"/>
      <c r="BG37" s="607" t="s">
        <v>321</v>
      </c>
      <c r="BH37" s="608"/>
      <c r="BI37" s="608"/>
      <c r="BJ37" s="608"/>
      <c r="BK37" s="608"/>
      <c r="BL37" s="608"/>
      <c r="BM37" s="608"/>
      <c r="BN37" s="608"/>
      <c r="BO37" s="608"/>
      <c r="BP37" s="608"/>
      <c r="BQ37" s="608"/>
      <c r="BR37" s="608"/>
      <c r="BS37" s="608"/>
      <c r="BT37" s="608"/>
      <c r="BU37" s="609"/>
      <c r="BV37" s="610">
        <v>-15478</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339504</v>
      </c>
      <c r="CS37" s="640"/>
      <c r="CT37" s="640"/>
      <c r="CU37" s="640"/>
      <c r="CV37" s="640"/>
      <c r="CW37" s="640"/>
      <c r="CX37" s="640"/>
      <c r="CY37" s="641"/>
      <c r="CZ37" s="615">
        <v>4.7</v>
      </c>
      <c r="DA37" s="642"/>
      <c r="DB37" s="642"/>
      <c r="DC37" s="645"/>
      <c r="DD37" s="619">
        <v>339064</v>
      </c>
      <c r="DE37" s="640"/>
      <c r="DF37" s="640"/>
      <c r="DG37" s="640"/>
      <c r="DH37" s="640"/>
      <c r="DI37" s="640"/>
      <c r="DJ37" s="640"/>
      <c r="DK37" s="641"/>
      <c r="DL37" s="619">
        <v>330830</v>
      </c>
      <c r="DM37" s="640"/>
      <c r="DN37" s="640"/>
      <c r="DO37" s="640"/>
      <c r="DP37" s="640"/>
      <c r="DQ37" s="640"/>
      <c r="DR37" s="640"/>
      <c r="DS37" s="640"/>
      <c r="DT37" s="640"/>
      <c r="DU37" s="640"/>
      <c r="DV37" s="641"/>
      <c r="DW37" s="615">
        <v>8.1999999999999993</v>
      </c>
      <c r="DX37" s="642"/>
      <c r="DY37" s="642"/>
      <c r="DZ37" s="642"/>
      <c r="EA37" s="642"/>
      <c r="EB37" s="642"/>
      <c r="EC37" s="643"/>
    </row>
    <row r="38" spans="2:133" ht="11.25" customHeight="1" x14ac:dyDescent="0.15">
      <c r="B38" s="607" t="s">
        <v>323</v>
      </c>
      <c r="C38" s="608"/>
      <c r="D38" s="608"/>
      <c r="E38" s="608"/>
      <c r="F38" s="608"/>
      <c r="G38" s="608"/>
      <c r="H38" s="608"/>
      <c r="I38" s="608"/>
      <c r="J38" s="608"/>
      <c r="K38" s="608"/>
      <c r="L38" s="608"/>
      <c r="M38" s="608"/>
      <c r="N38" s="608"/>
      <c r="O38" s="608"/>
      <c r="P38" s="608"/>
      <c r="Q38" s="609"/>
      <c r="R38" s="610">
        <v>901323</v>
      </c>
      <c r="S38" s="611"/>
      <c r="T38" s="611"/>
      <c r="U38" s="611"/>
      <c r="V38" s="611"/>
      <c r="W38" s="611"/>
      <c r="X38" s="611"/>
      <c r="Y38" s="612"/>
      <c r="Z38" s="613">
        <v>11.9</v>
      </c>
      <c r="AA38" s="613"/>
      <c r="AB38" s="613"/>
      <c r="AC38" s="613"/>
      <c r="AD38" s="614" t="s">
        <v>122</v>
      </c>
      <c r="AE38" s="614"/>
      <c r="AF38" s="614"/>
      <c r="AG38" s="614"/>
      <c r="AH38" s="614"/>
      <c r="AI38" s="614"/>
      <c r="AJ38" s="614"/>
      <c r="AK38" s="614"/>
      <c r="AL38" s="615" t="s">
        <v>122</v>
      </c>
      <c r="AM38" s="616"/>
      <c r="AN38" s="616"/>
      <c r="AO38" s="617"/>
      <c r="AQ38" s="676" t="s">
        <v>324</v>
      </c>
      <c r="AR38" s="677"/>
      <c r="AS38" s="677"/>
      <c r="AT38" s="677"/>
      <c r="AU38" s="677"/>
      <c r="AV38" s="677"/>
      <c r="AW38" s="677"/>
      <c r="AX38" s="677"/>
      <c r="AY38" s="678"/>
      <c r="AZ38" s="610">
        <v>29922</v>
      </c>
      <c r="BA38" s="611"/>
      <c r="BB38" s="611"/>
      <c r="BC38" s="611"/>
      <c r="BD38" s="640"/>
      <c r="BE38" s="640"/>
      <c r="BF38" s="656"/>
      <c r="BG38" s="607" t="s">
        <v>325</v>
      </c>
      <c r="BH38" s="608"/>
      <c r="BI38" s="608"/>
      <c r="BJ38" s="608"/>
      <c r="BK38" s="608"/>
      <c r="BL38" s="608"/>
      <c r="BM38" s="608"/>
      <c r="BN38" s="608"/>
      <c r="BO38" s="608"/>
      <c r="BP38" s="608"/>
      <c r="BQ38" s="608"/>
      <c r="BR38" s="608"/>
      <c r="BS38" s="608"/>
      <c r="BT38" s="608"/>
      <c r="BU38" s="609"/>
      <c r="BV38" s="610">
        <v>1017</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506793</v>
      </c>
      <c r="CS38" s="611"/>
      <c r="CT38" s="611"/>
      <c r="CU38" s="611"/>
      <c r="CV38" s="611"/>
      <c r="CW38" s="611"/>
      <c r="CX38" s="611"/>
      <c r="CY38" s="612"/>
      <c r="CZ38" s="615">
        <v>7</v>
      </c>
      <c r="DA38" s="642"/>
      <c r="DB38" s="642"/>
      <c r="DC38" s="645"/>
      <c r="DD38" s="619">
        <v>407276</v>
      </c>
      <c r="DE38" s="611"/>
      <c r="DF38" s="611"/>
      <c r="DG38" s="611"/>
      <c r="DH38" s="611"/>
      <c r="DI38" s="611"/>
      <c r="DJ38" s="611"/>
      <c r="DK38" s="612"/>
      <c r="DL38" s="619">
        <v>384107</v>
      </c>
      <c r="DM38" s="611"/>
      <c r="DN38" s="611"/>
      <c r="DO38" s="611"/>
      <c r="DP38" s="611"/>
      <c r="DQ38" s="611"/>
      <c r="DR38" s="611"/>
      <c r="DS38" s="611"/>
      <c r="DT38" s="611"/>
      <c r="DU38" s="611"/>
      <c r="DV38" s="612"/>
      <c r="DW38" s="615">
        <v>9.5</v>
      </c>
      <c r="DX38" s="642"/>
      <c r="DY38" s="642"/>
      <c r="DZ38" s="642"/>
      <c r="EA38" s="642"/>
      <c r="EB38" s="642"/>
      <c r="EC38" s="643"/>
    </row>
    <row r="39" spans="2:133" ht="11.25" customHeight="1" x14ac:dyDescent="0.15">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6" t="s">
        <v>328</v>
      </c>
      <c r="AR39" s="677"/>
      <c r="AS39" s="677"/>
      <c r="AT39" s="677"/>
      <c r="AU39" s="677"/>
      <c r="AV39" s="677"/>
      <c r="AW39" s="677"/>
      <c r="AX39" s="677"/>
      <c r="AY39" s="678"/>
      <c r="AZ39" s="610">
        <v>5161</v>
      </c>
      <c r="BA39" s="611"/>
      <c r="BB39" s="611"/>
      <c r="BC39" s="611"/>
      <c r="BD39" s="640"/>
      <c r="BE39" s="640"/>
      <c r="BF39" s="656"/>
      <c r="BG39" s="607" t="s">
        <v>329</v>
      </c>
      <c r="BH39" s="608"/>
      <c r="BI39" s="608"/>
      <c r="BJ39" s="608"/>
      <c r="BK39" s="608"/>
      <c r="BL39" s="608"/>
      <c r="BM39" s="608"/>
      <c r="BN39" s="608"/>
      <c r="BO39" s="608"/>
      <c r="BP39" s="608"/>
      <c r="BQ39" s="608"/>
      <c r="BR39" s="608"/>
      <c r="BS39" s="608"/>
      <c r="BT39" s="608"/>
      <c r="BU39" s="609"/>
      <c r="BV39" s="610">
        <v>1425</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167756</v>
      </c>
      <c r="CS39" s="640"/>
      <c r="CT39" s="640"/>
      <c r="CU39" s="640"/>
      <c r="CV39" s="640"/>
      <c r="CW39" s="640"/>
      <c r="CX39" s="640"/>
      <c r="CY39" s="641"/>
      <c r="CZ39" s="615">
        <v>2.2999999999999998</v>
      </c>
      <c r="DA39" s="642"/>
      <c r="DB39" s="642"/>
      <c r="DC39" s="645"/>
      <c r="DD39" s="619">
        <v>64788</v>
      </c>
      <c r="DE39" s="640"/>
      <c r="DF39" s="640"/>
      <c r="DG39" s="640"/>
      <c r="DH39" s="640"/>
      <c r="DI39" s="640"/>
      <c r="DJ39" s="640"/>
      <c r="DK39" s="641"/>
      <c r="DL39" s="619" t="s">
        <v>122</v>
      </c>
      <c r="DM39" s="640"/>
      <c r="DN39" s="640"/>
      <c r="DO39" s="640"/>
      <c r="DP39" s="640"/>
      <c r="DQ39" s="640"/>
      <c r="DR39" s="640"/>
      <c r="DS39" s="640"/>
      <c r="DT39" s="640"/>
      <c r="DU39" s="640"/>
      <c r="DV39" s="641"/>
      <c r="DW39" s="615" t="s">
        <v>122</v>
      </c>
      <c r="DX39" s="642"/>
      <c r="DY39" s="642"/>
      <c r="DZ39" s="642"/>
      <c r="EA39" s="642"/>
      <c r="EB39" s="642"/>
      <c r="EC39" s="643"/>
    </row>
    <row r="40" spans="2:133" ht="11.25" customHeight="1" x14ac:dyDescent="0.15">
      <c r="B40" s="607" t="s">
        <v>331</v>
      </c>
      <c r="C40" s="608"/>
      <c r="D40" s="608"/>
      <c r="E40" s="608"/>
      <c r="F40" s="608"/>
      <c r="G40" s="608"/>
      <c r="H40" s="608"/>
      <c r="I40" s="608"/>
      <c r="J40" s="608"/>
      <c r="K40" s="608"/>
      <c r="L40" s="608"/>
      <c r="M40" s="608"/>
      <c r="N40" s="608"/>
      <c r="O40" s="608"/>
      <c r="P40" s="608"/>
      <c r="Q40" s="609"/>
      <c r="R40" s="610">
        <v>7123</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6" t="s">
        <v>332</v>
      </c>
      <c r="AR40" s="677"/>
      <c r="AS40" s="677"/>
      <c r="AT40" s="677"/>
      <c r="AU40" s="677"/>
      <c r="AV40" s="677"/>
      <c r="AW40" s="677"/>
      <c r="AX40" s="677"/>
      <c r="AY40" s="678"/>
      <c r="AZ40" s="610" t="s">
        <v>122</v>
      </c>
      <c r="BA40" s="611"/>
      <c r="BB40" s="611"/>
      <c r="BC40" s="611"/>
      <c r="BD40" s="640"/>
      <c r="BE40" s="640"/>
      <c r="BF40" s="656"/>
      <c r="BG40" s="660" t="s">
        <v>333</v>
      </c>
      <c r="BH40" s="661"/>
      <c r="BI40" s="661"/>
      <c r="BJ40" s="661"/>
      <c r="BK40" s="661"/>
      <c r="BL40" s="202"/>
      <c r="BM40" s="608" t="s">
        <v>334</v>
      </c>
      <c r="BN40" s="608"/>
      <c r="BO40" s="608"/>
      <c r="BP40" s="608"/>
      <c r="BQ40" s="608"/>
      <c r="BR40" s="608"/>
      <c r="BS40" s="608"/>
      <c r="BT40" s="608"/>
      <c r="BU40" s="609"/>
      <c r="BV40" s="610">
        <v>95</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3728</v>
      </c>
      <c r="CS40" s="611"/>
      <c r="CT40" s="611"/>
      <c r="CU40" s="611"/>
      <c r="CV40" s="611"/>
      <c r="CW40" s="611"/>
      <c r="CX40" s="611"/>
      <c r="CY40" s="612"/>
      <c r="CZ40" s="615">
        <v>0.1</v>
      </c>
      <c r="DA40" s="642"/>
      <c r="DB40" s="642"/>
      <c r="DC40" s="645"/>
      <c r="DD40" s="619">
        <v>3728</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2"/>
      <c r="DY40" s="642"/>
      <c r="DZ40" s="642"/>
      <c r="EA40" s="642"/>
      <c r="EB40" s="642"/>
      <c r="EC40" s="643"/>
    </row>
    <row r="41" spans="2:133" ht="11.25" customHeight="1" x14ac:dyDescent="0.15">
      <c r="B41" s="631" t="s">
        <v>336</v>
      </c>
      <c r="C41" s="632"/>
      <c r="D41" s="632"/>
      <c r="E41" s="632"/>
      <c r="F41" s="632"/>
      <c r="G41" s="632"/>
      <c r="H41" s="632"/>
      <c r="I41" s="632"/>
      <c r="J41" s="632"/>
      <c r="K41" s="632"/>
      <c r="L41" s="632"/>
      <c r="M41" s="632"/>
      <c r="N41" s="632"/>
      <c r="O41" s="632"/>
      <c r="P41" s="632"/>
      <c r="Q41" s="633"/>
      <c r="R41" s="685">
        <v>7553782</v>
      </c>
      <c r="S41" s="686"/>
      <c r="T41" s="686"/>
      <c r="U41" s="686"/>
      <c r="V41" s="686"/>
      <c r="W41" s="686"/>
      <c r="X41" s="686"/>
      <c r="Y41" s="687"/>
      <c r="Z41" s="688">
        <v>100</v>
      </c>
      <c r="AA41" s="688"/>
      <c r="AB41" s="688"/>
      <c r="AC41" s="688"/>
      <c r="AD41" s="689">
        <v>4026196</v>
      </c>
      <c r="AE41" s="689"/>
      <c r="AF41" s="689"/>
      <c r="AG41" s="689"/>
      <c r="AH41" s="689"/>
      <c r="AI41" s="689"/>
      <c r="AJ41" s="689"/>
      <c r="AK41" s="689"/>
      <c r="AL41" s="690">
        <v>100</v>
      </c>
      <c r="AM41" s="670"/>
      <c r="AN41" s="670"/>
      <c r="AO41" s="691"/>
      <c r="AQ41" s="676" t="s">
        <v>337</v>
      </c>
      <c r="AR41" s="677"/>
      <c r="AS41" s="677"/>
      <c r="AT41" s="677"/>
      <c r="AU41" s="677"/>
      <c r="AV41" s="677"/>
      <c r="AW41" s="677"/>
      <c r="AX41" s="677"/>
      <c r="AY41" s="678"/>
      <c r="AZ41" s="610">
        <v>87146</v>
      </c>
      <c r="BA41" s="611"/>
      <c r="BB41" s="611"/>
      <c r="BC41" s="611"/>
      <c r="BD41" s="640"/>
      <c r="BE41" s="640"/>
      <c r="BF41" s="656"/>
      <c r="BG41" s="660"/>
      <c r="BH41" s="661"/>
      <c r="BI41" s="661"/>
      <c r="BJ41" s="661"/>
      <c r="BK41" s="661"/>
      <c r="BL41" s="202"/>
      <c r="BM41" s="608" t="s">
        <v>338</v>
      </c>
      <c r="BN41" s="608"/>
      <c r="BO41" s="608"/>
      <c r="BP41" s="608"/>
      <c r="BQ41" s="608"/>
      <c r="BR41" s="608"/>
      <c r="BS41" s="608"/>
      <c r="BT41" s="608"/>
      <c r="BU41" s="609"/>
      <c r="BV41" s="610">
        <v>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0"/>
      <c r="CT41" s="640"/>
      <c r="CU41" s="640"/>
      <c r="CV41" s="640"/>
      <c r="CW41" s="640"/>
      <c r="CX41" s="640"/>
      <c r="CY41" s="641"/>
      <c r="CZ41" s="615" t="s">
        <v>122</v>
      </c>
      <c r="DA41" s="642"/>
      <c r="DB41" s="642"/>
      <c r="DC41" s="645"/>
      <c r="DD41" s="619" t="s">
        <v>122</v>
      </c>
      <c r="DE41" s="640"/>
      <c r="DF41" s="640"/>
      <c r="DG41" s="640"/>
      <c r="DH41" s="640"/>
      <c r="DI41" s="640"/>
      <c r="DJ41" s="640"/>
      <c r="DK41" s="641"/>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15">
      <c r="AQ42" s="692" t="s">
        <v>340</v>
      </c>
      <c r="AR42" s="693"/>
      <c r="AS42" s="693"/>
      <c r="AT42" s="693"/>
      <c r="AU42" s="693"/>
      <c r="AV42" s="693"/>
      <c r="AW42" s="693"/>
      <c r="AX42" s="693"/>
      <c r="AY42" s="694"/>
      <c r="AZ42" s="685">
        <v>414486</v>
      </c>
      <c r="BA42" s="686"/>
      <c r="BB42" s="686"/>
      <c r="BC42" s="686"/>
      <c r="BD42" s="669"/>
      <c r="BE42" s="669"/>
      <c r="BF42" s="671"/>
      <c r="BG42" s="662"/>
      <c r="BH42" s="663"/>
      <c r="BI42" s="663"/>
      <c r="BJ42" s="663"/>
      <c r="BK42" s="663"/>
      <c r="BL42" s="203"/>
      <c r="BM42" s="632" t="s">
        <v>341</v>
      </c>
      <c r="BN42" s="632"/>
      <c r="BO42" s="632"/>
      <c r="BP42" s="632"/>
      <c r="BQ42" s="632"/>
      <c r="BR42" s="632"/>
      <c r="BS42" s="632"/>
      <c r="BT42" s="632"/>
      <c r="BU42" s="633"/>
      <c r="BV42" s="685">
        <v>435</v>
      </c>
      <c r="BW42" s="686"/>
      <c r="BX42" s="686"/>
      <c r="BY42" s="686"/>
      <c r="BZ42" s="686"/>
      <c r="CA42" s="686"/>
      <c r="CB42" s="695"/>
      <c r="CD42" s="607" t="s">
        <v>342</v>
      </c>
      <c r="CE42" s="608"/>
      <c r="CF42" s="608"/>
      <c r="CG42" s="608"/>
      <c r="CH42" s="608"/>
      <c r="CI42" s="608"/>
      <c r="CJ42" s="608"/>
      <c r="CK42" s="608"/>
      <c r="CL42" s="608"/>
      <c r="CM42" s="608"/>
      <c r="CN42" s="608"/>
      <c r="CO42" s="608"/>
      <c r="CP42" s="608"/>
      <c r="CQ42" s="609"/>
      <c r="CR42" s="610">
        <v>1531970</v>
      </c>
      <c r="CS42" s="640"/>
      <c r="CT42" s="640"/>
      <c r="CU42" s="640"/>
      <c r="CV42" s="640"/>
      <c r="CW42" s="640"/>
      <c r="CX42" s="640"/>
      <c r="CY42" s="641"/>
      <c r="CZ42" s="615">
        <v>21.1</v>
      </c>
      <c r="DA42" s="642"/>
      <c r="DB42" s="642"/>
      <c r="DC42" s="645"/>
      <c r="DD42" s="619">
        <v>238242</v>
      </c>
      <c r="DE42" s="640"/>
      <c r="DF42" s="640"/>
      <c r="DG42" s="640"/>
      <c r="DH42" s="640"/>
      <c r="DI42" s="640"/>
      <c r="DJ42" s="640"/>
      <c r="DK42" s="641"/>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15">
      <c r="B43" s="196" t="s">
        <v>343</v>
      </c>
      <c r="CD43" s="607" t="s">
        <v>344</v>
      </c>
      <c r="CE43" s="608"/>
      <c r="CF43" s="608"/>
      <c r="CG43" s="608"/>
      <c r="CH43" s="608"/>
      <c r="CI43" s="608"/>
      <c r="CJ43" s="608"/>
      <c r="CK43" s="608"/>
      <c r="CL43" s="608"/>
      <c r="CM43" s="608"/>
      <c r="CN43" s="608"/>
      <c r="CO43" s="608"/>
      <c r="CP43" s="608"/>
      <c r="CQ43" s="609"/>
      <c r="CR43" s="610">
        <v>40286</v>
      </c>
      <c r="CS43" s="640"/>
      <c r="CT43" s="640"/>
      <c r="CU43" s="640"/>
      <c r="CV43" s="640"/>
      <c r="CW43" s="640"/>
      <c r="CX43" s="640"/>
      <c r="CY43" s="641"/>
      <c r="CZ43" s="615">
        <v>0.6</v>
      </c>
      <c r="DA43" s="642"/>
      <c r="DB43" s="642"/>
      <c r="DC43" s="645"/>
      <c r="DD43" s="619">
        <v>30786</v>
      </c>
      <c r="DE43" s="640"/>
      <c r="DF43" s="640"/>
      <c r="DG43" s="640"/>
      <c r="DH43" s="640"/>
      <c r="DI43" s="640"/>
      <c r="DJ43" s="640"/>
      <c r="DK43" s="641"/>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15">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346</v>
      </c>
      <c r="CG44" s="608"/>
      <c r="CH44" s="608"/>
      <c r="CI44" s="608"/>
      <c r="CJ44" s="608"/>
      <c r="CK44" s="608"/>
      <c r="CL44" s="608"/>
      <c r="CM44" s="608"/>
      <c r="CN44" s="608"/>
      <c r="CO44" s="608"/>
      <c r="CP44" s="608"/>
      <c r="CQ44" s="609"/>
      <c r="CR44" s="610">
        <v>1433640</v>
      </c>
      <c r="CS44" s="611"/>
      <c r="CT44" s="611"/>
      <c r="CU44" s="611"/>
      <c r="CV44" s="611"/>
      <c r="CW44" s="611"/>
      <c r="CX44" s="611"/>
      <c r="CY44" s="612"/>
      <c r="CZ44" s="615">
        <v>19.7</v>
      </c>
      <c r="DA44" s="616"/>
      <c r="DB44" s="616"/>
      <c r="DC44" s="622"/>
      <c r="DD44" s="619">
        <v>215446</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15">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348</v>
      </c>
      <c r="CG45" s="608"/>
      <c r="CH45" s="608"/>
      <c r="CI45" s="608"/>
      <c r="CJ45" s="608"/>
      <c r="CK45" s="608"/>
      <c r="CL45" s="608"/>
      <c r="CM45" s="608"/>
      <c r="CN45" s="608"/>
      <c r="CO45" s="608"/>
      <c r="CP45" s="608"/>
      <c r="CQ45" s="609"/>
      <c r="CR45" s="610">
        <v>800552</v>
      </c>
      <c r="CS45" s="640"/>
      <c r="CT45" s="640"/>
      <c r="CU45" s="640"/>
      <c r="CV45" s="640"/>
      <c r="CW45" s="640"/>
      <c r="CX45" s="640"/>
      <c r="CY45" s="641"/>
      <c r="CZ45" s="615">
        <v>11</v>
      </c>
      <c r="DA45" s="642"/>
      <c r="DB45" s="642"/>
      <c r="DC45" s="645"/>
      <c r="DD45" s="619">
        <v>120300</v>
      </c>
      <c r="DE45" s="640"/>
      <c r="DF45" s="640"/>
      <c r="DG45" s="640"/>
      <c r="DH45" s="640"/>
      <c r="DI45" s="640"/>
      <c r="DJ45" s="640"/>
      <c r="DK45" s="641"/>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15">
      <c r="B46" s="207"/>
      <c r="CD46" s="650"/>
      <c r="CE46" s="651"/>
      <c r="CF46" s="607" t="s">
        <v>349</v>
      </c>
      <c r="CG46" s="608"/>
      <c r="CH46" s="608"/>
      <c r="CI46" s="608"/>
      <c r="CJ46" s="608"/>
      <c r="CK46" s="608"/>
      <c r="CL46" s="608"/>
      <c r="CM46" s="608"/>
      <c r="CN46" s="608"/>
      <c r="CO46" s="608"/>
      <c r="CP46" s="608"/>
      <c r="CQ46" s="609"/>
      <c r="CR46" s="610">
        <v>614723</v>
      </c>
      <c r="CS46" s="611"/>
      <c r="CT46" s="611"/>
      <c r="CU46" s="611"/>
      <c r="CV46" s="611"/>
      <c r="CW46" s="611"/>
      <c r="CX46" s="611"/>
      <c r="CY46" s="612"/>
      <c r="CZ46" s="615">
        <v>8.5</v>
      </c>
      <c r="DA46" s="616"/>
      <c r="DB46" s="616"/>
      <c r="DC46" s="622"/>
      <c r="DD46" s="619">
        <v>93990</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15">
      <c r="B47" s="207"/>
      <c r="CD47" s="650"/>
      <c r="CE47" s="651"/>
      <c r="CF47" s="607" t="s">
        <v>350</v>
      </c>
      <c r="CG47" s="608"/>
      <c r="CH47" s="608"/>
      <c r="CI47" s="608"/>
      <c r="CJ47" s="608"/>
      <c r="CK47" s="608"/>
      <c r="CL47" s="608"/>
      <c r="CM47" s="608"/>
      <c r="CN47" s="608"/>
      <c r="CO47" s="608"/>
      <c r="CP47" s="608"/>
      <c r="CQ47" s="609"/>
      <c r="CR47" s="610">
        <v>98330</v>
      </c>
      <c r="CS47" s="640"/>
      <c r="CT47" s="640"/>
      <c r="CU47" s="640"/>
      <c r="CV47" s="640"/>
      <c r="CW47" s="640"/>
      <c r="CX47" s="640"/>
      <c r="CY47" s="641"/>
      <c r="CZ47" s="615">
        <v>1.4</v>
      </c>
      <c r="DA47" s="642"/>
      <c r="DB47" s="642"/>
      <c r="DC47" s="645"/>
      <c r="DD47" s="619">
        <v>22796</v>
      </c>
      <c r="DE47" s="640"/>
      <c r="DF47" s="640"/>
      <c r="DG47" s="640"/>
      <c r="DH47" s="640"/>
      <c r="DI47" s="640"/>
      <c r="DJ47" s="640"/>
      <c r="DK47" s="641"/>
      <c r="DL47" s="679"/>
      <c r="DM47" s="680"/>
      <c r="DN47" s="680"/>
      <c r="DO47" s="680"/>
      <c r="DP47" s="680"/>
      <c r="DQ47" s="680"/>
      <c r="DR47" s="680"/>
      <c r="DS47" s="680"/>
      <c r="DT47" s="680"/>
      <c r="DU47" s="680"/>
      <c r="DV47" s="681"/>
      <c r="DW47" s="682"/>
      <c r="DX47" s="683"/>
      <c r="DY47" s="683"/>
      <c r="DZ47" s="683"/>
      <c r="EA47" s="683"/>
      <c r="EB47" s="683"/>
      <c r="EC47" s="684"/>
    </row>
    <row r="48" spans="2:133" x14ac:dyDescent="0.15">
      <c r="B48" s="207"/>
      <c r="CD48" s="652"/>
      <c r="CE48" s="653"/>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15">
      <c r="B49" s="207"/>
      <c r="CD49" s="631" t="s">
        <v>352</v>
      </c>
      <c r="CE49" s="632"/>
      <c r="CF49" s="632"/>
      <c r="CG49" s="632"/>
      <c r="CH49" s="632"/>
      <c r="CI49" s="632"/>
      <c r="CJ49" s="632"/>
      <c r="CK49" s="632"/>
      <c r="CL49" s="632"/>
      <c r="CM49" s="632"/>
      <c r="CN49" s="632"/>
      <c r="CO49" s="632"/>
      <c r="CP49" s="632"/>
      <c r="CQ49" s="633"/>
      <c r="CR49" s="685">
        <v>7259791</v>
      </c>
      <c r="CS49" s="669"/>
      <c r="CT49" s="669"/>
      <c r="CU49" s="669"/>
      <c r="CV49" s="669"/>
      <c r="CW49" s="669"/>
      <c r="CX49" s="669"/>
      <c r="CY49" s="698"/>
      <c r="CZ49" s="690">
        <v>100</v>
      </c>
      <c r="DA49" s="699"/>
      <c r="DB49" s="699"/>
      <c r="DC49" s="700"/>
      <c r="DD49" s="701">
        <v>4791943</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7xLyGTR0ig1DdyyUGeHoYZoYDI+Zaki+gjQAlzEGa56DA4MfI56ztF8KXrk/jx86sd5xjpJWua0m9S8wO9hJ/g==" saltValue="TQi2XMra9GOPXliDJeL43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375</v>
      </c>
      <c r="C7" s="737"/>
      <c r="D7" s="737"/>
      <c r="E7" s="737"/>
      <c r="F7" s="737"/>
      <c r="G7" s="737"/>
      <c r="H7" s="737"/>
      <c r="I7" s="737"/>
      <c r="J7" s="737"/>
      <c r="K7" s="737"/>
      <c r="L7" s="737"/>
      <c r="M7" s="737"/>
      <c r="N7" s="737"/>
      <c r="O7" s="737"/>
      <c r="P7" s="738"/>
      <c r="Q7" s="739">
        <v>7554</v>
      </c>
      <c r="R7" s="740"/>
      <c r="S7" s="740"/>
      <c r="T7" s="740"/>
      <c r="U7" s="740"/>
      <c r="V7" s="740">
        <v>7260</v>
      </c>
      <c r="W7" s="740"/>
      <c r="X7" s="740"/>
      <c r="Y7" s="740"/>
      <c r="Z7" s="740"/>
      <c r="AA7" s="740">
        <v>294</v>
      </c>
      <c r="AB7" s="740"/>
      <c r="AC7" s="740"/>
      <c r="AD7" s="740"/>
      <c r="AE7" s="741"/>
      <c r="AF7" s="742">
        <v>217</v>
      </c>
      <c r="AG7" s="743"/>
      <c r="AH7" s="743"/>
      <c r="AI7" s="743"/>
      <c r="AJ7" s="744"/>
      <c r="AK7" s="745">
        <v>545</v>
      </c>
      <c r="AL7" s="746"/>
      <c r="AM7" s="746"/>
      <c r="AN7" s="746"/>
      <c r="AO7" s="746"/>
      <c r="AP7" s="746">
        <v>12860</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552</v>
      </c>
      <c r="BT7" s="734"/>
      <c r="BU7" s="734"/>
      <c r="BV7" s="734"/>
      <c r="BW7" s="734"/>
      <c r="BX7" s="734"/>
      <c r="BY7" s="734"/>
      <c r="BZ7" s="734"/>
      <c r="CA7" s="734"/>
      <c r="CB7" s="734"/>
      <c r="CC7" s="734"/>
      <c r="CD7" s="734"/>
      <c r="CE7" s="734"/>
      <c r="CF7" s="734"/>
      <c r="CG7" s="749"/>
      <c r="CH7" s="730">
        <v>-1</v>
      </c>
      <c r="CI7" s="731"/>
      <c r="CJ7" s="731"/>
      <c r="CK7" s="731"/>
      <c r="CL7" s="732"/>
      <c r="CM7" s="730">
        <v>16</v>
      </c>
      <c r="CN7" s="731"/>
      <c r="CO7" s="731"/>
      <c r="CP7" s="731"/>
      <c r="CQ7" s="732"/>
      <c r="CR7" s="730">
        <v>30</v>
      </c>
      <c r="CS7" s="731"/>
      <c r="CT7" s="731"/>
      <c r="CU7" s="731"/>
      <c r="CV7" s="732"/>
      <c r="CW7" s="730" t="s">
        <v>486</v>
      </c>
      <c r="CX7" s="731"/>
      <c r="CY7" s="731"/>
      <c r="CZ7" s="731"/>
      <c r="DA7" s="732"/>
      <c r="DB7" s="730" t="s">
        <v>486</v>
      </c>
      <c r="DC7" s="731"/>
      <c r="DD7" s="731"/>
      <c r="DE7" s="731"/>
      <c r="DF7" s="732"/>
      <c r="DG7" s="730" t="s">
        <v>486</v>
      </c>
      <c r="DH7" s="731"/>
      <c r="DI7" s="731"/>
      <c r="DJ7" s="731"/>
      <c r="DK7" s="732"/>
      <c r="DL7" s="730" t="s">
        <v>486</v>
      </c>
      <c r="DM7" s="731"/>
      <c r="DN7" s="731"/>
      <c r="DO7" s="731"/>
      <c r="DP7" s="732"/>
      <c r="DQ7" s="730" t="s">
        <v>486</v>
      </c>
      <c r="DR7" s="731"/>
      <c r="DS7" s="731"/>
      <c r="DT7" s="731"/>
      <c r="DU7" s="732"/>
      <c r="DV7" s="733"/>
      <c r="DW7" s="734"/>
      <c r="DX7" s="734"/>
      <c r="DY7" s="734"/>
      <c r="DZ7" s="735"/>
      <c r="EA7" s="217"/>
    </row>
    <row r="8" spans="1:131" s="218" customFormat="1" ht="26.25" customHeight="1" x14ac:dyDescent="0.15">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553</v>
      </c>
      <c r="BT8" s="761"/>
      <c r="BU8" s="761"/>
      <c r="BV8" s="761"/>
      <c r="BW8" s="761"/>
      <c r="BX8" s="761"/>
      <c r="BY8" s="761"/>
      <c r="BZ8" s="761"/>
      <c r="CA8" s="761"/>
      <c r="CB8" s="761"/>
      <c r="CC8" s="761"/>
      <c r="CD8" s="761"/>
      <c r="CE8" s="761"/>
      <c r="CF8" s="761"/>
      <c r="CG8" s="762"/>
      <c r="CH8" s="763">
        <v>-1</v>
      </c>
      <c r="CI8" s="764"/>
      <c r="CJ8" s="764"/>
      <c r="CK8" s="764"/>
      <c r="CL8" s="765"/>
      <c r="CM8" s="763">
        <v>32</v>
      </c>
      <c r="CN8" s="764"/>
      <c r="CO8" s="764"/>
      <c r="CP8" s="764"/>
      <c r="CQ8" s="765"/>
      <c r="CR8" s="763">
        <v>8</v>
      </c>
      <c r="CS8" s="764"/>
      <c r="CT8" s="764"/>
      <c r="CU8" s="764"/>
      <c r="CV8" s="765"/>
      <c r="CW8" s="763" t="s">
        <v>486</v>
      </c>
      <c r="CX8" s="764"/>
      <c r="CY8" s="764"/>
      <c r="CZ8" s="764"/>
      <c r="DA8" s="765"/>
      <c r="DB8" s="763" t="s">
        <v>486</v>
      </c>
      <c r="DC8" s="764"/>
      <c r="DD8" s="764"/>
      <c r="DE8" s="764"/>
      <c r="DF8" s="765"/>
      <c r="DG8" s="763" t="s">
        <v>486</v>
      </c>
      <c r="DH8" s="764"/>
      <c r="DI8" s="764"/>
      <c r="DJ8" s="764"/>
      <c r="DK8" s="765"/>
      <c r="DL8" s="763" t="s">
        <v>486</v>
      </c>
      <c r="DM8" s="764"/>
      <c r="DN8" s="764"/>
      <c r="DO8" s="764"/>
      <c r="DP8" s="765"/>
      <c r="DQ8" s="763" t="s">
        <v>486</v>
      </c>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377</v>
      </c>
      <c r="B23" s="776" t="s">
        <v>378</v>
      </c>
      <c r="C23" s="777"/>
      <c r="D23" s="777"/>
      <c r="E23" s="777"/>
      <c r="F23" s="777"/>
      <c r="G23" s="777"/>
      <c r="H23" s="777"/>
      <c r="I23" s="777"/>
      <c r="J23" s="777"/>
      <c r="K23" s="777"/>
      <c r="L23" s="777"/>
      <c r="M23" s="777"/>
      <c r="N23" s="777"/>
      <c r="O23" s="777"/>
      <c r="P23" s="778"/>
      <c r="Q23" s="779">
        <v>7554</v>
      </c>
      <c r="R23" s="780"/>
      <c r="S23" s="780"/>
      <c r="T23" s="780"/>
      <c r="U23" s="780"/>
      <c r="V23" s="780">
        <v>7260</v>
      </c>
      <c r="W23" s="780"/>
      <c r="X23" s="780"/>
      <c r="Y23" s="780"/>
      <c r="Z23" s="780"/>
      <c r="AA23" s="780">
        <v>294</v>
      </c>
      <c r="AB23" s="780"/>
      <c r="AC23" s="780"/>
      <c r="AD23" s="780"/>
      <c r="AE23" s="781"/>
      <c r="AF23" s="782">
        <v>217</v>
      </c>
      <c r="AG23" s="780"/>
      <c r="AH23" s="780"/>
      <c r="AI23" s="780"/>
      <c r="AJ23" s="783"/>
      <c r="AK23" s="784"/>
      <c r="AL23" s="785"/>
      <c r="AM23" s="785"/>
      <c r="AN23" s="785"/>
      <c r="AO23" s="785"/>
      <c r="AP23" s="780">
        <v>12860</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389</v>
      </c>
      <c r="C28" s="737"/>
      <c r="D28" s="737"/>
      <c r="E28" s="737"/>
      <c r="F28" s="737"/>
      <c r="G28" s="737"/>
      <c r="H28" s="737"/>
      <c r="I28" s="737"/>
      <c r="J28" s="737"/>
      <c r="K28" s="737"/>
      <c r="L28" s="737"/>
      <c r="M28" s="737"/>
      <c r="N28" s="737"/>
      <c r="O28" s="737"/>
      <c r="P28" s="738"/>
      <c r="Q28" s="809">
        <v>883</v>
      </c>
      <c r="R28" s="810"/>
      <c r="S28" s="810"/>
      <c r="T28" s="810"/>
      <c r="U28" s="810"/>
      <c r="V28" s="810">
        <v>883</v>
      </c>
      <c r="W28" s="810"/>
      <c r="X28" s="810"/>
      <c r="Y28" s="810"/>
      <c r="Z28" s="810"/>
      <c r="AA28" s="810">
        <v>0</v>
      </c>
      <c r="AB28" s="810"/>
      <c r="AC28" s="810"/>
      <c r="AD28" s="810"/>
      <c r="AE28" s="811"/>
      <c r="AF28" s="812">
        <v>0</v>
      </c>
      <c r="AG28" s="810"/>
      <c r="AH28" s="810"/>
      <c r="AI28" s="810"/>
      <c r="AJ28" s="813"/>
      <c r="AK28" s="814">
        <v>110</v>
      </c>
      <c r="AL28" s="815"/>
      <c r="AM28" s="815"/>
      <c r="AN28" s="815"/>
      <c r="AO28" s="815"/>
      <c r="AP28" s="815" t="s">
        <v>486</v>
      </c>
      <c r="AQ28" s="815"/>
      <c r="AR28" s="815"/>
      <c r="AS28" s="815"/>
      <c r="AT28" s="815"/>
      <c r="AU28" s="815" t="s">
        <v>486</v>
      </c>
      <c r="AV28" s="815"/>
      <c r="AW28" s="815"/>
      <c r="AX28" s="815"/>
      <c r="AY28" s="815"/>
      <c r="AZ28" s="816" t="s">
        <v>486</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390</v>
      </c>
      <c r="C29" s="768"/>
      <c r="D29" s="768"/>
      <c r="E29" s="768"/>
      <c r="F29" s="768"/>
      <c r="G29" s="768"/>
      <c r="H29" s="768"/>
      <c r="I29" s="768"/>
      <c r="J29" s="768"/>
      <c r="K29" s="768"/>
      <c r="L29" s="768"/>
      <c r="M29" s="768"/>
      <c r="N29" s="768"/>
      <c r="O29" s="768"/>
      <c r="P29" s="769"/>
      <c r="Q29" s="770">
        <v>1267</v>
      </c>
      <c r="R29" s="771"/>
      <c r="S29" s="771"/>
      <c r="T29" s="771"/>
      <c r="U29" s="771"/>
      <c r="V29" s="771">
        <v>1224</v>
      </c>
      <c r="W29" s="771"/>
      <c r="X29" s="771"/>
      <c r="Y29" s="771"/>
      <c r="Z29" s="771"/>
      <c r="AA29" s="771">
        <v>43</v>
      </c>
      <c r="AB29" s="771"/>
      <c r="AC29" s="771"/>
      <c r="AD29" s="771"/>
      <c r="AE29" s="772"/>
      <c r="AF29" s="773">
        <v>43</v>
      </c>
      <c r="AG29" s="774"/>
      <c r="AH29" s="774"/>
      <c r="AI29" s="774"/>
      <c r="AJ29" s="775"/>
      <c r="AK29" s="821">
        <v>241</v>
      </c>
      <c r="AL29" s="817"/>
      <c r="AM29" s="817"/>
      <c r="AN29" s="817"/>
      <c r="AO29" s="817"/>
      <c r="AP29" s="817" t="s">
        <v>486</v>
      </c>
      <c r="AQ29" s="817"/>
      <c r="AR29" s="817"/>
      <c r="AS29" s="817"/>
      <c r="AT29" s="817"/>
      <c r="AU29" s="817" t="s">
        <v>486</v>
      </c>
      <c r="AV29" s="817"/>
      <c r="AW29" s="817"/>
      <c r="AX29" s="817"/>
      <c r="AY29" s="817"/>
      <c r="AZ29" s="818" t="s">
        <v>486</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391</v>
      </c>
      <c r="C30" s="768"/>
      <c r="D30" s="768"/>
      <c r="E30" s="768"/>
      <c r="F30" s="768"/>
      <c r="G30" s="768"/>
      <c r="H30" s="768"/>
      <c r="I30" s="768"/>
      <c r="J30" s="768"/>
      <c r="K30" s="768"/>
      <c r="L30" s="768"/>
      <c r="M30" s="768"/>
      <c r="N30" s="768"/>
      <c r="O30" s="768"/>
      <c r="P30" s="769"/>
      <c r="Q30" s="770">
        <v>145</v>
      </c>
      <c r="R30" s="771"/>
      <c r="S30" s="771"/>
      <c r="T30" s="771"/>
      <c r="U30" s="771"/>
      <c r="V30" s="771">
        <v>140</v>
      </c>
      <c r="W30" s="771"/>
      <c r="X30" s="771"/>
      <c r="Y30" s="771"/>
      <c r="Z30" s="771"/>
      <c r="AA30" s="771">
        <v>5</v>
      </c>
      <c r="AB30" s="771"/>
      <c r="AC30" s="771"/>
      <c r="AD30" s="771"/>
      <c r="AE30" s="772"/>
      <c r="AF30" s="773">
        <v>5</v>
      </c>
      <c r="AG30" s="774"/>
      <c r="AH30" s="774"/>
      <c r="AI30" s="774"/>
      <c r="AJ30" s="775"/>
      <c r="AK30" s="821">
        <v>52</v>
      </c>
      <c r="AL30" s="817"/>
      <c r="AM30" s="817"/>
      <c r="AN30" s="817"/>
      <c r="AO30" s="817"/>
      <c r="AP30" s="817" t="s">
        <v>486</v>
      </c>
      <c r="AQ30" s="817"/>
      <c r="AR30" s="817"/>
      <c r="AS30" s="817"/>
      <c r="AT30" s="817"/>
      <c r="AU30" s="817" t="s">
        <v>486</v>
      </c>
      <c r="AV30" s="817"/>
      <c r="AW30" s="817"/>
      <c r="AX30" s="817"/>
      <c r="AY30" s="817"/>
      <c r="AZ30" s="818" t="s">
        <v>486</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392</v>
      </c>
      <c r="C31" s="768"/>
      <c r="D31" s="768"/>
      <c r="E31" s="768"/>
      <c r="F31" s="768"/>
      <c r="G31" s="768"/>
      <c r="H31" s="768"/>
      <c r="I31" s="768"/>
      <c r="J31" s="768"/>
      <c r="K31" s="768"/>
      <c r="L31" s="768"/>
      <c r="M31" s="768"/>
      <c r="N31" s="768"/>
      <c r="O31" s="768"/>
      <c r="P31" s="769"/>
      <c r="Q31" s="770">
        <v>124</v>
      </c>
      <c r="R31" s="771"/>
      <c r="S31" s="771"/>
      <c r="T31" s="771"/>
      <c r="U31" s="771"/>
      <c r="V31" s="771">
        <v>127</v>
      </c>
      <c r="W31" s="771"/>
      <c r="X31" s="771"/>
      <c r="Y31" s="771"/>
      <c r="Z31" s="771"/>
      <c r="AA31" s="771">
        <v>-3</v>
      </c>
      <c r="AB31" s="771"/>
      <c r="AC31" s="771"/>
      <c r="AD31" s="771"/>
      <c r="AE31" s="772"/>
      <c r="AF31" s="773">
        <v>160</v>
      </c>
      <c r="AG31" s="774"/>
      <c r="AH31" s="774"/>
      <c r="AI31" s="774"/>
      <c r="AJ31" s="775"/>
      <c r="AK31" s="821">
        <v>31</v>
      </c>
      <c r="AL31" s="817"/>
      <c r="AM31" s="817"/>
      <c r="AN31" s="817"/>
      <c r="AO31" s="817"/>
      <c r="AP31" s="817">
        <v>832</v>
      </c>
      <c r="AQ31" s="817"/>
      <c r="AR31" s="817"/>
      <c r="AS31" s="817"/>
      <c r="AT31" s="817"/>
      <c r="AU31" s="817">
        <v>515</v>
      </c>
      <c r="AV31" s="817"/>
      <c r="AW31" s="817"/>
      <c r="AX31" s="817"/>
      <c r="AY31" s="817"/>
      <c r="AZ31" s="818" t="s">
        <v>486</v>
      </c>
      <c r="BA31" s="818"/>
      <c r="BB31" s="818"/>
      <c r="BC31" s="818"/>
      <c r="BD31" s="818"/>
      <c r="BE31" s="819" t="s">
        <v>393</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394</v>
      </c>
      <c r="C32" s="768"/>
      <c r="D32" s="768"/>
      <c r="E32" s="768"/>
      <c r="F32" s="768"/>
      <c r="G32" s="768"/>
      <c r="H32" s="768"/>
      <c r="I32" s="768"/>
      <c r="J32" s="768"/>
      <c r="K32" s="768"/>
      <c r="L32" s="768"/>
      <c r="M32" s="768"/>
      <c r="N32" s="768"/>
      <c r="O32" s="768"/>
      <c r="P32" s="769"/>
      <c r="Q32" s="770">
        <v>51</v>
      </c>
      <c r="R32" s="771"/>
      <c r="S32" s="771"/>
      <c r="T32" s="771"/>
      <c r="U32" s="771"/>
      <c r="V32" s="771">
        <v>51</v>
      </c>
      <c r="W32" s="771"/>
      <c r="X32" s="771"/>
      <c r="Y32" s="771"/>
      <c r="Z32" s="771"/>
      <c r="AA32" s="771">
        <v>0</v>
      </c>
      <c r="AB32" s="771"/>
      <c r="AC32" s="771"/>
      <c r="AD32" s="771"/>
      <c r="AE32" s="772"/>
      <c r="AF32" s="773">
        <v>3</v>
      </c>
      <c r="AG32" s="774"/>
      <c r="AH32" s="774"/>
      <c r="AI32" s="774"/>
      <c r="AJ32" s="775"/>
      <c r="AK32" s="821">
        <v>30</v>
      </c>
      <c r="AL32" s="817"/>
      <c r="AM32" s="817"/>
      <c r="AN32" s="817"/>
      <c r="AO32" s="817"/>
      <c r="AP32" s="817">
        <v>153</v>
      </c>
      <c r="AQ32" s="817"/>
      <c r="AR32" s="817"/>
      <c r="AS32" s="817"/>
      <c r="AT32" s="817"/>
      <c r="AU32" s="817">
        <v>150</v>
      </c>
      <c r="AV32" s="817"/>
      <c r="AW32" s="817"/>
      <c r="AX32" s="817"/>
      <c r="AY32" s="817"/>
      <c r="AZ32" s="818" t="s">
        <v>486</v>
      </c>
      <c r="BA32" s="818"/>
      <c r="BB32" s="818"/>
      <c r="BC32" s="818"/>
      <c r="BD32" s="818"/>
      <c r="BE32" s="819" t="s">
        <v>393</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377</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210</v>
      </c>
      <c r="AG63" s="831"/>
      <c r="AH63" s="831"/>
      <c r="AI63" s="831"/>
      <c r="AJ63" s="832"/>
      <c r="AK63" s="833"/>
      <c r="AL63" s="828"/>
      <c r="AM63" s="828"/>
      <c r="AN63" s="828"/>
      <c r="AO63" s="828"/>
      <c r="AP63" s="831">
        <v>985</v>
      </c>
      <c r="AQ63" s="831"/>
      <c r="AR63" s="831"/>
      <c r="AS63" s="831"/>
      <c r="AT63" s="831"/>
      <c r="AU63" s="831">
        <v>665</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398</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399</v>
      </c>
      <c r="AV66" s="721"/>
      <c r="AW66" s="721"/>
      <c r="AX66" s="721"/>
      <c r="AY66" s="722"/>
      <c r="AZ66" s="720" t="s">
        <v>365</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554</v>
      </c>
      <c r="C68" s="857"/>
      <c r="D68" s="857"/>
      <c r="E68" s="857"/>
      <c r="F68" s="857"/>
      <c r="G68" s="857"/>
      <c r="H68" s="857"/>
      <c r="I68" s="857"/>
      <c r="J68" s="857"/>
      <c r="K68" s="857"/>
      <c r="L68" s="857"/>
      <c r="M68" s="857"/>
      <c r="N68" s="857"/>
      <c r="O68" s="857"/>
      <c r="P68" s="858"/>
      <c r="Q68" s="859">
        <v>24</v>
      </c>
      <c r="R68" s="853"/>
      <c r="S68" s="853"/>
      <c r="T68" s="853"/>
      <c r="U68" s="853"/>
      <c r="V68" s="853">
        <v>24</v>
      </c>
      <c r="W68" s="853"/>
      <c r="X68" s="853"/>
      <c r="Y68" s="853"/>
      <c r="Z68" s="853"/>
      <c r="AA68" s="853">
        <v>0</v>
      </c>
      <c r="AB68" s="853"/>
      <c r="AC68" s="853"/>
      <c r="AD68" s="853"/>
      <c r="AE68" s="853"/>
      <c r="AF68" s="853">
        <v>0</v>
      </c>
      <c r="AG68" s="853"/>
      <c r="AH68" s="853"/>
      <c r="AI68" s="853"/>
      <c r="AJ68" s="853"/>
      <c r="AK68" s="853" t="s">
        <v>486</v>
      </c>
      <c r="AL68" s="853"/>
      <c r="AM68" s="853"/>
      <c r="AN68" s="853"/>
      <c r="AO68" s="853"/>
      <c r="AP68" s="853" t="s">
        <v>486</v>
      </c>
      <c r="AQ68" s="853"/>
      <c r="AR68" s="853"/>
      <c r="AS68" s="853"/>
      <c r="AT68" s="853"/>
      <c r="AU68" s="853" t="s">
        <v>486</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555</v>
      </c>
      <c r="C69" s="861"/>
      <c r="D69" s="861"/>
      <c r="E69" s="861"/>
      <c r="F69" s="861"/>
      <c r="G69" s="861"/>
      <c r="H69" s="861"/>
      <c r="I69" s="861"/>
      <c r="J69" s="861"/>
      <c r="K69" s="861"/>
      <c r="L69" s="861"/>
      <c r="M69" s="861"/>
      <c r="N69" s="861"/>
      <c r="O69" s="861"/>
      <c r="P69" s="862"/>
      <c r="Q69" s="863">
        <v>327</v>
      </c>
      <c r="R69" s="817"/>
      <c r="S69" s="817"/>
      <c r="T69" s="817"/>
      <c r="U69" s="817"/>
      <c r="V69" s="817">
        <v>327</v>
      </c>
      <c r="W69" s="817"/>
      <c r="X69" s="817"/>
      <c r="Y69" s="817"/>
      <c r="Z69" s="817"/>
      <c r="AA69" s="817">
        <v>0</v>
      </c>
      <c r="AB69" s="817"/>
      <c r="AC69" s="817"/>
      <c r="AD69" s="817"/>
      <c r="AE69" s="817"/>
      <c r="AF69" s="817">
        <v>0</v>
      </c>
      <c r="AG69" s="817"/>
      <c r="AH69" s="817"/>
      <c r="AI69" s="817"/>
      <c r="AJ69" s="817"/>
      <c r="AK69" s="817" t="s">
        <v>486</v>
      </c>
      <c r="AL69" s="817"/>
      <c r="AM69" s="817"/>
      <c r="AN69" s="817"/>
      <c r="AO69" s="817"/>
      <c r="AP69" s="817" t="s">
        <v>486</v>
      </c>
      <c r="AQ69" s="817"/>
      <c r="AR69" s="817"/>
      <c r="AS69" s="817"/>
      <c r="AT69" s="817"/>
      <c r="AU69" s="817" t="s">
        <v>486</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556</v>
      </c>
      <c r="C70" s="861"/>
      <c r="D70" s="861"/>
      <c r="E70" s="861"/>
      <c r="F70" s="861"/>
      <c r="G70" s="861"/>
      <c r="H70" s="861"/>
      <c r="I70" s="861"/>
      <c r="J70" s="861"/>
      <c r="K70" s="861"/>
      <c r="L70" s="861"/>
      <c r="M70" s="861"/>
      <c r="N70" s="861"/>
      <c r="O70" s="861"/>
      <c r="P70" s="862"/>
      <c r="Q70" s="863">
        <v>576</v>
      </c>
      <c r="R70" s="817"/>
      <c r="S70" s="817"/>
      <c r="T70" s="817"/>
      <c r="U70" s="817"/>
      <c r="V70" s="817">
        <v>575</v>
      </c>
      <c r="W70" s="817"/>
      <c r="X70" s="817"/>
      <c r="Y70" s="817"/>
      <c r="Z70" s="817"/>
      <c r="AA70" s="817">
        <v>1</v>
      </c>
      <c r="AB70" s="817"/>
      <c r="AC70" s="817"/>
      <c r="AD70" s="817"/>
      <c r="AE70" s="817"/>
      <c r="AF70" s="817">
        <v>1</v>
      </c>
      <c r="AG70" s="817"/>
      <c r="AH70" s="817"/>
      <c r="AI70" s="817"/>
      <c r="AJ70" s="817"/>
      <c r="AK70" s="817" t="s">
        <v>486</v>
      </c>
      <c r="AL70" s="817"/>
      <c r="AM70" s="817"/>
      <c r="AN70" s="817"/>
      <c r="AO70" s="817"/>
      <c r="AP70" s="817" t="s">
        <v>486</v>
      </c>
      <c r="AQ70" s="817"/>
      <c r="AR70" s="817"/>
      <c r="AS70" s="817"/>
      <c r="AT70" s="817"/>
      <c r="AU70" s="817" t="s">
        <v>486</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557</v>
      </c>
      <c r="C71" s="861"/>
      <c r="D71" s="861"/>
      <c r="E71" s="861"/>
      <c r="F71" s="861"/>
      <c r="G71" s="861"/>
      <c r="H71" s="861"/>
      <c r="I71" s="861"/>
      <c r="J71" s="861"/>
      <c r="K71" s="861"/>
      <c r="L71" s="861"/>
      <c r="M71" s="861"/>
      <c r="N71" s="861"/>
      <c r="O71" s="861"/>
      <c r="P71" s="862"/>
      <c r="Q71" s="863">
        <v>650</v>
      </c>
      <c r="R71" s="817"/>
      <c r="S71" s="817"/>
      <c r="T71" s="817"/>
      <c r="U71" s="817"/>
      <c r="V71" s="817">
        <v>616</v>
      </c>
      <c r="W71" s="817"/>
      <c r="X71" s="817"/>
      <c r="Y71" s="817"/>
      <c r="Z71" s="817"/>
      <c r="AA71" s="817">
        <v>34</v>
      </c>
      <c r="AB71" s="817"/>
      <c r="AC71" s="817"/>
      <c r="AD71" s="817"/>
      <c r="AE71" s="817"/>
      <c r="AF71" s="817">
        <v>34</v>
      </c>
      <c r="AG71" s="817"/>
      <c r="AH71" s="817"/>
      <c r="AI71" s="817"/>
      <c r="AJ71" s="817"/>
      <c r="AK71" s="817" t="s">
        <v>486</v>
      </c>
      <c r="AL71" s="817"/>
      <c r="AM71" s="817"/>
      <c r="AN71" s="817"/>
      <c r="AO71" s="817"/>
      <c r="AP71" s="817" t="s">
        <v>486</v>
      </c>
      <c r="AQ71" s="817"/>
      <c r="AR71" s="817"/>
      <c r="AS71" s="817"/>
      <c r="AT71" s="817"/>
      <c r="AU71" s="817" t="s">
        <v>486</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558</v>
      </c>
      <c r="C72" s="861"/>
      <c r="D72" s="861"/>
      <c r="E72" s="861"/>
      <c r="F72" s="861"/>
      <c r="G72" s="861"/>
      <c r="H72" s="861"/>
      <c r="I72" s="861"/>
      <c r="J72" s="861"/>
      <c r="K72" s="861"/>
      <c r="L72" s="861"/>
      <c r="M72" s="861"/>
      <c r="N72" s="861"/>
      <c r="O72" s="861"/>
      <c r="P72" s="862"/>
      <c r="Q72" s="863">
        <v>24</v>
      </c>
      <c r="R72" s="817"/>
      <c r="S72" s="817"/>
      <c r="T72" s="817"/>
      <c r="U72" s="817"/>
      <c r="V72" s="817">
        <v>24</v>
      </c>
      <c r="W72" s="817"/>
      <c r="X72" s="817"/>
      <c r="Y72" s="817"/>
      <c r="Z72" s="817"/>
      <c r="AA72" s="817">
        <v>0</v>
      </c>
      <c r="AB72" s="817"/>
      <c r="AC72" s="817"/>
      <c r="AD72" s="817"/>
      <c r="AE72" s="817"/>
      <c r="AF72" s="817">
        <v>0</v>
      </c>
      <c r="AG72" s="817"/>
      <c r="AH72" s="817"/>
      <c r="AI72" s="817"/>
      <c r="AJ72" s="817"/>
      <c r="AK72" s="817" t="s">
        <v>486</v>
      </c>
      <c r="AL72" s="817"/>
      <c r="AM72" s="817"/>
      <c r="AN72" s="817"/>
      <c r="AO72" s="817"/>
      <c r="AP72" s="817" t="s">
        <v>486</v>
      </c>
      <c r="AQ72" s="817"/>
      <c r="AR72" s="817"/>
      <c r="AS72" s="817"/>
      <c r="AT72" s="817"/>
      <c r="AU72" s="817" t="s">
        <v>486</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559</v>
      </c>
      <c r="C73" s="861"/>
      <c r="D73" s="861"/>
      <c r="E73" s="861"/>
      <c r="F73" s="861"/>
      <c r="G73" s="861"/>
      <c r="H73" s="861"/>
      <c r="I73" s="861"/>
      <c r="J73" s="861"/>
      <c r="K73" s="861"/>
      <c r="L73" s="861"/>
      <c r="M73" s="861"/>
      <c r="N73" s="861"/>
      <c r="O73" s="861"/>
      <c r="P73" s="862"/>
      <c r="Q73" s="863">
        <v>96</v>
      </c>
      <c r="R73" s="817"/>
      <c r="S73" s="817"/>
      <c r="T73" s="817"/>
      <c r="U73" s="817"/>
      <c r="V73" s="817">
        <v>96</v>
      </c>
      <c r="W73" s="817"/>
      <c r="X73" s="817"/>
      <c r="Y73" s="817"/>
      <c r="Z73" s="817"/>
      <c r="AA73" s="817" t="s">
        <v>486</v>
      </c>
      <c r="AB73" s="817"/>
      <c r="AC73" s="817"/>
      <c r="AD73" s="817"/>
      <c r="AE73" s="817"/>
      <c r="AF73" s="817" t="s">
        <v>486</v>
      </c>
      <c r="AG73" s="817"/>
      <c r="AH73" s="817"/>
      <c r="AI73" s="817"/>
      <c r="AJ73" s="817"/>
      <c r="AK73" s="817" t="s">
        <v>486</v>
      </c>
      <c r="AL73" s="817"/>
      <c r="AM73" s="817"/>
      <c r="AN73" s="817"/>
      <c r="AO73" s="817"/>
      <c r="AP73" s="817" t="s">
        <v>486</v>
      </c>
      <c r="AQ73" s="817"/>
      <c r="AR73" s="817"/>
      <c r="AS73" s="817"/>
      <c r="AT73" s="817"/>
      <c r="AU73" s="817" t="s">
        <v>486</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t="s">
        <v>560</v>
      </c>
      <c r="C74" s="861"/>
      <c r="D74" s="861"/>
      <c r="E74" s="861"/>
      <c r="F74" s="861"/>
      <c r="G74" s="861"/>
      <c r="H74" s="861"/>
      <c r="I74" s="861"/>
      <c r="J74" s="861"/>
      <c r="K74" s="861"/>
      <c r="L74" s="861"/>
      <c r="M74" s="861"/>
      <c r="N74" s="861"/>
      <c r="O74" s="861"/>
      <c r="P74" s="862"/>
      <c r="Q74" s="863">
        <v>41</v>
      </c>
      <c r="R74" s="817"/>
      <c r="S74" s="817"/>
      <c r="T74" s="817"/>
      <c r="U74" s="817"/>
      <c r="V74" s="817">
        <v>41</v>
      </c>
      <c r="W74" s="817"/>
      <c r="X74" s="817"/>
      <c r="Y74" s="817"/>
      <c r="Z74" s="817"/>
      <c r="AA74" s="817" t="s">
        <v>486</v>
      </c>
      <c r="AB74" s="817"/>
      <c r="AC74" s="817"/>
      <c r="AD74" s="817"/>
      <c r="AE74" s="817"/>
      <c r="AF74" s="817" t="s">
        <v>486</v>
      </c>
      <c r="AG74" s="817"/>
      <c r="AH74" s="817"/>
      <c r="AI74" s="817"/>
      <c r="AJ74" s="817"/>
      <c r="AK74" s="817" t="s">
        <v>486</v>
      </c>
      <c r="AL74" s="817"/>
      <c r="AM74" s="817"/>
      <c r="AN74" s="817"/>
      <c r="AO74" s="817"/>
      <c r="AP74" s="817" t="s">
        <v>486</v>
      </c>
      <c r="AQ74" s="817"/>
      <c r="AR74" s="817"/>
      <c r="AS74" s="817"/>
      <c r="AT74" s="817"/>
      <c r="AU74" s="817" t="s">
        <v>486</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t="s">
        <v>561</v>
      </c>
      <c r="C75" s="861"/>
      <c r="D75" s="861"/>
      <c r="E75" s="861"/>
      <c r="F75" s="861"/>
      <c r="G75" s="861"/>
      <c r="H75" s="861"/>
      <c r="I75" s="861"/>
      <c r="J75" s="861"/>
      <c r="K75" s="861"/>
      <c r="L75" s="861"/>
      <c r="M75" s="861"/>
      <c r="N75" s="861"/>
      <c r="O75" s="861"/>
      <c r="P75" s="862"/>
      <c r="Q75" s="864">
        <v>152</v>
      </c>
      <c r="R75" s="865"/>
      <c r="S75" s="865"/>
      <c r="T75" s="865"/>
      <c r="U75" s="821"/>
      <c r="V75" s="866">
        <v>143</v>
      </c>
      <c r="W75" s="865"/>
      <c r="X75" s="865"/>
      <c r="Y75" s="865"/>
      <c r="Z75" s="821"/>
      <c r="AA75" s="866">
        <v>9</v>
      </c>
      <c r="AB75" s="865"/>
      <c r="AC75" s="865"/>
      <c r="AD75" s="865"/>
      <c r="AE75" s="821"/>
      <c r="AF75" s="866">
        <v>9</v>
      </c>
      <c r="AG75" s="865"/>
      <c r="AH75" s="865"/>
      <c r="AI75" s="865"/>
      <c r="AJ75" s="821"/>
      <c r="AK75" s="866" t="s">
        <v>486</v>
      </c>
      <c r="AL75" s="865"/>
      <c r="AM75" s="865"/>
      <c r="AN75" s="865"/>
      <c r="AO75" s="821"/>
      <c r="AP75" s="866" t="s">
        <v>486</v>
      </c>
      <c r="AQ75" s="865"/>
      <c r="AR75" s="865"/>
      <c r="AS75" s="865"/>
      <c r="AT75" s="821"/>
      <c r="AU75" s="866" t="s">
        <v>486</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t="s">
        <v>562</v>
      </c>
      <c r="C76" s="861"/>
      <c r="D76" s="861"/>
      <c r="E76" s="861"/>
      <c r="F76" s="861"/>
      <c r="G76" s="861"/>
      <c r="H76" s="861"/>
      <c r="I76" s="861"/>
      <c r="J76" s="861"/>
      <c r="K76" s="861"/>
      <c r="L76" s="861"/>
      <c r="M76" s="861"/>
      <c r="N76" s="861"/>
      <c r="O76" s="861"/>
      <c r="P76" s="862"/>
      <c r="Q76" s="864">
        <v>4171</v>
      </c>
      <c r="R76" s="865"/>
      <c r="S76" s="865"/>
      <c r="T76" s="865"/>
      <c r="U76" s="821"/>
      <c r="V76" s="866">
        <v>3764</v>
      </c>
      <c r="W76" s="865"/>
      <c r="X76" s="865"/>
      <c r="Y76" s="865"/>
      <c r="Z76" s="821"/>
      <c r="AA76" s="866">
        <v>407</v>
      </c>
      <c r="AB76" s="865"/>
      <c r="AC76" s="865"/>
      <c r="AD76" s="865"/>
      <c r="AE76" s="821"/>
      <c r="AF76" s="866">
        <v>407</v>
      </c>
      <c r="AG76" s="865"/>
      <c r="AH76" s="865"/>
      <c r="AI76" s="865"/>
      <c r="AJ76" s="821"/>
      <c r="AK76" s="866">
        <v>2</v>
      </c>
      <c r="AL76" s="865"/>
      <c r="AM76" s="865"/>
      <c r="AN76" s="865"/>
      <c r="AO76" s="821"/>
      <c r="AP76" s="866" t="s">
        <v>486</v>
      </c>
      <c r="AQ76" s="865"/>
      <c r="AR76" s="865"/>
      <c r="AS76" s="865"/>
      <c r="AT76" s="821"/>
      <c r="AU76" s="866" t="s">
        <v>486</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t="s">
        <v>563</v>
      </c>
      <c r="C77" s="861"/>
      <c r="D77" s="861"/>
      <c r="E77" s="861"/>
      <c r="F77" s="861"/>
      <c r="G77" s="861"/>
      <c r="H77" s="861"/>
      <c r="I77" s="861"/>
      <c r="J77" s="861"/>
      <c r="K77" s="861"/>
      <c r="L77" s="861"/>
      <c r="M77" s="861"/>
      <c r="N77" s="861"/>
      <c r="O77" s="861"/>
      <c r="P77" s="862"/>
      <c r="Q77" s="864">
        <v>7</v>
      </c>
      <c r="R77" s="865"/>
      <c r="S77" s="865"/>
      <c r="T77" s="865"/>
      <c r="U77" s="821"/>
      <c r="V77" s="866">
        <v>7</v>
      </c>
      <c r="W77" s="865"/>
      <c r="X77" s="865"/>
      <c r="Y77" s="865"/>
      <c r="Z77" s="821"/>
      <c r="AA77" s="866" t="s">
        <v>486</v>
      </c>
      <c r="AB77" s="865"/>
      <c r="AC77" s="865"/>
      <c r="AD77" s="865"/>
      <c r="AE77" s="821"/>
      <c r="AF77" s="866" t="s">
        <v>486</v>
      </c>
      <c r="AG77" s="865"/>
      <c r="AH77" s="865"/>
      <c r="AI77" s="865"/>
      <c r="AJ77" s="821"/>
      <c r="AK77" s="866" t="s">
        <v>486</v>
      </c>
      <c r="AL77" s="865"/>
      <c r="AM77" s="865"/>
      <c r="AN77" s="865"/>
      <c r="AO77" s="821"/>
      <c r="AP77" s="866" t="s">
        <v>486</v>
      </c>
      <c r="AQ77" s="865"/>
      <c r="AR77" s="865"/>
      <c r="AS77" s="865"/>
      <c r="AT77" s="821"/>
      <c r="AU77" s="866" t="s">
        <v>486</v>
      </c>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t="s">
        <v>564</v>
      </c>
      <c r="C78" s="861"/>
      <c r="D78" s="861"/>
      <c r="E78" s="861"/>
      <c r="F78" s="861"/>
      <c r="G78" s="861"/>
      <c r="H78" s="861"/>
      <c r="I78" s="861"/>
      <c r="J78" s="861"/>
      <c r="K78" s="861"/>
      <c r="L78" s="861"/>
      <c r="M78" s="861"/>
      <c r="N78" s="861"/>
      <c r="O78" s="861"/>
      <c r="P78" s="862"/>
      <c r="Q78" s="863">
        <v>59</v>
      </c>
      <c r="R78" s="817"/>
      <c r="S78" s="817"/>
      <c r="T78" s="817"/>
      <c r="U78" s="817"/>
      <c r="V78" s="817">
        <v>48</v>
      </c>
      <c r="W78" s="817"/>
      <c r="X78" s="817"/>
      <c r="Y78" s="817"/>
      <c r="Z78" s="817"/>
      <c r="AA78" s="817">
        <v>11</v>
      </c>
      <c r="AB78" s="817"/>
      <c r="AC78" s="817"/>
      <c r="AD78" s="817"/>
      <c r="AE78" s="817"/>
      <c r="AF78" s="817">
        <v>11</v>
      </c>
      <c r="AG78" s="817"/>
      <c r="AH78" s="817"/>
      <c r="AI78" s="817"/>
      <c r="AJ78" s="817"/>
      <c r="AK78" s="817" t="s">
        <v>486</v>
      </c>
      <c r="AL78" s="817"/>
      <c r="AM78" s="817"/>
      <c r="AN78" s="817"/>
      <c r="AO78" s="817"/>
      <c r="AP78" s="817" t="s">
        <v>486</v>
      </c>
      <c r="AQ78" s="817"/>
      <c r="AR78" s="817"/>
      <c r="AS78" s="817"/>
      <c r="AT78" s="817"/>
      <c r="AU78" s="817" t="s">
        <v>486</v>
      </c>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t="s">
        <v>565</v>
      </c>
      <c r="C79" s="861"/>
      <c r="D79" s="861"/>
      <c r="E79" s="861"/>
      <c r="F79" s="861"/>
      <c r="G79" s="861"/>
      <c r="H79" s="861"/>
      <c r="I79" s="861"/>
      <c r="J79" s="861"/>
      <c r="K79" s="861"/>
      <c r="L79" s="861"/>
      <c r="M79" s="861"/>
      <c r="N79" s="861"/>
      <c r="O79" s="861"/>
      <c r="P79" s="862"/>
      <c r="Q79" s="863">
        <v>155045</v>
      </c>
      <c r="R79" s="817"/>
      <c r="S79" s="817"/>
      <c r="T79" s="817"/>
      <c r="U79" s="817"/>
      <c r="V79" s="817">
        <v>151878</v>
      </c>
      <c r="W79" s="817"/>
      <c r="X79" s="817"/>
      <c r="Y79" s="817"/>
      <c r="Z79" s="817"/>
      <c r="AA79" s="817">
        <v>3167</v>
      </c>
      <c r="AB79" s="817"/>
      <c r="AC79" s="817"/>
      <c r="AD79" s="817"/>
      <c r="AE79" s="817"/>
      <c r="AF79" s="817">
        <v>3167</v>
      </c>
      <c r="AG79" s="817"/>
      <c r="AH79" s="817"/>
      <c r="AI79" s="817"/>
      <c r="AJ79" s="817"/>
      <c r="AK79" s="817" t="s">
        <v>486</v>
      </c>
      <c r="AL79" s="817"/>
      <c r="AM79" s="817"/>
      <c r="AN79" s="817"/>
      <c r="AO79" s="817"/>
      <c r="AP79" s="817" t="s">
        <v>486</v>
      </c>
      <c r="AQ79" s="817"/>
      <c r="AR79" s="817"/>
      <c r="AS79" s="817"/>
      <c r="AT79" s="817"/>
      <c r="AU79" s="817" t="s">
        <v>486</v>
      </c>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377</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3629</v>
      </c>
      <c r="AG88" s="831"/>
      <c r="AH88" s="831"/>
      <c r="AI88" s="831"/>
      <c r="AJ88" s="831"/>
      <c r="AK88" s="828"/>
      <c r="AL88" s="828"/>
      <c r="AM88" s="828"/>
      <c r="AN88" s="828"/>
      <c r="AO88" s="828"/>
      <c r="AP88" s="831" t="s">
        <v>486</v>
      </c>
      <c r="AQ88" s="831"/>
      <c r="AR88" s="831"/>
      <c r="AS88" s="831"/>
      <c r="AT88" s="831"/>
      <c r="AU88" s="831" t="s">
        <v>486</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38</v>
      </c>
      <c r="CS102" s="839"/>
      <c r="CT102" s="839"/>
      <c r="CU102" s="839"/>
      <c r="CV102" s="878"/>
      <c r="CW102" s="877" t="s">
        <v>486</v>
      </c>
      <c r="CX102" s="839"/>
      <c r="CY102" s="839"/>
      <c r="CZ102" s="839"/>
      <c r="DA102" s="878"/>
      <c r="DB102" s="877" t="s">
        <v>486</v>
      </c>
      <c r="DC102" s="839"/>
      <c r="DD102" s="839"/>
      <c r="DE102" s="839"/>
      <c r="DF102" s="878"/>
      <c r="DG102" s="877" t="s">
        <v>486</v>
      </c>
      <c r="DH102" s="839"/>
      <c r="DI102" s="839"/>
      <c r="DJ102" s="839"/>
      <c r="DK102" s="878"/>
      <c r="DL102" s="877" t="s">
        <v>486</v>
      </c>
      <c r="DM102" s="839"/>
      <c r="DN102" s="839"/>
      <c r="DO102" s="839"/>
      <c r="DP102" s="878"/>
      <c r="DQ102" s="877" t="s">
        <v>486</v>
      </c>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295</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295</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295</v>
      </c>
      <c r="DR109" s="880"/>
      <c r="DS109" s="880"/>
      <c r="DT109" s="880"/>
      <c r="DU109" s="881"/>
      <c r="DV109" s="879" t="s">
        <v>411</v>
      </c>
      <c r="DW109" s="880"/>
      <c r="DX109" s="880"/>
      <c r="DY109" s="880"/>
      <c r="DZ109" s="882"/>
    </row>
    <row r="110" spans="1:131" s="212" customFormat="1" ht="26.25" customHeight="1" x14ac:dyDescent="0.15">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1200597</v>
      </c>
      <c r="AB110" s="887"/>
      <c r="AC110" s="887"/>
      <c r="AD110" s="887"/>
      <c r="AE110" s="888"/>
      <c r="AF110" s="889">
        <v>1297737</v>
      </c>
      <c r="AG110" s="887"/>
      <c r="AH110" s="887"/>
      <c r="AI110" s="887"/>
      <c r="AJ110" s="888"/>
      <c r="AK110" s="889">
        <v>1341097</v>
      </c>
      <c r="AL110" s="887"/>
      <c r="AM110" s="887"/>
      <c r="AN110" s="887"/>
      <c r="AO110" s="888"/>
      <c r="AP110" s="890">
        <v>44</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13590142</v>
      </c>
      <c r="BR110" s="918"/>
      <c r="BS110" s="918"/>
      <c r="BT110" s="918"/>
      <c r="BU110" s="918"/>
      <c r="BV110" s="918">
        <v>13255039</v>
      </c>
      <c r="BW110" s="918"/>
      <c r="BX110" s="918"/>
      <c r="BY110" s="918"/>
      <c r="BZ110" s="918"/>
      <c r="CA110" s="918">
        <v>12860407</v>
      </c>
      <c r="CB110" s="918"/>
      <c r="CC110" s="918"/>
      <c r="CD110" s="918"/>
      <c r="CE110" s="918"/>
      <c r="CF110" s="931">
        <v>421.5</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v>17157</v>
      </c>
      <c r="DH110" s="918"/>
      <c r="DI110" s="918"/>
      <c r="DJ110" s="918"/>
      <c r="DK110" s="918"/>
      <c r="DL110" s="918">
        <v>16600</v>
      </c>
      <c r="DM110" s="918"/>
      <c r="DN110" s="918"/>
      <c r="DO110" s="918"/>
      <c r="DP110" s="918"/>
      <c r="DQ110" s="918">
        <v>16040</v>
      </c>
      <c r="DR110" s="918"/>
      <c r="DS110" s="918"/>
      <c r="DT110" s="918"/>
      <c r="DU110" s="918"/>
      <c r="DV110" s="919">
        <v>0.5</v>
      </c>
      <c r="DW110" s="919"/>
      <c r="DX110" s="919"/>
      <c r="DY110" s="919"/>
      <c r="DZ110" s="920"/>
    </row>
    <row r="111" spans="1:131" s="212" customFormat="1" ht="26.25" customHeight="1" x14ac:dyDescent="0.15">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v>17157</v>
      </c>
      <c r="BR111" s="913"/>
      <c r="BS111" s="913"/>
      <c r="BT111" s="913"/>
      <c r="BU111" s="913"/>
      <c r="BV111" s="913">
        <v>16600</v>
      </c>
      <c r="BW111" s="913"/>
      <c r="BX111" s="913"/>
      <c r="BY111" s="913"/>
      <c r="BZ111" s="913"/>
      <c r="CA111" s="913">
        <v>16040</v>
      </c>
      <c r="CB111" s="913"/>
      <c r="CC111" s="913"/>
      <c r="CD111" s="913"/>
      <c r="CE111" s="913"/>
      <c r="CF111" s="907">
        <v>0.5</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696444</v>
      </c>
      <c r="BR112" s="913"/>
      <c r="BS112" s="913"/>
      <c r="BT112" s="913"/>
      <c r="BU112" s="913"/>
      <c r="BV112" s="913">
        <v>713126</v>
      </c>
      <c r="BW112" s="913"/>
      <c r="BX112" s="913"/>
      <c r="BY112" s="913"/>
      <c r="BZ112" s="913"/>
      <c r="CA112" s="913">
        <v>665579</v>
      </c>
      <c r="CB112" s="913"/>
      <c r="CC112" s="913"/>
      <c r="CD112" s="913"/>
      <c r="CE112" s="913"/>
      <c r="CF112" s="907">
        <v>21.8</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64653</v>
      </c>
      <c r="AB113" s="925"/>
      <c r="AC113" s="925"/>
      <c r="AD113" s="925"/>
      <c r="AE113" s="926"/>
      <c r="AF113" s="927">
        <v>49902</v>
      </c>
      <c r="AG113" s="925"/>
      <c r="AH113" s="925"/>
      <c r="AI113" s="925"/>
      <c r="AJ113" s="926"/>
      <c r="AK113" s="927">
        <v>47132</v>
      </c>
      <c r="AL113" s="925"/>
      <c r="AM113" s="925"/>
      <c r="AN113" s="925"/>
      <c r="AO113" s="926"/>
      <c r="AP113" s="928">
        <v>1.5</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v>1162</v>
      </c>
      <c r="BR113" s="913"/>
      <c r="BS113" s="913"/>
      <c r="BT113" s="913"/>
      <c r="BU113" s="913"/>
      <c r="BV113" s="913">
        <v>559</v>
      </c>
      <c r="BW113" s="913"/>
      <c r="BX113" s="913"/>
      <c r="BY113" s="913"/>
      <c r="BZ113" s="913"/>
      <c r="CA113" s="913" t="s">
        <v>122</v>
      </c>
      <c r="CB113" s="913"/>
      <c r="CC113" s="913"/>
      <c r="CD113" s="913"/>
      <c r="CE113" s="913"/>
      <c r="CF113" s="907" t="s">
        <v>122</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618</v>
      </c>
      <c r="AB114" s="946"/>
      <c r="AC114" s="946"/>
      <c r="AD114" s="946"/>
      <c r="AE114" s="947"/>
      <c r="AF114" s="948">
        <v>619</v>
      </c>
      <c r="AG114" s="946"/>
      <c r="AH114" s="946"/>
      <c r="AI114" s="946"/>
      <c r="AJ114" s="947"/>
      <c r="AK114" s="948">
        <v>564</v>
      </c>
      <c r="AL114" s="946"/>
      <c r="AM114" s="946"/>
      <c r="AN114" s="946"/>
      <c r="AO114" s="947"/>
      <c r="AP114" s="949">
        <v>0</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805059</v>
      </c>
      <c r="BR114" s="913"/>
      <c r="BS114" s="913"/>
      <c r="BT114" s="913"/>
      <c r="BU114" s="913"/>
      <c r="BV114" s="913">
        <v>911673</v>
      </c>
      <c r="BW114" s="913"/>
      <c r="BX114" s="913"/>
      <c r="BY114" s="913"/>
      <c r="BZ114" s="913"/>
      <c r="CA114" s="913">
        <v>886607</v>
      </c>
      <c r="CB114" s="913"/>
      <c r="CC114" s="913"/>
      <c r="CD114" s="913"/>
      <c r="CE114" s="913"/>
      <c r="CF114" s="907">
        <v>29.1</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513</v>
      </c>
      <c r="AB116" s="946"/>
      <c r="AC116" s="946"/>
      <c r="AD116" s="946"/>
      <c r="AE116" s="947"/>
      <c r="AF116" s="948">
        <v>499</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1266381</v>
      </c>
      <c r="AB117" s="966"/>
      <c r="AC117" s="966"/>
      <c r="AD117" s="966"/>
      <c r="AE117" s="967"/>
      <c r="AF117" s="968">
        <v>1348757</v>
      </c>
      <c r="AG117" s="966"/>
      <c r="AH117" s="966"/>
      <c r="AI117" s="966"/>
      <c r="AJ117" s="967"/>
      <c r="AK117" s="968">
        <v>1388793</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295</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4"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178</v>
      </c>
      <c r="BA119" s="235"/>
      <c r="BB119" s="235"/>
      <c r="BC119" s="235"/>
      <c r="BD119" s="235"/>
      <c r="BE119" s="235"/>
      <c r="BF119" s="235"/>
      <c r="BG119" s="235"/>
      <c r="BH119" s="235"/>
      <c r="BI119" s="235"/>
      <c r="BJ119" s="235"/>
      <c r="BK119" s="235"/>
      <c r="BL119" s="235"/>
      <c r="BM119" s="235"/>
      <c r="BN119" s="235"/>
      <c r="BO119" s="964" t="s">
        <v>441</v>
      </c>
      <c r="BP119" s="992"/>
      <c r="BQ119" s="986">
        <v>15109964</v>
      </c>
      <c r="BR119" s="987"/>
      <c r="BS119" s="987"/>
      <c r="BT119" s="987"/>
      <c r="BU119" s="987"/>
      <c r="BV119" s="987">
        <v>14896997</v>
      </c>
      <c r="BW119" s="987"/>
      <c r="BX119" s="987"/>
      <c r="BY119" s="987"/>
      <c r="BZ119" s="987"/>
      <c r="CA119" s="987">
        <v>14428633</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5"/>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4824802</v>
      </c>
      <c r="BR120" s="918"/>
      <c r="BS120" s="918"/>
      <c r="BT120" s="918"/>
      <c r="BU120" s="918"/>
      <c r="BV120" s="918">
        <v>4348662</v>
      </c>
      <c r="BW120" s="918"/>
      <c r="BX120" s="918"/>
      <c r="BY120" s="918"/>
      <c r="BZ120" s="918"/>
      <c r="CA120" s="918">
        <v>4117374</v>
      </c>
      <c r="CB120" s="918"/>
      <c r="CC120" s="918"/>
      <c r="CD120" s="918"/>
      <c r="CE120" s="918"/>
      <c r="CF120" s="931">
        <v>135</v>
      </c>
      <c r="CG120" s="932"/>
      <c r="CH120" s="932"/>
      <c r="CI120" s="932"/>
      <c r="CJ120" s="932"/>
      <c r="CK120" s="993" t="s">
        <v>445</v>
      </c>
      <c r="CL120" s="994"/>
      <c r="CM120" s="994"/>
      <c r="CN120" s="994"/>
      <c r="CO120" s="995"/>
      <c r="CP120" s="1001" t="s">
        <v>392</v>
      </c>
      <c r="CQ120" s="1002"/>
      <c r="CR120" s="1002"/>
      <c r="CS120" s="1002"/>
      <c r="CT120" s="1002"/>
      <c r="CU120" s="1002"/>
      <c r="CV120" s="1002"/>
      <c r="CW120" s="1002"/>
      <c r="CX120" s="1002"/>
      <c r="CY120" s="1002"/>
      <c r="CZ120" s="1002"/>
      <c r="DA120" s="1002"/>
      <c r="DB120" s="1002"/>
      <c r="DC120" s="1002"/>
      <c r="DD120" s="1002"/>
      <c r="DE120" s="1002"/>
      <c r="DF120" s="1003"/>
      <c r="DG120" s="917">
        <v>522815</v>
      </c>
      <c r="DH120" s="918"/>
      <c r="DI120" s="918"/>
      <c r="DJ120" s="918"/>
      <c r="DK120" s="918"/>
      <c r="DL120" s="918">
        <v>542769</v>
      </c>
      <c r="DM120" s="918"/>
      <c r="DN120" s="918"/>
      <c r="DO120" s="918"/>
      <c r="DP120" s="918"/>
      <c r="DQ120" s="918">
        <v>515169</v>
      </c>
      <c r="DR120" s="918"/>
      <c r="DS120" s="918"/>
      <c r="DT120" s="918"/>
      <c r="DU120" s="918"/>
      <c r="DV120" s="919">
        <v>16.899999999999999</v>
      </c>
      <c r="DW120" s="919"/>
      <c r="DX120" s="919"/>
      <c r="DY120" s="919"/>
      <c r="DZ120" s="920"/>
    </row>
    <row r="121" spans="1:130" s="212" customFormat="1" ht="26.25" customHeight="1" x14ac:dyDescent="0.15">
      <c r="A121" s="1045"/>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v>62217</v>
      </c>
      <c r="BR121" s="913"/>
      <c r="BS121" s="913"/>
      <c r="BT121" s="913"/>
      <c r="BU121" s="913"/>
      <c r="BV121" s="913">
        <v>57013</v>
      </c>
      <c r="BW121" s="913"/>
      <c r="BX121" s="913"/>
      <c r="BY121" s="913"/>
      <c r="BZ121" s="913"/>
      <c r="CA121" s="913">
        <v>54316</v>
      </c>
      <c r="CB121" s="913"/>
      <c r="CC121" s="913"/>
      <c r="CD121" s="913"/>
      <c r="CE121" s="913"/>
      <c r="CF121" s="907">
        <v>1.8</v>
      </c>
      <c r="CG121" s="908"/>
      <c r="CH121" s="908"/>
      <c r="CI121" s="908"/>
      <c r="CJ121" s="908"/>
      <c r="CK121" s="996"/>
      <c r="CL121" s="997"/>
      <c r="CM121" s="997"/>
      <c r="CN121" s="997"/>
      <c r="CO121" s="998"/>
      <c r="CP121" s="1006" t="s">
        <v>394</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v>150410</v>
      </c>
      <c r="DR121" s="913"/>
      <c r="DS121" s="913"/>
      <c r="DT121" s="913"/>
      <c r="DU121" s="913"/>
      <c r="DV121" s="914">
        <v>4.9000000000000004</v>
      </c>
      <c r="DW121" s="914"/>
      <c r="DX121" s="914"/>
      <c r="DY121" s="914"/>
      <c r="DZ121" s="915"/>
    </row>
    <row r="122" spans="1:130" s="212" customFormat="1" ht="26.25" customHeight="1" x14ac:dyDescent="0.15">
      <c r="A122" s="1045"/>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10988767</v>
      </c>
      <c r="BR122" s="987"/>
      <c r="BS122" s="987"/>
      <c r="BT122" s="987"/>
      <c r="BU122" s="987"/>
      <c r="BV122" s="987">
        <v>10756813</v>
      </c>
      <c r="BW122" s="987"/>
      <c r="BX122" s="987"/>
      <c r="BY122" s="987"/>
      <c r="BZ122" s="987"/>
      <c r="CA122" s="987">
        <v>10490000</v>
      </c>
      <c r="CB122" s="987"/>
      <c r="CC122" s="987"/>
      <c r="CD122" s="987"/>
      <c r="CE122" s="987"/>
      <c r="CF122" s="1004">
        <v>343.8</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15">
      <c r="A123" s="1045"/>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178</v>
      </c>
      <c r="BA123" s="235"/>
      <c r="BB123" s="235"/>
      <c r="BC123" s="235"/>
      <c r="BD123" s="235"/>
      <c r="BE123" s="235"/>
      <c r="BF123" s="235"/>
      <c r="BG123" s="235"/>
      <c r="BH123" s="235"/>
      <c r="BI123" s="235"/>
      <c r="BJ123" s="235"/>
      <c r="BK123" s="235"/>
      <c r="BL123" s="235"/>
      <c r="BM123" s="235"/>
      <c r="BN123" s="235"/>
      <c r="BO123" s="964" t="s">
        <v>449</v>
      </c>
      <c r="BP123" s="992"/>
      <c r="BQ123" s="1051">
        <v>15875786</v>
      </c>
      <c r="BR123" s="1018"/>
      <c r="BS123" s="1018"/>
      <c r="BT123" s="1018"/>
      <c r="BU123" s="1018"/>
      <c r="BV123" s="1018">
        <v>15162488</v>
      </c>
      <c r="BW123" s="1018"/>
      <c r="BX123" s="1018"/>
      <c r="BY123" s="1018"/>
      <c r="BZ123" s="1018"/>
      <c r="CA123" s="1018">
        <v>14661690</v>
      </c>
      <c r="CB123" s="1018"/>
      <c r="CC123" s="1018"/>
      <c r="CD123" s="1018"/>
      <c r="CE123" s="1018"/>
      <c r="CF123" s="988"/>
      <c r="CG123" s="989"/>
      <c r="CH123" s="989"/>
      <c r="CI123" s="989"/>
      <c r="CJ123" s="990"/>
      <c r="CK123" s="996"/>
      <c r="CL123" s="997"/>
      <c r="CM123" s="997"/>
      <c r="CN123" s="997"/>
      <c r="CO123" s="998"/>
      <c r="CP123" s="1006" t="s">
        <v>391</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5"/>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7" t="s">
        <v>450</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v>173629</v>
      </c>
      <c r="DH124" s="973"/>
      <c r="DI124" s="973"/>
      <c r="DJ124" s="973"/>
      <c r="DK124" s="974"/>
      <c r="DL124" s="972">
        <v>170357</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5"/>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5"/>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6"/>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9" t="s">
        <v>456</v>
      </c>
      <c r="AY127" s="1020"/>
      <c r="AZ127" s="1020"/>
      <c r="BA127" s="1020"/>
      <c r="BB127" s="1020"/>
      <c r="BC127" s="1020"/>
      <c r="BD127" s="1020"/>
      <c r="BE127" s="1021"/>
      <c r="BF127" s="1022" t="s">
        <v>457</v>
      </c>
      <c r="BG127" s="1020"/>
      <c r="BH127" s="1020"/>
      <c r="BI127" s="1020"/>
      <c r="BJ127" s="1020"/>
      <c r="BK127" s="1020"/>
      <c r="BL127" s="1021"/>
      <c r="BM127" s="1022" t="s">
        <v>458</v>
      </c>
      <c r="BN127" s="1020"/>
      <c r="BO127" s="1020"/>
      <c r="BP127" s="1020"/>
      <c r="BQ127" s="1020"/>
      <c r="BR127" s="1020"/>
      <c r="BS127" s="1021"/>
      <c r="BT127" s="1022" t="s">
        <v>459</v>
      </c>
      <c r="BU127" s="1020"/>
      <c r="BV127" s="1020"/>
      <c r="BW127" s="1020"/>
      <c r="BX127" s="1020"/>
      <c r="BY127" s="1020"/>
      <c r="BZ127" s="1043"/>
      <c r="CA127" s="214"/>
      <c r="CB127" s="214"/>
      <c r="CC127" s="214"/>
      <c r="CD127" s="237"/>
      <c r="CE127" s="237"/>
      <c r="CF127" s="237"/>
      <c r="CG127" s="214"/>
      <c r="CH127" s="214"/>
      <c r="CI127" s="214"/>
      <c r="CJ127" s="236"/>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9" t="s">
        <v>461</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462</v>
      </c>
      <c r="X128" s="1031"/>
      <c r="Y128" s="1031"/>
      <c r="Z128" s="1032"/>
      <c r="AA128" s="1033">
        <v>11429</v>
      </c>
      <c r="AB128" s="1034"/>
      <c r="AC128" s="1034"/>
      <c r="AD128" s="1034"/>
      <c r="AE128" s="1035"/>
      <c r="AF128" s="1036">
        <v>13870</v>
      </c>
      <c r="AG128" s="1034"/>
      <c r="AH128" s="1034"/>
      <c r="AI128" s="1034"/>
      <c r="AJ128" s="1035"/>
      <c r="AK128" s="1036">
        <v>10220</v>
      </c>
      <c r="AL128" s="1034"/>
      <c r="AM128" s="1034"/>
      <c r="AN128" s="1034"/>
      <c r="AO128" s="1035"/>
      <c r="AP128" s="1037"/>
      <c r="AQ128" s="1038"/>
      <c r="AR128" s="1038"/>
      <c r="AS128" s="1038"/>
      <c r="AT128" s="1039"/>
      <c r="AU128" s="214"/>
      <c r="AV128" s="214"/>
      <c r="AW128" s="214"/>
      <c r="AX128" s="883" t="s">
        <v>463</v>
      </c>
      <c r="AY128" s="884"/>
      <c r="AZ128" s="884"/>
      <c r="BA128" s="884"/>
      <c r="BB128" s="884"/>
      <c r="BC128" s="884"/>
      <c r="BD128" s="884"/>
      <c r="BE128" s="885"/>
      <c r="BF128" s="1040" t="s">
        <v>122</v>
      </c>
      <c r="BG128" s="1041"/>
      <c r="BH128" s="1041"/>
      <c r="BI128" s="1041"/>
      <c r="BJ128" s="1041"/>
      <c r="BK128" s="1041"/>
      <c r="BL128" s="1042"/>
      <c r="BM128" s="1040">
        <v>15</v>
      </c>
      <c r="BN128" s="1041"/>
      <c r="BO128" s="1041"/>
      <c r="BP128" s="1041"/>
      <c r="BQ128" s="1041"/>
      <c r="BR128" s="1041"/>
      <c r="BS128" s="1042"/>
      <c r="BT128" s="1040">
        <v>20</v>
      </c>
      <c r="BU128" s="1041"/>
      <c r="BV128" s="1041"/>
      <c r="BW128" s="1041"/>
      <c r="BX128" s="1041"/>
      <c r="BY128" s="1041"/>
      <c r="BZ128" s="1063"/>
      <c r="CA128" s="237"/>
      <c r="CB128" s="237"/>
      <c r="CC128" s="237"/>
      <c r="CD128" s="237"/>
      <c r="CE128" s="237"/>
      <c r="CF128" s="237"/>
      <c r="CG128" s="214"/>
      <c r="CH128" s="214"/>
      <c r="CI128" s="214"/>
      <c r="CJ128" s="236"/>
      <c r="CK128" s="1011"/>
      <c r="CL128" s="1012"/>
      <c r="CM128" s="1012"/>
      <c r="CN128" s="1012"/>
      <c r="CO128" s="1013"/>
      <c r="CP128" s="1023" t="s">
        <v>464</v>
      </c>
      <c r="CQ128" s="713"/>
      <c r="CR128" s="713"/>
      <c r="CS128" s="713"/>
      <c r="CT128" s="713"/>
      <c r="CU128" s="713"/>
      <c r="CV128" s="713"/>
      <c r="CW128" s="713"/>
      <c r="CX128" s="713"/>
      <c r="CY128" s="713"/>
      <c r="CZ128" s="713"/>
      <c r="DA128" s="713"/>
      <c r="DB128" s="713"/>
      <c r="DC128" s="713"/>
      <c r="DD128" s="713"/>
      <c r="DE128" s="713"/>
      <c r="DF128" s="1024"/>
      <c r="DG128" s="1025" t="s">
        <v>122</v>
      </c>
      <c r="DH128" s="1026"/>
      <c r="DI128" s="1026"/>
      <c r="DJ128" s="1026"/>
      <c r="DK128" s="1026"/>
      <c r="DL128" s="1026" t="s">
        <v>122</v>
      </c>
      <c r="DM128" s="1026"/>
      <c r="DN128" s="1026"/>
      <c r="DO128" s="1026"/>
      <c r="DP128" s="1026"/>
      <c r="DQ128" s="1026" t="s">
        <v>122</v>
      </c>
      <c r="DR128" s="1026"/>
      <c r="DS128" s="1026"/>
      <c r="DT128" s="1026"/>
      <c r="DU128" s="1026"/>
      <c r="DV128" s="1027" t="s">
        <v>122</v>
      </c>
      <c r="DW128" s="1027"/>
      <c r="DX128" s="1027"/>
      <c r="DY128" s="1027"/>
      <c r="DZ128" s="1028"/>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3775986</v>
      </c>
      <c r="AB129" s="946"/>
      <c r="AC129" s="946"/>
      <c r="AD129" s="946"/>
      <c r="AE129" s="947"/>
      <c r="AF129" s="948">
        <v>3865445</v>
      </c>
      <c r="AG129" s="946"/>
      <c r="AH129" s="946"/>
      <c r="AI129" s="946"/>
      <c r="AJ129" s="947"/>
      <c r="AK129" s="948">
        <v>4007635</v>
      </c>
      <c r="AL129" s="946"/>
      <c r="AM129" s="946"/>
      <c r="AN129" s="946"/>
      <c r="AO129" s="947"/>
      <c r="AP129" s="1060"/>
      <c r="AQ129" s="1061"/>
      <c r="AR129" s="1061"/>
      <c r="AS129" s="1061"/>
      <c r="AT129" s="1062"/>
      <c r="AU129" s="215"/>
      <c r="AV129" s="215"/>
      <c r="AW129" s="215"/>
      <c r="AX129" s="1052" t="s">
        <v>466</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849888</v>
      </c>
      <c r="AB130" s="946"/>
      <c r="AC130" s="946"/>
      <c r="AD130" s="946"/>
      <c r="AE130" s="947"/>
      <c r="AF130" s="948">
        <v>903173</v>
      </c>
      <c r="AG130" s="946"/>
      <c r="AH130" s="946"/>
      <c r="AI130" s="946"/>
      <c r="AJ130" s="947"/>
      <c r="AK130" s="948">
        <v>956802</v>
      </c>
      <c r="AL130" s="946"/>
      <c r="AM130" s="946"/>
      <c r="AN130" s="946"/>
      <c r="AO130" s="947"/>
      <c r="AP130" s="1060"/>
      <c r="AQ130" s="1061"/>
      <c r="AR130" s="1061"/>
      <c r="AS130" s="1061"/>
      <c r="AT130" s="1062"/>
      <c r="AU130" s="215"/>
      <c r="AV130" s="215"/>
      <c r="AW130" s="215"/>
      <c r="AX130" s="1052" t="s">
        <v>469</v>
      </c>
      <c r="AY130" s="910"/>
      <c r="AZ130" s="910"/>
      <c r="BA130" s="910"/>
      <c r="BB130" s="910"/>
      <c r="BC130" s="910"/>
      <c r="BD130" s="910"/>
      <c r="BE130" s="911"/>
      <c r="BF130" s="1088">
        <v>14</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2926098</v>
      </c>
      <c r="AB131" s="973"/>
      <c r="AC131" s="973"/>
      <c r="AD131" s="973"/>
      <c r="AE131" s="974"/>
      <c r="AF131" s="972">
        <v>2962272</v>
      </c>
      <c r="AG131" s="973"/>
      <c r="AH131" s="973"/>
      <c r="AI131" s="973"/>
      <c r="AJ131" s="974"/>
      <c r="AK131" s="972">
        <v>3050833</v>
      </c>
      <c r="AL131" s="973"/>
      <c r="AM131" s="973"/>
      <c r="AN131" s="973"/>
      <c r="AO131" s="974"/>
      <c r="AP131" s="1097"/>
      <c r="AQ131" s="1098"/>
      <c r="AR131" s="1098"/>
      <c r="AS131" s="1098"/>
      <c r="AT131" s="1099"/>
      <c r="AU131" s="215"/>
      <c r="AV131" s="215"/>
      <c r="AW131" s="215"/>
      <c r="AX131" s="1070" t="s">
        <v>471</v>
      </c>
      <c r="AY131" s="713"/>
      <c r="AZ131" s="713"/>
      <c r="BA131" s="713"/>
      <c r="BB131" s="713"/>
      <c r="BC131" s="713"/>
      <c r="BD131" s="713"/>
      <c r="BE131" s="1024"/>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13.843145379999999</v>
      </c>
      <c r="AB132" s="1084"/>
      <c r="AC132" s="1084"/>
      <c r="AD132" s="1084"/>
      <c r="AE132" s="1085"/>
      <c r="AF132" s="1086">
        <v>14.573746099999999</v>
      </c>
      <c r="AG132" s="1084"/>
      <c r="AH132" s="1084"/>
      <c r="AI132" s="1084"/>
      <c r="AJ132" s="1085"/>
      <c r="AK132" s="1086">
        <v>13.82478163</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12.4</v>
      </c>
      <c r="AB133" s="1067"/>
      <c r="AC133" s="1067"/>
      <c r="AD133" s="1067"/>
      <c r="AE133" s="1068"/>
      <c r="AF133" s="1066">
        <v>13.5</v>
      </c>
      <c r="AG133" s="1067"/>
      <c r="AH133" s="1067"/>
      <c r="AI133" s="1067"/>
      <c r="AJ133" s="1068"/>
      <c r="AK133" s="1066">
        <v>14</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9vKA52MIs/3e4d/mAUsMJBzMWlqvCtU950XhuwxiFMMx+gX9oMzm5qdIXsYOR3bD5BoYjb8wdFajhjLKhoBgcA==" saltValue="o1mXj+xkztQ6MlotDst8P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gq9fsf0CEfv7A9MtK7jYhulONm+ySMi8xezU6N2MyJlRW6amVn7mDXEKOV4W0NamIKv7G1dHICqt40HLpNvsXw==" saltValue="auTgKvRcV1IPUztpFt0kW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89"/>
  <sheetViews>
    <sheetView showGridLines="0" zoomScale="40" zoomScaleNormal="4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q2RSgaLxlR7/bQviEpAw4T6DKPAdodLeSkvzC5gBkHnOnfR8PPxL7NZ3dkWr8O1exNX5EXJjhw2X2y6hovjBw==" saltValue="nLQK+GMQWHUdHLUN2GXxDg=="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1" t="s">
        <v>478</v>
      </c>
      <c r="AP7" s="253"/>
      <c r="AQ7" s="254" t="s">
        <v>479</v>
      </c>
      <c r="AR7" s="255"/>
    </row>
    <row r="8" spans="1:46" x14ac:dyDescent="0.15">
      <c r="A8" s="247"/>
      <c r="AK8" s="256"/>
      <c r="AL8" s="257"/>
      <c r="AM8" s="257"/>
      <c r="AN8" s="258"/>
      <c r="AO8" s="1102"/>
      <c r="AP8" s="259" t="s">
        <v>480</v>
      </c>
      <c r="AQ8" s="260" t="s">
        <v>481</v>
      </c>
      <c r="AR8" s="261" t="s">
        <v>482</v>
      </c>
    </row>
    <row r="9" spans="1:46" x14ac:dyDescent="0.15">
      <c r="A9" s="247"/>
      <c r="AK9" s="1103" t="s">
        <v>483</v>
      </c>
      <c r="AL9" s="1104"/>
      <c r="AM9" s="1104"/>
      <c r="AN9" s="1105"/>
      <c r="AO9" s="262">
        <v>1270513</v>
      </c>
      <c r="AP9" s="262">
        <v>220040</v>
      </c>
      <c r="AQ9" s="263">
        <v>186275</v>
      </c>
      <c r="AR9" s="264">
        <v>18.100000000000001</v>
      </c>
    </row>
    <row r="10" spans="1:46" ht="13.5" customHeight="1" x14ac:dyDescent="0.15">
      <c r="A10" s="247"/>
      <c r="AK10" s="1103" t="s">
        <v>484</v>
      </c>
      <c r="AL10" s="1104"/>
      <c r="AM10" s="1104"/>
      <c r="AN10" s="1105"/>
      <c r="AO10" s="265">
        <v>217859</v>
      </c>
      <c r="AP10" s="265">
        <v>37731</v>
      </c>
      <c r="AQ10" s="266">
        <v>28060</v>
      </c>
      <c r="AR10" s="267">
        <v>34.5</v>
      </c>
    </row>
    <row r="11" spans="1:46" ht="13.5" customHeight="1" x14ac:dyDescent="0.15">
      <c r="A11" s="247"/>
      <c r="AK11" s="1103" t="s">
        <v>485</v>
      </c>
      <c r="AL11" s="1104"/>
      <c r="AM11" s="1104"/>
      <c r="AN11" s="1105"/>
      <c r="AO11" s="265" t="s">
        <v>486</v>
      </c>
      <c r="AP11" s="265" t="s">
        <v>486</v>
      </c>
      <c r="AQ11" s="266">
        <v>7123</v>
      </c>
      <c r="AR11" s="267" t="s">
        <v>486</v>
      </c>
    </row>
    <row r="12" spans="1:46" ht="13.5" customHeight="1" x14ac:dyDescent="0.15">
      <c r="A12" s="247"/>
      <c r="AK12" s="1103" t="s">
        <v>487</v>
      </c>
      <c r="AL12" s="1104"/>
      <c r="AM12" s="1104"/>
      <c r="AN12" s="1105"/>
      <c r="AO12" s="265" t="s">
        <v>486</v>
      </c>
      <c r="AP12" s="265" t="s">
        <v>486</v>
      </c>
      <c r="AQ12" s="266">
        <v>57</v>
      </c>
      <c r="AR12" s="267" t="s">
        <v>486</v>
      </c>
    </row>
    <row r="13" spans="1:46" ht="13.5" customHeight="1" x14ac:dyDescent="0.15">
      <c r="A13" s="247"/>
      <c r="AK13" s="1103" t="s">
        <v>488</v>
      </c>
      <c r="AL13" s="1104"/>
      <c r="AM13" s="1104"/>
      <c r="AN13" s="1105"/>
      <c r="AO13" s="265">
        <v>60576</v>
      </c>
      <c r="AP13" s="265">
        <v>10491</v>
      </c>
      <c r="AQ13" s="266">
        <v>6435</v>
      </c>
      <c r="AR13" s="267">
        <v>63</v>
      </c>
    </row>
    <row r="14" spans="1:46" ht="13.5" customHeight="1" x14ac:dyDescent="0.15">
      <c r="A14" s="247"/>
      <c r="AK14" s="1103" t="s">
        <v>489</v>
      </c>
      <c r="AL14" s="1104"/>
      <c r="AM14" s="1104"/>
      <c r="AN14" s="1105"/>
      <c r="AO14" s="265">
        <v>40286</v>
      </c>
      <c r="AP14" s="265">
        <v>6977</v>
      </c>
      <c r="AQ14" s="266">
        <v>3786</v>
      </c>
      <c r="AR14" s="267">
        <v>84.3</v>
      </c>
    </row>
    <row r="15" spans="1:46" ht="13.5" customHeight="1" x14ac:dyDescent="0.15">
      <c r="A15" s="247"/>
      <c r="AK15" s="1106" t="s">
        <v>490</v>
      </c>
      <c r="AL15" s="1107"/>
      <c r="AM15" s="1107"/>
      <c r="AN15" s="1108"/>
      <c r="AO15" s="265">
        <v>-66028</v>
      </c>
      <c r="AP15" s="265">
        <v>-11435</v>
      </c>
      <c r="AQ15" s="266">
        <v>-9323</v>
      </c>
      <c r="AR15" s="267">
        <v>22.7</v>
      </c>
    </row>
    <row r="16" spans="1:46" x14ac:dyDescent="0.15">
      <c r="A16" s="247"/>
      <c r="AK16" s="1106" t="s">
        <v>178</v>
      </c>
      <c r="AL16" s="1107"/>
      <c r="AM16" s="1107"/>
      <c r="AN16" s="1108"/>
      <c r="AO16" s="265">
        <v>1523206</v>
      </c>
      <c r="AP16" s="265">
        <v>263804</v>
      </c>
      <c r="AQ16" s="266">
        <v>222412</v>
      </c>
      <c r="AR16" s="267">
        <v>18.600000000000001</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09" t="s">
        <v>495</v>
      </c>
      <c r="AL21" s="1110"/>
      <c r="AM21" s="1110"/>
      <c r="AN21" s="1111"/>
      <c r="AO21" s="277">
        <v>21.48</v>
      </c>
      <c r="AP21" s="278">
        <v>17.59</v>
      </c>
      <c r="AQ21" s="279">
        <v>3.89</v>
      </c>
      <c r="AS21" s="280"/>
      <c r="AT21" s="276"/>
    </row>
    <row r="22" spans="1:46" s="248" customFormat="1" x14ac:dyDescent="0.15">
      <c r="A22" s="276"/>
      <c r="AK22" s="1109" t="s">
        <v>496</v>
      </c>
      <c r="AL22" s="1110"/>
      <c r="AM22" s="1110"/>
      <c r="AN22" s="1111"/>
      <c r="AO22" s="281">
        <v>97.1</v>
      </c>
      <c r="AP22" s="282">
        <v>95.9</v>
      </c>
      <c r="AQ22" s="283">
        <v>1.2</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1" t="s">
        <v>478</v>
      </c>
      <c r="AP30" s="253"/>
      <c r="AQ30" s="254" t="s">
        <v>479</v>
      </c>
      <c r="AR30" s="255"/>
    </row>
    <row r="31" spans="1:46" x14ac:dyDescent="0.15">
      <c r="A31" s="247"/>
      <c r="AK31" s="256"/>
      <c r="AL31" s="257"/>
      <c r="AM31" s="257"/>
      <c r="AN31" s="258"/>
      <c r="AO31" s="1102"/>
      <c r="AP31" s="259" t="s">
        <v>480</v>
      </c>
      <c r="AQ31" s="260" t="s">
        <v>481</v>
      </c>
      <c r="AR31" s="261" t="s">
        <v>482</v>
      </c>
    </row>
    <row r="32" spans="1:46" ht="27" customHeight="1" x14ac:dyDescent="0.15">
      <c r="A32" s="247"/>
      <c r="AK32" s="1117" t="s">
        <v>500</v>
      </c>
      <c r="AL32" s="1118"/>
      <c r="AM32" s="1118"/>
      <c r="AN32" s="1119"/>
      <c r="AO32" s="291">
        <v>1341097</v>
      </c>
      <c r="AP32" s="291">
        <v>232265</v>
      </c>
      <c r="AQ32" s="292">
        <v>124581</v>
      </c>
      <c r="AR32" s="293">
        <v>86.4</v>
      </c>
    </row>
    <row r="33" spans="1:46" ht="13.5" customHeight="1" x14ac:dyDescent="0.15">
      <c r="A33" s="247"/>
      <c r="AK33" s="1117" t="s">
        <v>501</v>
      </c>
      <c r="AL33" s="1118"/>
      <c r="AM33" s="1118"/>
      <c r="AN33" s="1119"/>
      <c r="AO33" s="291" t="s">
        <v>486</v>
      </c>
      <c r="AP33" s="291" t="s">
        <v>486</v>
      </c>
      <c r="AQ33" s="292">
        <v>76</v>
      </c>
      <c r="AR33" s="293" t="s">
        <v>486</v>
      </c>
    </row>
    <row r="34" spans="1:46" ht="27" customHeight="1" x14ac:dyDescent="0.15">
      <c r="A34" s="247"/>
      <c r="AK34" s="1117" t="s">
        <v>502</v>
      </c>
      <c r="AL34" s="1118"/>
      <c r="AM34" s="1118"/>
      <c r="AN34" s="1119"/>
      <c r="AO34" s="291" t="s">
        <v>486</v>
      </c>
      <c r="AP34" s="291" t="s">
        <v>486</v>
      </c>
      <c r="AQ34" s="292">
        <v>163</v>
      </c>
      <c r="AR34" s="293" t="s">
        <v>486</v>
      </c>
    </row>
    <row r="35" spans="1:46" ht="27" customHeight="1" x14ac:dyDescent="0.15">
      <c r="A35" s="247"/>
      <c r="AK35" s="1117" t="s">
        <v>503</v>
      </c>
      <c r="AL35" s="1118"/>
      <c r="AM35" s="1118"/>
      <c r="AN35" s="1119"/>
      <c r="AO35" s="291">
        <v>47132</v>
      </c>
      <c r="AP35" s="291">
        <v>8163</v>
      </c>
      <c r="AQ35" s="292">
        <v>24428</v>
      </c>
      <c r="AR35" s="293">
        <v>-66.599999999999994</v>
      </c>
    </row>
    <row r="36" spans="1:46" ht="27" customHeight="1" x14ac:dyDescent="0.15">
      <c r="A36" s="247"/>
      <c r="AK36" s="1117" t="s">
        <v>504</v>
      </c>
      <c r="AL36" s="1118"/>
      <c r="AM36" s="1118"/>
      <c r="AN36" s="1119"/>
      <c r="AO36" s="291">
        <v>564</v>
      </c>
      <c r="AP36" s="291">
        <v>98</v>
      </c>
      <c r="AQ36" s="292">
        <v>4294</v>
      </c>
      <c r="AR36" s="293">
        <v>-97.7</v>
      </c>
    </row>
    <row r="37" spans="1:46" ht="13.5" customHeight="1" x14ac:dyDescent="0.15">
      <c r="A37" s="247"/>
      <c r="AK37" s="1117" t="s">
        <v>505</v>
      </c>
      <c r="AL37" s="1118"/>
      <c r="AM37" s="1118"/>
      <c r="AN37" s="1119"/>
      <c r="AO37" s="291" t="s">
        <v>486</v>
      </c>
      <c r="AP37" s="291" t="s">
        <v>486</v>
      </c>
      <c r="AQ37" s="292">
        <v>880</v>
      </c>
      <c r="AR37" s="293" t="s">
        <v>486</v>
      </c>
    </row>
    <row r="38" spans="1:46" ht="27" customHeight="1" x14ac:dyDescent="0.15">
      <c r="A38" s="247"/>
      <c r="AK38" s="1120" t="s">
        <v>506</v>
      </c>
      <c r="AL38" s="1121"/>
      <c r="AM38" s="1121"/>
      <c r="AN38" s="1122"/>
      <c r="AO38" s="294" t="s">
        <v>486</v>
      </c>
      <c r="AP38" s="294" t="s">
        <v>486</v>
      </c>
      <c r="AQ38" s="295">
        <v>22</v>
      </c>
      <c r="AR38" s="283" t="s">
        <v>486</v>
      </c>
      <c r="AS38" s="290"/>
    </row>
    <row r="39" spans="1:46" x14ac:dyDescent="0.15">
      <c r="A39" s="247"/>
      <c r="AK39" s="1120" t="s">
        <v>507</v>
      </c>
      <c r="AL39" s="1121"/>
      <c r="AM39" s="1121"/>
      <c r="AN39" s="1122"/>
      <c r="AO39" s="291">
        <v>-10220</v>
      </c>
      <c r="AP39" s="291">
        <v>-1770</v>
      </c>
      <c r="AQ39" s="292">
        <v>-5293</v>
      </c>
      <c r="AR39" s="293">
        <v>-66.599999999999994</v>
      </c>
      <c r="AS39" s="290"/>
    </row>
    <row r="40" spans="1:46" ht="27" customHeight="1" x14ac:dyDescent="0.15">
      <c r="A40" s="247"/>
      <c r="AK40" s="1117" t="s">
        <v>508</v>
      </c>
      <c r="AL40" s="1118"/>
      <c r="AM40" s="1118"/>
      <c r="AN40" s="1119"/>
      <c r="AO40" s="291">
        <v>-956802</v>
      </c>
      <c r="AP40" s="291">
        <v>-165709</v>
      </c>
      <c r="AQ40" s="292">
        <v>-99375</v>
      </c>
      <c r="AR40" s="293">
        <v>66.8</v>
      </c>
      <c r="AS40" s="290"/>
    </row>
    <row r="41" spans="1:46" x14ac:dyDescent="0.15">
      <c r="A41" s="247"/>
      <c r="AK41" s="1123" t="s">
        <v>288</v>
      </c>
      <c r="AL41" s="1124"/>
      <c r="AM41" s="1124"/>
      <c r="AN41" s="1125"/>
      <c r="AO41" s="291">
        <v>421771</v>
      </c>
      <c r="AP41" s="291">
        <v>73047</v>
      </c>
      <c r="AQ41" s="292">
        <v>49775</v>
      </c>
      <c r="AR41" s="293">
        <v>46.8</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12" t="s">
        <v>478</v>
      </c>
      <c r="AN49" s="1114" t="s">
        <v>511</v>
      </c>
      <c r="AO49" s="1115"/>
      <c r="AP49" s="1115"/>
      <c r="AQ49" s="1115"/>
      <c r="AR49" s="1116"/>
    </row>
    <row r="50" spans="1:44" x14ac:dyDescent="0.15">
      <c r="A50" s="247"/>
      <c r="AK50" s="305"/>
      <c r="AL50" s="306"/>
      <c r="AM50" s="1113"/>
      <c r="AN50" s="307" t="s">
        <v>512</v>
      </c>
      <c r="AO50" s="308" t="s">
        <v>513</v>
      </c>
      <c r="AP50" s="309" t="s">
        <v>514</v>
      </c>
      <c r="AQ50" s="310" t="s">
        <v>515</v>
      </c>
      <c r="AR50" s="311" t="s">
        <v>516</v>
      </c>
    </row>
    <row r="51" spans="1:44" x14ac:dyDescent="0.15">
      <c r="A51" s="247"/>
      <c r="AK51" s="303" t="s">
        <v>517</v>
      </c>
      <c r="AL51" s="304"/>
      <c r="AM51" s="312">
        <v>5041223</v>
      </c>
      <c r="AN51" s="313">
        <v>778808</v>
      </c>
      <c r="AO51" s="314">
        <v>210.8</v>
      </c>
      <c r="AP51" s="315">
        <v>200194</v>
      </c>
      <c r="AQ51" s="316">
        <v>5.2</v>
      </c>
      <c r="AR51" s="317">
        <v>205.6</v>
      </c>
    </row>
    <row r="52" spans="1:44" x14ac:dyDescent="0.15">
      <c r="A52" s="247"/>
      <c r="AK52" s="318"/>
      <c r="AL52" s="319" t="s">
        <v>518</v>
      </c>
      <c r="AM52" s="320">
        <v>4559348</v>
      </c>
      <c r="AN52" s="321">
        <v>704364</v>
      </c>
      <c r="AO52" s="322">
        <v>358.9</v>
      </c>
      <c r="AP52" s="323">
        <v>106422</v>
      </c>
      <c r="AQ52" s="324">
        <v>20.100000000000001</v>
      </c>
      <c r="AR52" s="325">
        <v>338.8</v>
      </c>
    </row>
    <row r="53" spans="1:44" x14ac:dyDescent="0.15">
      <c r="A53" s="247"/>
      <c r="AK53" s="303" t="s">
        <v>519</v>
      </c>
      <c r="AL53" s="304"/>
      <c r="AM53" s="312">
        <v>1569032</v>
      </c>
      <c r="AN53" s="313">
        <v>249727</v>
      </c>
      <c r="AO53" s="314">
        <v>-67.900000000000006</v>
      </c>
      <c r="AP53" s="315">
        <v>196914</v>
      </c>
      <c r="AQ53" s="316">
        <v>-1.6</v>
      </c>
      <c r="AR53" s="317">
        <v>-66.3</v>
      </c>
    </row>
    <row r="54" spans="1:44" x14ac:dyDescent="0.15">
      <c r="A54" s="247"/>
      <c r="AK54" s="318"/>
      <c r="AL54" s="319" t="s">
        <v>518</v>
      </c>
      <c r="AM54" s="320">
        <v>833858</v>
      </c>
      <c r="AN54" s="321">
        <v>132717</v>
      </c>
      <c r="AO54" s="322">
        <v>-81.2</v>
      </c>
      <c r="AP54" s="323">
        <v>98966</v>
      </c>
      <c r="AQ54" s="324">
        <v>-7</v>
      </c>
      <c r="AR54" s="325">
        <v>-74.2</v>
      </c>
    </row>
    <row r="55" spans="1:44" x14ac:dyDescent="0.15">
      <c r="A55" s="247"/>
      <c r="AK55" s="303" t="s">
        <v>520</v>
      </c>
      <c r="AL55" s="304"/>
      <c r="AM55" s="312">
        <v>1216768</v>
      </c>
      <c r="AN55" s="313">
        <v>199274</v>
      </c>
      <c r="AO55" s="314">
        <v>-20.2</v>
      </c>
      <c r="AP55" s="315">
        <v>204757</v>
      </c>
      <c r="AQ55" s="316">
        <v>4</v>
      </c>
      <c r="AR55" s="317">
        <v>-24.2</v>
      </c>
    </row>
    <row r="56" spans="1:44" x14ac:dyDescent="0.15">
      <c r="A56" s="247"/>
      <c r="AK56" s="318"/>
      <c r="AL56" s="319" t="s">
        <v>518</v>
      </c>
      <c r="AM56" s="320">
        <v>994720</v>
      </c>
      <c r="AN56" s="321">
        <v>162909</v>
      </c>
      <c r="AO56" s="322">
        <v>22.7</v>
      </c>
      <c r="AP56" s="323">
        <v>106071</v>
      </c>
      <c r="AQ56" s="324">
        <v>7.2</v>
      </c>
      <c r="AR56" s="325">
        <v>15.5</v>
      </c>
    </row>
    <row r="57" spans="1:44" x14ac:dyDescent="0.15">
      <c r="A57" s="247"/>
      <c r="AK57" s="303" t="s">
        <v>521</v>
      </c>
      <c r="AL57" s="304"/>
      <c r="AM57" s="312">
        <v>1059659</v>
      </c>
      <c r="AN57" s="313">
        <v>178364</v>
      </c>
      <c r="AO57" s="314">
        <v>-10.5</v>
      </c>
      <c r="AP57" s="315">
        <v>194971</v>
      </c>
      <c r="AQ57" s="316">
        <v>-4.8</v>
      </c>
      <c r="AR57" s="317">
        <v>-5.7</v>
      </c>
    </row>
    <row r="58" spans="1:44" x14ac:dyDescent="0.15">
      <c r="A58" s="247"/>
      <c r="AK58" s="318"/>
      <c r="AL58" s="319" t="s">
        <v>518</v>
      </c>
      <c r="AM58" s="320">
        <v>590413</v>
      </c>
      <c r="AN58" s="321">
        <v>99379</v>
      </c>
      <c r="AO58" s="322">
        <v>-39</v>
      </c>
      <c r="AP58" s="323">
        <v>105966</v>
      </c>
      <c r="AQ58" s="324">
        <v>-0.1</v>
      </c>
      <c r="AR58" s="325">
        <v>-38.9</v>
      </c>
    </row>
    <row r="59" spans="1:44" x14ac:dyDescent="0.15">
      <c r="A59" s="247"/>
      <c r="AK59" s="303" t="s">
        <v>522</v>
      </c>
      <c r="AL59" s="304"/>
      <c r="AM59" s="312">
        <v>1433640</v>
      </c>
      <c r="AN59" s="313">
        <v>248292</v>
      </c>
      <c r="AO59" s="314">
        <v>39.200000000000003</v>
      </c>
      <c r="AP59" s="315">
        <v>224172</v>
      </c>
      <c r="AQ59" s="316">
        <v>15</v>
      </c>
      <c r="AR59" s="317">
        <v>24.2</v>
      </c>
    </row>
    <row r="60" spans="1:44" x14ac:dyDescent="0.15">
      <c r="A60" s="247"/>
      <c r="AK60" s="318"/>
      <c r="AL60" s="319" t="s">
        <v>518</v>
      </c>
      <c r="AM60" s="320">
        <v>614723</v>
      </c>
      <c r="AN60" s="321">
        <v>106464</v>
      </c>
      <c r="AO60" s="322">
        <v>7.1</v>
      </c>
      <c r="AP60" s="323">
        <v>117611</v>
      </c>
      <c r="AQ60" s="324">
        <v>11</v>
      </c>
      <c r="AR60" s="325">
        <v>-3.9</v>
      </c>
    </row>
    <row r="61" spans="1:44" x14ac:dyDescent="0.15">
      <c r="A61" s="247"/>
      <c r="AK61" s="303" t="s">
        <v>523</v>
      </c>
      <c r="AL61" s="326"/>
      <c r="AM61" s="312">
        <v>2064064</v>
      </c>
      <c r="AN61" s="313">
        <v>330893</v>
      </c>
      <c r="AO61" s="314">
        <v>30.3</v>
      </c>
      <c r="AP61" s="315">
        <v>204202</v>
      </c>
      <c r="AQ61" s="327">
        <v>3.6</v>
      </c>
      <c r="AR61" s="317">
        <v>26.7</v>
      </c>
    </row>
    <row r="62" spans="1:44" x14ac:dyDescent="0.15">
      <c r="A62" s="247"/>
      <c r="AK62" s="318"/>
      <c r="AL62" s="319" t="s">
        <v>518</v>
      </c>
      <c r="AM62" s="320">
        <v>1518612</v>
      </c>
      <c r="AN62" s="321">
        <v>241167</v>
      </c>
      <c r="AO62" s="322">
        <v>53.7</v>
      </c>
      <c r="AP62" s="323">
        <v>107007</v>
      </c>
      <c r="AQ62" s="324">
        <v>6.2</v>
      </c>
      <c r="AR62" s="325">
        <v>47.5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3zBnPMxYkCmFv/NY2vCkwvTQLEZbHF3Yw5dtgrfvCINgCE2sbj/c7I6R0smlRv+aqLSZs5mcOfPNm8dqv2AR3w==" saltValue="0kqvG56ZsTGmZE776B/oT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jZmcLH+9Uw/k8kxnDRvEqo+F7g9I9j8OOzSRWKvD/cmxPpcWqSZeqWvvsre6bBNmes89PfHC3Xwxi132vDZFcA==" saltValue="Fx/vif4oIAlkAPepQwtDs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AbWML4JU34HSdKRpGWh9kCvnkgLuF9QfWaZr0T8l4SkU9awpwa23TB2zoVC5Gbxg6WhNXqZ/c+bz97jb+ajmfw==" saltValue="5NUHb/Ch7xjq8HMzMLGp1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55.13</v>
      </c>
      <c r="G47" s="12">
        <v>51.8</v>
      </c>
      <c r="H47" s="12">
        <v>51.2</v>
      </c>
      <c r="I47" s="12">
        <v>45.1</v>
      </c>
      <c r="J47" s="13">
        <v>43.59</v>
      </c>
    </row>
    <row r="48" spans="2:10" ht="57.75" customHeight="1" x14ac:dyDescent="0.15">
      <c r="B48" s="14"/>
      <c r="C48" s="1128" t="s">
        <v>4</v>
      </c>
      <c r="D48" s="1128"/>
      <c r="E48" s="1129"/>
      <c r="F48" s="15">
        <v>12.26</v>
      </c>
      <c r="G48" s="16">
        <v>12.32</v>
      </c>
      <c r="H48" s="16">
        <v>4.0199999999999996</v>
      </c>
      <c r="I48" s="16">
        <v>10.28</v>
      </c>
      <c r="J48" s="17">
        <v>5.41</v>
      </c>
    </row>
    <row r="49" spans="2:10" ht="57.75" customHeight="1" thickBot="1" x14ac:dyDescent="0.2">
      <c r="B49" s="18"/>
      <c r="C49" s="1130" t="s">
        <v>5</v>
      </c>
      <c r="D49" s="1130"/>
      <c r="E49" s="1131"/>
      <c r="F49" s="19" t="s">
        <v>530</v>
      </c>
      <c r="G49" s="20">
        <v>16.190000000000001</v>
      </c>
      <c r="H49" s="20" t="s">
        <v>531</v>
      </c>
      <c r="I49" s="20" t="s">
        <v>532</v>
      </c>
      <c r="J49" s="21" t="s">
        <v>533</v>
      </c>
    </row>
    <row r="50" spans="2:10" x14ac:dyDescent="0.15"/>
  </sheetData>
  <sheetProtection algorithmName="SHA-512" hashValue="Mnp1z5zcIFI0vlUsnQZ9lzV+g7Mr5jPhU2Jw9tig06po7lR2vCrFuW7dl4eyhdk/wLBTDKoFMXeYcw8wPIBJqA==" saltValue="oPvl/v916xK/IZnQGLk2j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2026-03-18T09:26:00Z</cp:lastPrinted>
  <dcterms:created xsi:type="dcterms:W3CDTF">2026-02-23T08:59:53Z</dcterms:created>
  <dcterms:modified xsi:type="dcterms:W3CDTF">2026-03-23T01:32:53Z</dcterms:modified>
  <cp:category/>
</cp:coreProperties>
</file>