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2_チェック後\☆完了☆\"/>
    </mc:Choice>
  </mc:AlternateContent>
  <bookViews>
    <workbookView xWindow="0" yWindow="0" windowWidth="19200" windowHeight="5940" tabRatio="94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8" i="12" l="1"/>
  <c r="AO35" i="10" l="1"/>
  <c r="AO34" i="10"/>
  <c r="W41" i="10"/>
  <c r="W40"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C41" i="10"/>
  <c r="CO40" i="10"/>
  <c r="BW40" i="10"/>
  <c r="BE40" i="10"/>
  <c r="AM40" i="10"/>
  <c r="C40" i="10"/>
  <c r="CO39" i="10"/>
  <c r="BW39" i="10"/>
  <c r="BE39" i="10"/>
  <c r="AM39" i="10"/>
  <c r="C39" i="10"/>
  <c r="CO38" i="10"/>
  <c r="BW38" i="10"/>
  <c r="BE38" i="10"/>
  <c r="AM38" i="10"/>
  <c r="C38" i="10"/>
  <c r="CO37" i="10"/>
  <c r="BW37" i="10"/>
  <c r="BE37" i="10"/>
  <c r="AM37" i="10"/>
  <c r="C37" i="10"/>
  <c r="CO36" i="10"/>
  <c r="BW36" i="10"/>
  <c r="BE36" i="10"/>
  <c r="AM36" i="10"/>
  <c r="C36" i="10"/>
  <c r="CO35" i="10"/>
  <c r="BW35" i="10"/>
  <c r="BE35" i="10"/>
  <c r="C35" i="10"/>
  <c r="CO34" i="10"/>
  <c r="BW34" i="10"/>
  <c r="BE34" i="10"/>
  <c r="C34" i="10"/>
  <c r="U34" i="10" s="1"/>
  <c r="U35" i="10" s="1"/>
  <c r="U36" i="10" s="1"/>
  <c r="U37" i="10" s="1"/>
  <c r="U38" i="10" s="1"/>
  <c r="U39" i="10" s="1"/>
  <c r="U40" i="10" s="1"/>
  <c r="U41"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<sst xmlns="http://schemas.openxmlformats.org/spreadsheetml/2006/main" count="1131" uniqueCount="572">
  <si>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</si>
  <si>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</si>
  <si>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</si>
  <si>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</si>
  <si>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</si>
  <si>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</si>
  <si>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</si>
  <si>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</si>
  <si>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</si>
  <si>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</si>
  <si>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</si>
  <si>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</si>
  <si>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</si>
  <si>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</si>
  <si>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</si>
  <si>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</si>
  <si>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</si>
  <si>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</si>
  <si>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</si>
  <si>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</si>
  <si>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</si>
  <si>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</si>
  <si>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</si>
  <si>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</si>
  <si>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</si>
  <si>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</si>
  <si>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</si>
  <si>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</si>
  <si>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</si>
  <si>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</si>
  <si>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</si>
  <si>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</si>
  <si>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</si>
  <si>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</si>
  <si>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</si>
  <si>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</si>
  <si>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</si>
  <si>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</si>
  <si>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</si>
  <si>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</si>
  <si>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</si>
  <si>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</si>
  <si>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</si>
  <si>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</si>
  <si>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</si>
  <si>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</si>
  <si>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</si>
  <si>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</si>
  <si>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</si>
  <si>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</si>
  <si>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</si>
  <si>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</si>
  <si>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</si>
  <si>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</si>
  <si>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</si>
  <si>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</si>
  <si>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</si>
  <si>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</si>
  <si>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</si>
  <si>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</si>
  <si>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</si>
  <si>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</si>
  <si>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</si>
  <si>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</si>
  <si>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</si>
  <si>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</si>
  <si>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</si>
  <si>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</si>
  <si>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</si>
  <si>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</si>
  <si>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</si>
  <si>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</si>
  <si>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</si>
  <si>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</si>
  <si>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</si>
  <si>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</si>
  <si>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</si>
  <si>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</si>
  <si>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</si>
  <si>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</si>
  <si>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</si>
  <si>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Ⅳ－０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</si>
  <si>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</si>
  <si>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</si>
  <si>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</si>
  <si>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</si>
  <si>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</si>
  <si>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</si>
  <si>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</si>
  <si>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</si>
  <si>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</si>
  <si>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</si>
  <si>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</si>
  <si>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</si>
  <si>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四万十町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</si>
  <si>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</si>
  <si>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</si>
  <si>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</si>
  <si>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</si>
  <si>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</si>
  <si>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</si>
  <si>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</si>
  <si>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</si>
  <si>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</si>
  <si>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</si>
  <si>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</si>
  <si>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</si>
  <si>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</si>
  <si>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</si>
  <si>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</si>
  <si>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</si>
  <si>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</si>
  <si>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</si>
  <si>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</si>
  <si>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</si>
  <si>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</si>
  <si>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</si>
  <si>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</si>
  <si>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</si>
  <si>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</si>
  <si>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</si>
  <si>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</si>
  <si>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</si>
  <si>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</si>
  <si>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</si>
  <si>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</si>
  <si>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</si>
  <si>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</si>
  <si>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</si>
  <si>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</si>
  <si>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</si>
  <si>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</si>
  <si>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</si>
  <si>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</si>
  <si>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</si>
  <si>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</si>
  <si>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</si>
  <si>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</si>
  <si>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</si>
  <si>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</si>
  <si>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</si>
  <si>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</si>
  <si>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</si>
  <si>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</si>
  <si>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</si>
  <si>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</si>
  <si>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</si>
  <si>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</si>
  <si>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</si>
  <si>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</si>
  <si>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</si>
  <si>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</si>
  <si>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</si>
  <si>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</si>
  <si>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</si>
  <si>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</si>
  <si>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</si>
  <si>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</si>
  <si>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</si>
  <si>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</si>
  <si>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</si>
  <si>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</si>
  <si>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</si>
  <si>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</si>
  <si>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</si>
  <si>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</si>
  <si>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</si>
  <si>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</si>
  <si>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</si>
  <si>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</si>
  <si>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</si>
  <si>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</si>
  <si>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</si>
  <si>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</si>
  <si>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</si>
  <si>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</si>
  <si>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</si>
  <si>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</si>
  <si>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</si>
  <si>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</si>
  <si>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</si>
  <si>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</si>
  <si>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</si>
  <si>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</si>
  <si>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</si>
  <si>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</si>
  <si>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</si>
  <si>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</si>
  <si>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</si>
  <si>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</si>
  <si>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</si>
  <si>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</si>
  <si>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</si>
  <si>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</si>
  <si>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</si>
  <si>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</si>
  <si>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</si>
  <si>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</si>
  <si>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</si>
  <si>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</si>
  <si>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</si>
  <si>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</si>
  <si>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</si>
  <si>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高知県四万十町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</si>
  <si>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</si>
  <si>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</si>
  <si>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</si>
  <si>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</si>
  <si>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</si>
  <si>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</si>
  <si>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</si>
  <si>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</si>
  <si>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</si>
  <si>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</si>
  <si>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</si>
  <si>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</si>
  <si>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</si>
  <si>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</si>
  <si>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</si>
  <si>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</si>
  <si>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</si>
  <si>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</si>
  <si>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</si>
  <si>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</si>
  <si>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</si>
  <si>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</si>
  <si>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</si>
  <si>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</si>
  <si>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</si>
  <si>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</si>
  <si>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</si>
  <si>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</si>
  <si>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</si>
  <si>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</si>
  <si>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</si>
  <si>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</si>
  <si>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</si>
  <si>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</si>
  <si>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</si>
  <si>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</si>
  <si>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</si>
  <si>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</si>
  <si>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</si>
  <si>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</si>
  <si>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</si>
  <si>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</si>
  <si>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</si>
  <si>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</si>
  <si>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</si>
  <si>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</si>
  <si>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</si>
  <si>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</si>
  <si>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</si>
  <si>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</si>
  <si>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</si>
  <si>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</si>
  <si>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</si>
  <si>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</si>
  <si>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</si>
  <si>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</si>
  <si>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</si>
  <si>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</si>
  <si>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</si>
  <si>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</si>
  <si>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</si>
  <si>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</si>
  <si>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</si>
  <si>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</si>
  <si>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</si>
  <si>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</si>
  <si>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</si>
  <si>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</si>
  <si>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</si>
  <si>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</si>
  <si>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</si>
  <si>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</si>
  <si>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</si>
  <si>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</si>
  <si>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</si>
  <si>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</si>
  <si>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</si>
  <si>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</si>
  <si>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</si>
  <si>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</si>
  <si>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</si>
  <si>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</si>
  <si>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</si>
  <si>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</si>
  <si>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</si>
  <si>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</si>
  <si>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</si>
  <si>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</si>
  <si>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</si>
  <si>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</si>
  <si>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</si>
  <si>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</si>
  <si>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</si>
  <si>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</si>
  <si>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</si>
  <si>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</si>
  <si>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</si>
  <si>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</si>
  <si>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</si>
  <si>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</si>
  <si>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</si>
  <si>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</si>
  <si>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</si>
  <si>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</si>
  <si>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</si>
  <si>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</si>
  <si>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</si>
  <si>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</si>
  <si>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</si>
  <si>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</si>
  <si>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</si>
  <si>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</si>
  <si>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</si>
  <si>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</si>
  <si>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</si>
  <si>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</si>
  <si>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</si>
  <si>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</si>
  <si>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</si>
  <si>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</si>
  <si>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</si>
  <si>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</si>
  <si>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</si>
  <si>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</si>
  <si>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</si>
  <si>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</si>
  <si>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</si>
  <si>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</si>
  <si>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</si>
  <si>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</si>
  <si>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</si>
  <si>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</si>
  <si>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</si>
  <si>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</si>
  <si>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</si>
  <si>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</si>
  <si>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</si>
  <si>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</si>
  <si>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</si>
  <si>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</si>
  <si>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</si>
  <si>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</si>
  <si>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</si>
  <si>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</si>
  <si>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</si>
  <si>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</si>
  <si>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</si>
  <si>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</si>
  <si>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</si>
  <si>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</si>
  <si>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高知県四万十町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</si>
  <si>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</si>
  <si>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</si>
  <si>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</si>
  <si>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</si>
  <si>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</si>
  <si>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</si>
  <si>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</si>
  <si>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</si>
  <si>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</si>
  <si>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</si>
  <si>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</si>
  <si>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</si>
  <si>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</si>
  <si>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</si>
  <si>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</si>
  <si>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</si>
  <si>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</si>
  <si>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</si>
  <si>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</si>
  <si>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</si>
  <si>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</si>
  <si>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</si>
  <si>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</si>
  <si>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</si>
  <si>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</si>
  <si>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</si>
  <si>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</si>
  <si>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</si>
  <si>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</si>
  <si>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</si>
  <si>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</si>
  <si>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</si>
  <si>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</si>
  <si>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</si>
  <si>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国民健康保険大正診療所特別会計</t>
    <phoneticPr fontId="5"/>
  </si>
  <si>
    <t>国民健康保険十和診療所特別会計</t>
    <phoneticPr fontId="5"/>
  </si>
  <si>
    <t>大道へき地診療所特別会計</t>
    <phoneticPr fontId="5"/>
  </si>
  <si>
    <t>後期高齢者医療事業特別会計</t>
    <phoneticPr fontId="5"/>
  </si>
  <si>
    <t>介護保険事業特別会計</t>
    <phoneticPr fontId="5"/>
  </si>
  <si>
    <t>特別養護老人ホーム窪川荘特別会計</t>
    <phoneticPr fontId="5"/>
  </si>
  <si>
    <t>特別養護老人ホーム四万十荘特別会計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</si>
  <si>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</si>
  <si>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</si>
  <si>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</si>
  <si>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</si>
  <si>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</si>
  <si>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</si>
  <si>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</si>
  <si>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</si>
  <si>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</si>
  <si>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</si>
  <si>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</si>
  <si>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</si>
  <si>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</si>
  <si>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</si>
  <si>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</si>
  <si>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</si>
  <si>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</si>
  <si>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</si>
  <si>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</si>
  <si>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</si>
  <si>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</si>
  <si>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</si>
  <si>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</si>
  <si>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</si>
  <si>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</si>
  <si>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</si>
  <si>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</si>
  <si>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</si>
  <si>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</si>
  <si>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</si>
  <si>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</si>
  <si>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</si>
  <si>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</si>
  <si>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</si>
  <si>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</si>
  <si>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</si>
  <si>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</si>
  <si>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</si>
  <si>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</si>
  <si>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</si>
  <si>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</si>
  <si>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</si>
  <si>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</si>
  <si>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</si>
  <si>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</si>
  <si>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</si>
  <si>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</si>
  <si>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</si>
  <si>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</si>
  <si>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</si>
  <si>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</si>
  <si>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</si>
  <si>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</si>
  <si>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</si>
  <si>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</si>
  <si>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</si>
  <si>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</si>
  <si>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</si>
  <si>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</si>
  <si>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</si>
  <si>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</si>
  <si>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</si>
  <si>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</si>
  <si>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</si>
  <si>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</si>
  <si>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</si>
  <si>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</si>
  <si>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</si>
  <si>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</si>
  <si>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</si>
  <si>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</si>
  <si>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</si>
  <si>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</si>
  <si>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</si>
  <si>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</si>
  <si>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</si>
  <si>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</si>
  <si>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</si>
  <si>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</si>
  <si>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</si>
  <si>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</si>
  <si>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</si>
  <si>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</si>
  <si>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</si>
  <si>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</si>
  <si>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</si>
  <si>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</si>
  <si>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</si>
  <si>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</si>
  <si>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</si>
  <si>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</si>
  <si>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</si>
  <si>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</si>
  <si>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</si>
  <si>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</si>
  <si>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</si>
  <si>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</si>
  <si>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</si>
  <si>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</si>
  <si>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</si>
  <si>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</si>
  <si>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</si>
  <si>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</si>
  <si>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</si>
  <si>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</si>
  <si>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</si>
  <si>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</si>
  <si>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</si>
  <si>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</si>
  <si>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</si>
  <si>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</si>
  <si>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</si>
  <si>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</si>
  <si>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</si>
  <si>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</si>
  <si>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</si>
  <si>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</si>
  <si>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</si>
  <si>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</si>
  <si>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</si>
  <si>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</si>
  <si>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</si>
  <si>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</si>
  <si>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</si>
  <si>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</si>
  <si>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</si>
  <si>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</si>
  <si>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</si>
  <si>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</si>
  <si>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</si>
  <si>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</si>
  <si>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</si>
  <si>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</si>
  <si>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</si>
  <si>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</si>
  <si>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</si>
  <si>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</si>
  <si>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</si>
  <si>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4.78</t>
  </si>
  <si>
    <t>▲ 1.60</t>
  </si>
  <si>
    <t>▲ 2.05</t>
  </si>
  <si>
    <t>水道事業会計</t>
  </si>
  <si>
    <t>一般会計</t>
  </si>
  <si>
    <t>介護保険事業特別会計</t>
  </si>
  <si>
    <t>国民健康保険事業特別会計</t>
  </si>
  <si>
    <t>下水道事業会計</t>
  </si>
  <si>
    <t>後期高齢者医療事業特別会計</t>
  </si>
  <si>
    <t>国民健康保険大正診療所特別会計</t>
  </si>
  <si>
    <t>国民健康保険十和診療所特別会計</t>
  </si>
  <si>
    <t>その他会計（赤字）</t>
  </si>
  <si>
    <t>その他会計（黒字）</t>
  </si>
  <si>
    <t>R02</t>
    <phoneticPr fontId="5"/>
  </si>
  <si>
    <t>R03</t>
    <phoneticPr fontId="5"/>
  </si>
  <si>
    <t>R04</t>
    <phoneticPr fontId="5"/>
  </si>
  <si>
    <t>R05</t>
    <phoneticPr fontId="5"/>
  </si>
  <si>
    <t>R06</t>
    <phoneticPr fontId="5"/>
  </si>
  <si>
    <t>ふるさと支援基金</t>
    <rPh sb="4" eb="6">
      <t>シエン</t>
    </rPh>
    <rPh sb="6" eb="8">
      <t>キキン</t>
    </rPh>
    <phoneticPr fontId="5"/>
  </si>
  <si>
    <t>施設等整備基金</t>
    <rPh sb="0" eb="2">
      <t>シセツ</t>
    </rPh>
    <rPh sb="2" eb="3">
      <t>トウ</t>
    </rPh>
    <rPh sb="3" eb="5">
      <t>セイビ</t>
    </rPh>
    <rPh sb="5" eb="7">
      <t>キキン</t>
    </rPh>
    <phoneticPr fontId="5"/>
  </si>
  <si>
    <t>合併特例債まちづくり基金</t>
    <rPh sb="0" eb="2">
      <t>ガッペイ</t>
    </rPh>
    <rPh sb="2" eb="5">
      <t>トクレイサイ</t>
    </rPh>
    <rPh sb="10" eb="12">
      <t>キキン</t>
    </rPh>
    <phoneticPr fontId="5"/>
  </si>
  <si>
    <t>過疎地域持続的発展特別事業基金</t>
    <rPh sb="0" eb="2">
      <t>カソ</t>
    </rPh>
    <rPh sb="2" eb="4">
      <t>チイキ</t>
    </rPh>
    <rPh sb="4" eb="7">
      <t>ジゾクテキ</t>
    </rPh>
    <rPh sb="7" eb="9">
      <t>ハッテン</t>
    </rPh>
    <rPh sb="9" eb="11">
      <t>トクベツ</t>
    </rPh>
    <rPh sb="11" eb="13">
      <t>ジギョウ</t>
    </rPh>
    <rPh sb="13" eb="15">
      <t>キキン</t>
    </rPh>
    <phoneticPr fontId="5"/>
  </si>
  <si>
    <t>地域福祉基金</t>
    <rPh sb="0" eb="2">
      <t>チイキ</t>
    </rPh>
    <rPh sb="2" eb="4">
      <t>フクシ</t>
    </rPh>
    <rPh sb="4" eb="6">
      <t>キキン</t>
    </rPh>
    <phoneticPr fontId="5"/>
  </si>
  <si>
    <t>高幡消防組合（一般会計）</t>
    <phoneticPr fontId="2"/>
  </si>
  <si>
    <t>高幡障害者支援施設組合（一般会計）</t>
    <phoneticPr fontId="2"/>
  </si>
  <si>
    <t>高幡広域市町村圏事務組合（一般会計）</t>
    <phoneticPr fontId="2"/>
  </si>
  <si>
    <t>高幡広域市町村圏事務組合（滞納整理事業特別会計）</t>
    <phoneticPr fontId="2"/>
  </si>
  <si>
    <t>こうち人づくり広域連合（一般会計）</t>
    <phoneticPr fontId="2"/>
  </si>
  <si>
    <t>高知県市町村総合事務組合（一般会計）</t>
    <phoneticPr fontId="2"/>
  </si>
  <si>
    <t>-</t>
    <phoneticPr fontId="2"/>
  </si>
  <si>
    <t>高知県市町村総合事務組合（交通災害共済事業特別会計）</t>
    <phoneticPr fontId="2"/>
  </si>
  <si>
    <t>高知県後期高齢者医療広域連合（一般会計）</t>
    <phoneticPr fontId="2"/>
  </si>
  <si>
    <t>高知県後期高齢者医療広域連合（後期高齢者医療特別会計）</t>
    <phoneticPr fontId="2"/>
  </si>
  <si>
    <t>公益財団法人四万十公社</t>
    <phoneticPr fontId="2"/>
  </si>
  <si>
    <t>株式会社あぐり窪川</t>
    <phoneticPr fontId="2"/>
  </si>
  <si>
    <t>営農支援センター四万十株式会社</t>
    <phoneticPr fontId="2"/>
  </si>
  <si>
    <t>四万十町森林組合</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</si>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</sst>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125418</c:v>
                </c:pt>
                <c:pt idx="1">
                  <c:v>108384</c:v>
                </c:pt>
                <c:pt idx="2">
                  <c:v>80959</c:v>
                </c:pt>
                <c:pt idx="3">
                  <c:v>117242</c:v>
                </c:pt>
                <c:pt idx="4">
                  <c:v>113894</c:v>
                </c:pt>
              </c:numCache>
            </c:numRef>
          </c:val>
          <c:smooth val="0"/>
          <c:extLst>
            <c:ext xmlns:c16="http://schemas.microsoft.com/office/drawing/2014/chart" uri="{C3380CC4-5D6E-409C-BE32-E72D297353CC}">
              <c16:uniqueId val="{00000000-CEC2-4328-8763-0401C4D738D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221825</c:v>
                </c:pt>
                <c:pt idx="1">
                  <c:v>254244</c:v>
                </c:pt>
                <c:pt idx="2">
                  <c:v>205893</c:v>
                </c:pt>
                <c:pt idx="3">
                  <c:v>257421</c:v>
                </c:pt>
                <c:pt idx="4">
                  <c:v>208740</c:v>
                </c:pt>
              </c:numCache>
            </c:numRef>
          </c:val>
          <c:smooth val="0"/>
          <c:extLst>
            <c:ext xmlns:c16="http://schemas.microsoft.com/office/drawing/2014/chart" uri="{C3380CC4-5D6E-409C-BE32-E72D297353CC}">
              <c16:uniqueId val="{00000001-CEC2-4328-8763-0401C4D738D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4.41</c:v>
                </c:pt>
                <c:pt idx="1">
                  <c:v>6.19</c:v>
                </c:pt>
                <c:pt idx="2">
                  <c:v>6.21</c:v>
                </c:pt>
                <c:pt idx="3">
                  <c:v>4.6100000000000003</c:v>
                </c:pt>
                <c:pt idx="4">
                  <c:v>2.38</c:v>
                </c:pt>
              </c:numCache>
            </c:numRef>
          </c:val>
          <c:extLst>
            <c:ext xmlns:c16="http://schemas.microsoft.com/office/drawing/2014/chart" uri="{C3380CC4-5D6E-409C-BE32-E72D297353CC}">
              <c16:uniqueId val="{00000000-D5A6-47BD-AD4C-51958E24A9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47.02</c:v>
                </c:pt>
                <c:pt idx="1">
                  <c:v>47.42</c:v>
                </c:pt>
                <c:pt idx="2">
                  <c:v>48.55</c:v>
                </c:pt>
                <c:pt idx="3">
                  <c:v>52.49</c:v>
                </c:pt>
                <c:pt idx="4">
                  <c:v>54.03</c:v>
                </c:pt>
              </c:numCache>
            </c:numRef>
          </c:val>
          <c:extLst>
            <c:ext xmlns:c16="http://schemas.microsoft.com/office/drawing/2014/chart" uri="{C3380CC4-5D6E-409C-BE32-E72D297353CC}">
              <c16:uniqueId val="{00000001-D5A6-47BD-AD4C-51958E24A9E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1.56</c:v>
                </c:pt>
                <c:pt idx="1">
                  <c:v>6.25</c:v>
                </c:pt>
                <c:pt idx="2">
                  <c:v>-4.78</c:v>
                </c:pt>
                <c:pt idx="3">
                  <c:v>-1.6</c:v>
                </c:pt>
                <c:pt idx="4">
                  <c:v>-2.0499999999999998</c:v>
                </c:pt>
              </c:numCache>
            </c:numRef>
          </c:val>
          <c:smooth val="0"/>
          <c:extLst>
            <c:ext xmlns:c16="http://schemas.microsoft.com/office/drawing/2014/chart" uri="{C3380CC4-5D6E-409C-BE32-E72D297353CC}">
              <c16:uniqueId val="{00000002-D5A6-47BD-AD4C-51958E24A9E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0.15</c:v>
                </c:pt>
                <c:pt idx="2">
                  <c:v>#N/A</c:v>
                </c:pt>
                <c:pt idx="3">
                  <c:v>0</c:v>
                </c:pt>
                <c:pt idx="4">
                  <c:v>#N/A</c:v>
                </c:pt>
                <c:pt idx="5">
                  <c:v>0</c:v>
                </c:pt>
                <c:pt idx="6">
                  <c:v>#N/A</c:v>
                </c:pt>
                <c:pt idx="7">
                  <c:v>0.08</c:v>
                </c:pt>
                <c:pt idx="8">
                  <c:v>#N/A</c:v>
                </c:pt>
                <c:pt idx="9">
                  <c:v>0</c:v>
                </c:pt>
              </c:numCache>
            </c:numRef>
          </c:val>
          <c:extLst>
            <c:ext xmlns:c16="http://schemas.microsoft.com/office/drawing/2014/chart" uri="{C3380CC4-5D6E-409C-BE32-E72D297353CC}">
              <c16:uniqueId val="{00000000-9A07-4513-AF63-AFB0922C82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A07-4513-AF63-AFB0922C821B}"/>
            </c:ext>
          </c:extLst>
        </c:ser>
        <c:ser>
          <c:idx val="2"/>
          <c:order val="2"/>
          <c:tx>
            <c:strRef>
              <c:f>データシート!$A$29</c:f>
              <c:strCache>
                <c:ptCount val="1"/>
                <c:pt idx="0">
                  <c:v>国民健康保険十和診療所特別会計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A07-4513-AF63-AFB0922C821B}"/>
            </c:ext>
          </c:extLst>
        </c:ser>
        <c:ser>
          <c:idx val="3"/>
          <c:order val="3"/>
          <c:tx>
            <c:strRef>
              <c:f>データシート!$A$30</c:f>
              <c:strCache>
                <c:ptCount val="1"/>
                <c:pt idx="0">
                  <c:v>国民健康保険大正診療所特別会計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A07-4513-AF63-AFB0922C821B}"/>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0.01</c:v>
                </c:pt>
                <c:pt idx="6">
                  <c:v>#N/A</c:v>
                </c:pt>
                <c:pt idx="7">
                  <c:v>0</c:v>
                </c:pt>
                <c:pt idx="8">
                  <c:v>#N/A</c:v>
                </c:pt>
                <c:pt idx="9">
                  <c:v>0.01</c:v>
                </c:pt>
              </c:numCache>
            </c:numRef>
          </c:val>
          <c:extLst>
            <c:ext xmlns:c16="http://schemas.microsoft.com/office/drawing/2014/chart" uri="{C3380CC4-5D6E-409C-BE32-E72D297353CC}">
              <c16:uniqueId val="{00000004-9A07-4513-AF63-AFB0922C821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0.16</c:v>
                </c:pt>
              </c:numCache>
            </c:numRef>
          </c:val>
          <c:extLst>
            <c:ext xmlns:c16="http://schemas.microsoft.com/office/drawing/2014/chart" uri="{C3380CC4-5D6E-409C-BE32-E72D297353CC}">
              <c16:uniqueId val="{00000005-9A07-4513-AF63-AFB0922C821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0.16</c:v>
                </c:pt>
                <c:pt idx="2">
                  <c:v>#N/A</c:v>
                </c:pt>
                <c:pt idx="3">
                  <c:v>0.16</c:v>
                </c:pt>
                <c:pt idx="4">
                  <c:v>#N/A</c:v>
                </c:pt>
                <c:pt idx="5">
                  <c:v>0.21</c:v>
                </c:pt>
                <c:pt idx="6">
                  <c:v>#N/A</c:v>
                </c:pt>
                <c:pt idx="7">
                  <c:v>0.19</c:v>
                </c:pt>
                <c:pt idx="8">
                  <c:v>#N/A</c:v>
                </c:pt>
                <c:pt idx="9">
                  <c:v>0.23</c:v>
                </c:pt>
              </c:numCache>
            </c:numRef>
          </c:val>
          <c:extLst>
            <c:ext xmlns:c16="http://schemas.microsoft.com/office/drawing/2014/chart" uri="{C3380CC4-5D6E-409C-BE32-E72D297353CC}">
              <c16:uniqueId val="{00000006-9A07-4513-AF63-AFB0922C821B}"/>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1.45</c:v>
                </c:pt>
                <c:pt idx="2">
                  <c:v>#N/A</c:v>
                </c:pt>
                <c:pt idx="3">
                  <c:v>1.7</c:v>
                </c:pt>
                <c:pt idx="4">
                  <c:v>#N/A</c:v>
                </c:pt>
                <c:pt idx="5">
                  <c:v>1.42</c:v>
                </c:pt>
                <c:pt idx="6">
                  <c:v>#N/A</c:v>
                </c:pt>
                <c:pt idx="7">
                  <c:v>1.21</c:v>
                </c:pt>
                <c:pt idx="8">
                  <c:v>#N/A</c:v>
                </c:pt>
                <c:pt idx="9">
                  <c:v>1.17</c:v>
                </c:pt>
              </c:numCache>
            </c:numRef>
          </c:val>
          <c:extLst>
            <c:ext xmlns:c16="http://schemas.microsoft.com/office/drawing/2014/chart" uri="{C3380CC4-5D6E-409C-BE32-E72D297353CC}">
              <c16:uniqueId val="{00000007-9A07-4513-AF63-AFB0922C821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4.4000000000000004</c:v>
                </c:pt>
                <c:pt idx="2">
                  <c:v>#N/A</c:v>
                </c:pt>
                <c:pt idx="3">
                  <c:v>6.19</c:v>
                </c:pt>
                <c:pt idx="4">
                  <c:v>#N/A</c:v>
                </c:pt>
                <c:pt idx="5">
                  <c:v>6.21</c:v>
                </c:pt>
                <c:pt idx="6">
                  <c:v>#N/A</c:v>
                </c:pt>
                <c:pt idx="7">
                  <c:v>4.5999999999999996</c:v>
                </c:pt>
                <c:pt idx="8">
                  <c:v>#N/A</c:v>
                </c:pt>
                <c:pt idx="9">
                  <c:v>2.38</c:v>
                </c:pt>
              </c:numCache>
            </c:numRef>
          </c:val>
          <c:extLst>
            <c:ext xmlns:c16="http://schemas.microsoft.com/office/drawing/2014/chart" uri="{C3380CC4-5D6E-409C-BE32-E72D297353CC}">
              <c16:uniqueId val="{00000008-9A07-4513-AF63-AFB0922C821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c:v>
                </c:pt>
                <c:pt idx="2">
                  <c:v>#N/A</c:v>
                </c:pt>
                <c:pt idx="3">
                  <c:v>3.74</c:v>
                </c:pt>
                <c:pt idx="4">
                  <c:v>#N/A</c:v>
                </c:pt>
                <c:pt idx="5">
                  <c:v>4.28</c:v>
                </c:pt>
                <c:pt idx="6">
                  <c:v>#N/A</c:v>
                </c:pt>
                <c:pt idx="7">
                  <c:v>4.2300000000000004</c:v>
                </c:pt>
                <c:pt idx="8">
                  <c:v>#N/A</c:v>
                </c:pt>
                <c:pt idx="9">
                  <c:v>4.28</c:v>
                </c:pt>
              </c:numCache>
            </c:numRef>
          </c:val>
          <c:extLst>
            <c:ext xmlns:c16="http://schemas.microsoft.com/office/drawing/2014/chart" uri="{C3380CC4-5D6E-409C-BE32-E72D297353CC}">
              <c16:uniqueId val="{00000009-9A07-4513-AF63-AFB0922C82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1830</c:v>
                </c:pt>
                <c:pt idx="5">
                  <c:v>1833</c:v>
                </c:pt>
                <c:pt idx="8">
                  <c:v>1672</c:v>
                </c:pt>
                <c:pt idx="11">
                  <c:v>1644</c:v>
                </c:pt>
                <c:pt idx="14">
                  <c:v>1636</c:v>
                </c:pt>
              </c:numCache>
            </c:numRef>
          </c:val>
          <c:extLst>
            <c:ext xmlns:c16="http://schemas.microsoft.com/office/drawing/2014/chart" uri="{C3380CC4-5D6E-409C-BE32-E72D297353CC}">
              <c16:uniqueId val="{00000000-5150-4B8E-A344-27E0260377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5150-4B8E-A344-27E0260377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150-4B8E-A344-27E0260377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3-5150-4B8E-A344-27E0260377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269</c:v>
                </c:pt>
                <c:pt idx="3">
                  <c:v>280</c:v>
                </c:pt>
                <c:pt idx="6">
                  <c:v>282</c:v>
                </c:pt>
                <c:pt idx="9">
                  <c:v>258</c:v>
                </c:pt>
                <c:pt idx="12">
                  <c:v>215</c:v>
                </c:pt>
              </c:numCache>
            </c:numRef>
          </c:val>
          <c:extLst>
            <c:ext xmlns:c16="http://schemas.microsoft.com/office/drawing/2014/chart" uri="{C3380CC4-5D6E-409C-BE32-E72D297353CC}">
              <c16:uniqueId val="{00000004-5150-4B8E-A344-27E0260377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50-4B8E-A344-27E0260377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50-4B8E-A344-27E0260377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1982</c:v>
                </c:pt>
                <c:pt idx="3">
                  <c:v>2007</c:v>
                </c:pt>
                <c:pt idx="6">
                  <c:v>1845</c:v>
                </c:pt>
                <c:pt idx="9">
                  <c:v>1927</c:v>
                </c:pt>
                <c:pt idx="12">
                  <c:v>1976</c:v>
                </c:pt>
              </c:numCache>
            </c:numRef>
          </c:val>
          <c:extLst>
            <c:ext xmlns:c16="http://schemas.microsoft.com/office/drawing/2014/chart" uri="{C3380CC4-5D6E-409C-BE32-E72D297353CC}">
              <c16:uniqueId val="{00000007-5150-4B8E-A344-27E02603772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422</c:v>
                </c:pt>
                <c:pt idx="2">
                  <c:v>#N/A</c:v>
                </c:pt>
                <c:pt idx="3">
                  <c:v>#N/A</c:v>
                </c:pt>
                <c:pt idx="4">
                  <c:v>455</c:v>
                </c:pt>
                <c:pt idx="5">
                  <c:v>#N/A</c:v>
                </c:pt>
                <c:pt idx="6">
                  <c:v>#N/A</c:v>
                </c:pt>
                <c:pt idx="7">
                  <c:v>456</c:v>
                </c:pt>
                <c:pt idx="8">
                  <c:v>#N/A</c:v>
                </c:pt>
                <c:pt idx="9">
                  <c:v>#N/A</c:v>
                </c:pt>
                <c:pt idx="10">
                  <c:v>542</c:v>
                </c:pt>
                <c:pt idx="11">
                  <c:v>#N/A</c:v>
                </c:pt>
                <c:pt idx="12">
                  <c:v>#N/A</c:v>
                </c:pt>
                <c:pt idx="13">
                  <c:v>557</c:v>
                </c:pt>
                <c:pt idx="14">
                  <c:v>#N/A</c:v>
                </c:pt>
              </c:numCache>
            </c:numRef>
          </c:val>
          <c:smooth val="0"/>
          <c:extLst>
            <c:ext xmlns:c16="http://schemas.microsoft.com/office/drawing/2014/chart" uri="{C3380CC4-5D6E-409C-BE32-E72D297353CC}">
              <c16:uniqueId val="{00000008-5150-4B8E-A344-27E02603772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15535</c:v>
                </c:pt>
                <c:pt idx="5">
                  <c:v>15204</c:v>
                </c:pt>
                <c:pt idx="8">
                  <c:v>14808</c:v>
                </c:pt>
                <c:pt idx="11">
                  <c:v>15062</c:v>
                </c:pt>
                <c:pt idx="14">
                  <c:v>14754</c:v>
                </c:pt>
              </c:numCache>
            </c:numRef>
          </c:val>
          <c:extLst>
            <c:ext xmlns:c16="http://schemas.microsoft.com/office/drawing/2014/chart" uri="{C3380CC4-5D6E-409C-BE32-E72D297353CC}">
              <c16:uniqueId val="{00000000-3C73-4DEB-A0F3-E3DC97ECD3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670</c:v>
                </c:pt>
                <c:pt idx="5">
                  <c:v>616</c:v>
                </c:pt>
                <c:pt idx="8">
                  <c:v>575</c:v>
                </c:pt>
                <c:pt idx="11">
                  <c:v>596</c:v>
                </c:pt>
                <c:pt idx="14">
                  <c:v>698</c:v>
                </c:pt>
              </c:numCache>
            </c:numRef>
          </c:val>
          <c:extLst>
            <c:ext xmlns:c16="http://schemas.microsoft.com/office/drawing/2014/chart" uri="{C3380CC4-5D6E-409C-BE32-E72D297353CC}">
              <c16:uniqueId val="{00000001-3C73-4DEB-A0F3-E3DC97ECD3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10876</c:v>
                </c:pt>
                <c:pt idx="5">
                  <c:v>11510</c:v>
                </c:pt>
                <c:pt idx="8">
                  <c:v>11709</c:v>
                </c:pt>
                <c:pt idx="11">
                  <c:v>11927</c:v>
                </c:pt>
                <c:pt idx="14">
                  <c:v>11788</c:v>
                </c:pt>
              </c:numCache>
            </c:numRef>
          </c:val>
          <c:extLst>
            <c:ext xmlns:c16="http://schemas.microsoft.com/office/drawing/2014/chart" uri="{C3380CC4-5D6E-409C-BE32-E72D297353CC}">
              <c16:uniqueId val="{00000002-3C73-4DEB-A0F3-E3DC97ECD3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C73-4DEB-A0F3-E3DC97ECD3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C73-4DEB-A0F3-E3DC97ECD3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73-4DEB-A0F3-E3DC97ECD3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1563</c:v>
                </c:pt>
                <c:pt idx="3">
                  <c:v>1478</c:v>
                </c:pt>
                <c:pt idx="6">
                  <c:v>1522</c:v>
                </c:pt>
                <c:pt idx="9">
                  <c:v>1528</c:v>
                </c:pt>
                <c:pt idx="12">
                  <c:v>1499</c:v>
                </c:pt>
              </c:numCache>
            </c:numRef>
          </c:val>
          <c:extLst>
            <c:ext xmlns:c16="http://schemas.microsoft.com/office/drawing/2014/chart" uri="{C3380CC4-5D6E-409C-BE32-E72D297353CC}">
              <c16:uniqueId val="{00000006-3C73-4DEB-A0F3-E3DC97ECD3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c:v>
                </c:pt>
                <c:pt idx="3">
                  <c:v>4</c:v>
                </c:pt>
                <c:pt idx="6">
                  <c:v>2</c:v>
                </c:pt>
                <c:pt idx="9">
                  <c:v>1</c:v>
                </c:pt>
                <c:pt idx="12">
                  <c:v>0</c:v>
                </c:pt>
              </c:numCache>
            </c:numRef>
          </c:val>
          <c:extLst>
            <c:ext xmlns:c16="http://schemas.microsoft.com/office/drawing/2014/chart" uri="{C3380CC4-5D6E-409C-BE32-E72D297353CC}">
              <c16:uniqueId val="{00000007-3C73-4DEB-A0F3-E3DC97ECD3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1480</c:v>
                </c:pt>
                <c:pt idx="3">
                  <c:v>1801</c:v>
                </c:pt>
                <c:pt idx="6">
                  <c:v>2110</c:v>
                </c:pt>
                <c:pt idx="9">
                  <c:v>1968</c:v>
                </c:pt>
                <c:pt idx="12">
                  <c:v>1781</c:v>
                </c:pt>
              </c:numCache>
            </c:numRef>
          </c:val>
          <c:extLst>
            <c:ext xmlns:c16="http://schemas.microsoft.com/office/drawing/2014/chart" uri="{C3380CC4-5D6E-409C-BE32-E72D297353CC}">
              <c16:uniqueId val="{00000008-3C73-4DEB-A0F3-E3DC97ECD3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C73-4DEB-A0F3-E3DC97ECD3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17942</c:v>
                </c:pt>
                <c:pt idx="3">
                  <c:v>17864</c:v>
                </c:pt>
                <c:pt idx="6">
                  <c:v>17942</c:v>
                </c:pt>
                <c:pt idx="9">
                  <c:v>18358</c:v>
                </c:pt>
                <c:pt idx="12">
                  <c:v>18344</c:v>
                </c:pt>
              </c:numCache>
            </c:numRef>
          </c:val>
          <c:extLst>
            <c:ext xmlns:c16="http://schemas.microsoft.com/office/drawing/2014/chart" uri="{C3380CC4-5D6E-409C-BE32-E72D297353CC}">
              <c16:uniqueId val="{0000000A-3C73-4DEB-A0F3-E3DC97ECD3B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C73-4DEB-A0F3-E3DC97ECD3B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4311</c:v>
                </c:pt>
                <c:pt idx="1">
                  <c:v>4595</c:v>
                </c:pt>
                <c:pt idx="2">
                  <c:v>4807</c:v>
                </c:pt>
              </c:numCache>
            </c:numRef>
          </c:val>
          <c:extLst>
            <c:ext xmlns:c16="http://schemas.microsoft.com/office/drawing/2014/chart" uri="{C3380CC4-5D6E-409C-BE32-E72D297353CC}">
              <c16:uniqueId val="{00000000-030D-418D-9B73-C07D09103F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1137</c:v>
                </c:pt>
                <c:pt idx="1">
                  <c:v>1171</c:v>
                </c:pt>
                <c:pt idx="2">
                  <c:v>1015</c:v>
                </c:pt>
              </c:numCache>
            </c:numRef>
          </c:val>
          <c:extLst>
            <c:ext xmlns:c16="http://schemas.microsoft.com/office/drawing/2014/chart" uri="{C3380CC4-5D6E-409C-BE32-E72D297353CC}">
              <c16:uniqueId val="{00000001-030D-418D-9B73-C07D09103F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7643</c:v>
                </c:pt>
                <c:pt idx="1">
                  <c:v>7624</c:v>
                </c:pt>
                <c:pt idx="2">
                  <c:v>7480</c:v>
                </c:pt>
              </c:numCache>
            </c:numRef>
          </c:val>
          <c:extLst>
            <c:ext xmlns:c16="http://schemas.microsoft.com/office/drawing/2014/chart" uri="{C3380CC4-5D6E-409C-BE32-E72D297353CC}">
              <c16:uniqueId val="{00000002-030D-418D-9B73-C07D09103F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「元利償還金</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」において、「公営企業債の元利償還金に対する繰入金」は減少したものの、令和２年度借入の過疎対策事業債に係る元金償還の開始などにより、「元利償還金」が</a:t>
          </a:r>
          <a:r>
            <a:rPr kumimoji="1" lang="en-US" altLang="ja-JP" sz="1100">
              <a:latin typeface="ＭＳ ゴシック" pitchFamily="49" charset="-128"/>
              <a:ea typeface="ＭＳ ゴシック" pitchFamily="49" charset="-128"/>
            </a:rPr>
            <a:t>49</a:t>
          </a:r>
          <a:r>
            <a:rPr kumimoji="1" lang="ja-JP" altLang="en-US" sz="1100">
              <a:latin typeface="ＭＳ ゴシック" pitchFamily="49" charset="-128"/>
              <a:ea typeface="ＭＳ ゴシック" pitchFamily="49" charset="-128"/>
            </a:rPr>
            <a:t>百万円増加しています。</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また、「算入公債費等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」が</a:t>
          </a:r>
          <a:r>
            <a:rPr kumimoji="1" lang="en-US" altLang="ja-JP" sz="1100">
              <a:latin typeface="ＭＳ ゴシック" pitchFamily="49" charset="-128"/>
              <a:ea typeface="ＭＳ ゴシック" pitchFamily="49" charset="-128"/>
            </a:rPr>
            <a:t>8</a:t>
          </a:r>
          <a:r>
            <a:rPr kumimoji="1" lang="ja-JP" altLang="en-US" sz="1100">
              <a:latin typeface="ＭＳ ゴシック" pitchFamily="49" charset="-128"/>
              <a:ea typeface="ＭＳ ゴシック" pitchFamily="49" charset="-128"/>
            </a:rPr>
            <a:t>百万円減少したことにより、分子は前年度と比べ</a:t>
          </a:r>
          <a:r>
            <a:rPr kumimoji="1" lang="en-US" altLang="ja-JP" sz="1100">
              <a:latin typeface="ＭＳ ゴシック" pitchFamily="49" charset="-128"/>
              <a:ea typeface="ＭＳ ゴシック" pitchFamily="49" charset="-128"/>
            </a:rPr>
            <a:t>15</a:t>
          </a:r>
          <a:r>
            <a:rPr kumimoji="1" lang="ja-JP" altLang="en-US" sz="1100">
              <a:latin typeface="ＭＳ ゴシック" pitchFamily="49" charset="-128"/>
              <a:ea typeface="ＭＳ ゴシック" pitchFamily="49" charset="-128"/>
            </a:rPr>
            <a:t>百万円の増加となりました。一方、普通交付税や標準税収入額等の増加により、分母も</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54</a:t>
          </a:r>
          <a:r>
            <a:rPr kumimoji="1" lang="ja-JP" altLang="en-US" sz="1100">
              <a:latin typeface="ＭＳ ゴシック" pitchFamily="49" charset="-128"/>
              <a:ea typeface="ＭＳ ゴシック" pitchFamily="49" charset="-128"/>
            </a:rPr>
            <a:t>百万円の増加となっており、令和６年度の単年度比率は令和５年度と同率となりました。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３か年平均では、令和６年度の単年度比率が算定から外れる令和３年度の比率を上回っていることから、</a:t>
          </a:r>
          <a:r>
            <a:rPr kumimoji="1" lang="en-US" altLang="ja-JP" sz="1100">
              <a:latin typeface="ＭＳ ゴシック" pitchFamily="49" charset="-128"/>
              <a:ea typeface="ＭＳ ゴシック" pitchFamily="49" charset="-128"/>
            </a:rPr>
            <a:t>0</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ポイント増加し、</a:t>
          </a:r>
          <a:r>
            <a:rPr kumimoji="1" lang="en-US" altLang="ja-JP" sz="1100">
              <a:latin typeface="ＭＳ ゴシック" pitchFamily="49" charset="-128"/>
              <a:ea typeface="ＭＳ ゴシック" pitchFamily="49" charset="-128"/>
            </a:rPr>
            <a:t>7</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％となっています。</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将来負担比率と同様に、現時点では適正な水準にあると言えますが、今後も地方債残高の推移や公債費の動向等に十分注視しながら、繰上償還等も含め高水準にある公債費の抑制に努めていく必要があり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満期一括償還地方債の活用はありません。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「充当可能基金」や「基準財政需要額算入見込額」の減により、「充当可能財源等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」が減少したものの、「一般会計等に係る地方債の現在高」や「公営企業債等繰入見込額」などの増により、「将来負担額</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」も減少となりました。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これにより、「充当可能財源等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」が「将来負担額</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」を上回った（実質的な将来負担額が算定されなかった）ため、令和６年度の比率は前年度に引き続き算定されませんでした。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公債費比率と同様に、現時点では適正な水準にあると言えますが、今後も地方債残高の推移や公債費の動向等に十分注視しながら、繰上償還等も含め高水準にある公債費の抑制に努めていく必要があります。</a:t>
          </a:r>
        </a:p>
        <a:p>
          <a:endParaRPr kumimoji="1" lang="ja-JP" altLang="en-US" sz="1100">
            <a:latin typeface="ＭＳ ゴシック" pitchFamily="49" charset="-128"/>
            <a:ea typeface="ＭＳ ゴシック" pitchFamily="49" charset="-128"/>
          </a:endParaRPr>
        </a:p>
        <a:p>
          <a:r>
            <a:rPr kumimoji="1" lang="en-US" altLang="ja-JP" sz="1100">
              <a:latin typeface="ＭＳ ゴシック" pitchFamily="49" charset="-128"/>
              <a:ea typeface="ＭＳ ゴシック" pitchFamily="49" charset="-128"/>
            </a:rPr>
            <a:t>&lt;</a:t>
          </a:r>
          <a:r>
            <a:rPr kumimoji="1" lang="ja-JP" altLang="en-US" sz="1100">
              <a:latin typeface="ＭＳ ゴシック" pitchFamily="49" charset="-128"/>
              <a:ea typeface="ＭＳ ゴシック" pitchFamily="49" charset="-128"/>
            </a:rPr>
            <a:t>用語説明</a:t>
          </a:r>
          <a:r>
            <a:rPr kumimoji="1" lang="en-US" altLang="ja-JP" sz="1100">
              <a:latin typeface="ＭＳ ゴシック" pitchFamily="49" charset="-128"/>
              <a:ea typeface="ＭＳ ゴシック" pitchFamily="49" charset="-128"/>
            </a:rPr>
            <a:t>&gt;</a:t>
          </a:r>
        </a:p>
        <a:p>
          <a:r>
            <a:rPr kumimoji="1" lang="ja-JP" altLang="en-US" sz="1100">
              <a:latin typeface="ＭＳ ゴシック" pitchFamily="49" charset="-128"/>
              <a:ea typeface="ＭＳ ゴシック" pitchFamily="49" charset="-128"/>
            </a:rPr>
            <a:t>　・将来負担額</a:t>
          </a:r>
          <a:r>
            <a:rPr kumimoji="1" lang="en-US" altLang="ja-JP" sz="1100">
              <a:latin typeface="ＭＳ ゴシック" pitchFamily="49" charset="-128"/>
              <a:ea typeface="ＭＳ ゴシック" pitchFamily="49" charset="-128"/>
            </a:rPr>
            <a:t>(A) … </a:t>
          </a:r>
          <a:r>
            <a:rPr kumimoji="1" lang="ja-JP" altLang="en-US" sz="1100">
              <a:latin typeface="ＭＳ ゴシック" pitchFamily="49" charset="-128"/>
              <a:ea typeface="ＭＳ ゴシック" pitchFamily="49" charset="-128"/>
            </a:rPr>
            <a:t>地方債残高や公営企業債繰入見込額、退職手当負担見込額等の計</a:t>
          </a:r>
        </a:p>
        <a:p>
          <a:r>
            <a:rPr kumimoji="1" lang="ja-JP" altLang="en-US" sz="1100">
              <a:latin typeface="ＭＳ ゴシック" pitchFamily="49" charset="-128"/>
              <a:ea typeface="ＭＳ ゴシック" pitchFamily="49" charset="-128"/>
            </a:rPr>
            <a:t>　・充当可能財源等</a:t>
          </a:r>
          <a:r>
            <a:rPr kumimoji="1" lang="en-US" altLang="ja-JP" sz="1100">
              <a:latin typeface="ＭＳ ゴシック" pitchFamily="49" charset="-128"/>
              <a:ea typeface="ＭＳ ゴシック" pitchFamily="49" charset="-128"/>
            </a:rPr>
            <a:t>(B) … </a:t>
          </a:r>
          <a:r>
            <a:rPr kumimoji="1" lang="ja-JP" altLang="en-US" sz="1100">
              <a:latin typeface="ＭＳ ゴシック" pitchFamily="49" charset="-128"/>
              <a:ea typeface="ＭＳ ゴシック" pitchFamily="49" charset="-128"/>
            </a:rPr>
            <a:t>充当可能な基金や特定財源見込額及び交付税算入見込額の計</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高知県四万十町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令和６年度は、歳計剰余金処分による財政調整基金やふるさと支援基金への積み立てを行うなど、積立金全体で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百万円となった一方、地方債の繰上償還により減債基金で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百万円、施設の改修等により施設等整備基金で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百万円、ふるさと支援基金で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百万円を取り崩すなど、取崩額全体で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この結果、積立基金残高は前年度末から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建設事業に伴う町債発行額の増や既存施設の維持補修等により、実質公債費比率や経常収支比率の上昇等が懸念されるため、財政調整基金や減債基金等の活用に加え、公共施設については公共施設等総合管理計画や個別施設計画を基に、施設等整備基金の計画的な活用を図っていくことを予定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・ふるさと支援基金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ふるさと納税の寄附者の意思に基づくまちづくりに資する事業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・施設等整備基金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町の公共施設等の整備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・合併特例債まちづくり基金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合併後の地域の連帯強化や新しい地域づくりに資する事業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・過疎地域持続的発展特別事業基金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四万十町過疎地域持続的発展計画に定める過疎地域持続的発展特別事業に資する事業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地域福祉を充実し、長寿・福祉社会づくりの推進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・ふるさと支援基金：寄附金の全額を基金へ積み立て、使途に沿った事業に活用していますが、令和６年度については取崩額が寄附金額を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上回ったため、残高は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・施設等整備基金：施設使用料等の一部を積み立てした一方、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CATV</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施設の改修などにより取崩額が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減少しています。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・地域福祉基金：令和６年度は高齢者福祉施設の改修など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・ふるさと支援基金：ふるさと納税制度の改正や寄附額の減少にも対応するため積み増しを行っておりましたが、基金の活用方針を改めこ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れまで以上に活用していく予定のため、今後の残高は減少していく見込みです。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・施設等整備基金：施設の大規模改修や修繕等に対応するため活用を予定しており、今後の残高については減少していく見込みです。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これまで、歳計剰余金処分による積み増しを実施してきたことから、年度末残高は増加傾向にあります。令和６年度については、歳計剰余金処分による積立額は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やその他特定目的基金への積み替え等を検討していきます。また、今後は物価高騰の影響等による収支不足に対応するため、一定規模の取り崩しを想定しており、残高については長期的には減少していく見込みとなっ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令和６年度については、普通交付税で追加交付された臨時財政対策債償還基金費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百万円を積み立てた一方、事業の中止に伴う地方債の繰上償還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百万円など、取崩額全体で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の普通建設事業や既存施設の改修に伴う町債発行額の増加が見込まれており、公債費の増や実質公債費比率の上昇等が懸念されるため、繰上償還等の財源として活用を予定しており、残高については減少していく見込み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14,945
14,817
642.28
18,080,159
17,797,749
211,746
8,896,494
18,343,963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交付税に大きく依存している本町では、類似団体の財政力指数を大きく下回っています。依然として人口減少・少子高齢化は続いており、税収の伸びは期待できず、今後も同水準で推移、あるいは逓減する見込みで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引き続き施策の精査による歳出の削減や税収等の徴収率の向上による歳入の確保などを通じて、財政基盤の健全化に努める必要があります。</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参考</a:t>
          </a:r>
          <a:r>
            <a:rPr kumimoji="1" lang="en-US" altLang="ja-JP" sz="1100">
              <a:latin typeface="ＭＳ Ｐゴシック" panose="020B0600070205080204" pitchFamily="50" charset="-128"/>
              <a:ea typeface="ＭＳ Ｐゴシック" panose="020B0600070205080204" pitchFamily="50" charset="-128"/>
            </a:rPr>
            <a:t>】R6</a:t>
          </a:r>
          <a:r>
            <a:rPr kumimoji="1" lang="ja-JP" altLang="en-US" sz="1100">
              <a:latin typeface="ＭＳ Ｐゴシック" panose="020B0600070205080204" pitchFamily="50" charset="-128"/>
              <a:ea typeface="ＭＳ Ｐゴシック" panose="020B0600070205080204" pitchFamily="50" charset="-128"/>
            </a:rPr>
            <a:t>決算歳入総額における地方交付税の割合＝</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20320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20320</xdr:rowOff>
    </xdr:from>
    <xdr:to>
      <xdr:col>24</xdr:col>
      <xdr:colOff>12700</xdr:colOff>
      <xdr:row>44</xdr:row>
      <xdr:rowOff>20320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68580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5641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17797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68580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641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49530</xdr:rowOff>
    </xdr:from>
    <xdr:to>
      <xdr:col>11</xdr:col>
      <xdr:colOff>82550</xdr:colOff>
      <xdr:row>41</xdr:row>
      <xdr:rowOff>151130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64787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36847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0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分母となる歳入の経常一般財源では、普通交付税や特例交付金などの増加となり、分母全体は増となりました。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分子となる歳出の経常経費充当一般財源では、繰出金が減少したものの、昨今の物価高の影響などもあり、人件費や物件費をが大幅に増加したほか、公債費や補助費等も増加となったことから、分子全体も大幅な増となりました。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この結果、経常収支比率は前年度から</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ポイント増加の</a:t>
          </a:r>
          <a:r>
            <a:rPr kumimoji="1" lang="en-US" altLang="ja-JP" sz="1100">
              <a:latin typeface="ＭＳ Ｐゴシック" panose="020B0600070205080204" pitchFamily="50" charset="-128"/>
              <a:ea typeface="ＭＳ Ｐゴシック" panose="020B0600070205080204" pitchFamily="50" charset="-128"/>
            </a:rPr>
            <a:t>96</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％となりました。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においても、物価高やこれに伴う賃上げの動きなどにより、経常経費充当一般財源の増加が見込まれており、経常収支比率も高い水準での推移が予想されることから、一層の経常経費削減に努める必要があります。</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92528</xdr:rowOff>
    </xdr:from>
    <xdr:to>
      <xdr:col>23</xdr:col>
      <xdr:colOff>133350</xdr:colOff>
      <xdr:row>67</xdr:row>
      <xdr:rowOff>169635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36628"/>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141712</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2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169635</xdr:rowOff>
    </xdr:from>
    <xdr:to>
      <xdr:col>24</xdr:col>
      <xdr:colOff>12700</xdr:colOff>
      <xdr:row>67</xdr:row>
      <xdr:rowOff>169635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7455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92528</xdr:rowOff>
    </xdr:from>
    <xdr:to>
      <xdr:col>24</xdr:col>
      <xdr:colOff>12700</xdr:colOff>
      <xdr:row>58</xdr:row>
      <xdr:rowOff>92528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3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97972</xdr:rowOff>
    </xdr:from>
    <xdr:to>
      <xdr:col>23</xdr:col>
      <xdr:colOff>133350</xdr:colOff>
      <xdr:row>66</xdr:row>
      <xdr:rowOff>7862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70772"/>
          <a:ext cx="838200" cy="25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51301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8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34774</xdr:rowOff>
    </xdr:from>
    <xdr:to>
      <xdr:col>23</xdr:col>
      <xdr:colOff>184150</xdr:colOff>
      <xdr:row>63</xdr:row>
      <xdr:rowOff>136374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3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60778</xdr:rowOff>
    </xdr:from>
    <xdr:to>
      <xdr:col>19</xdr:col>
      <xdr:colOff>133350</xdr:colOff>
      <xdr:row>64</xdr:row>
      <xdr:rowOff>97972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19228"/>
          <a:ext cx="889000" cy="55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149981</xdr:rowOff>
    </xdr:from>
    <xdr:to>
      <xdr:col>15</xdr:col>
      <xdr:colOff>82550</xdr:colOff>
      <xdr:row>61</xdr:row>
      <xdr:rowOff>60778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94081"/>
          <a:ext cx="889000" cy="4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146957</xdr:rowOff>
    </xdr:from>
    <xdr:to>
      <xdr:col>15</xdr:col>
      <xdr:colOff>133350</xdr:colOff>
      <xdr:row>61</xdr:row>
      <xdr:rowOff>77107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3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87284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149981</xdr:rowOff>
    </xdr:from>
    <xdr:to>
      <xdr:col>11</xdr:col>
      <xdr:colOff>31750</xdr:colOff>
      <xdr:row>61</xdr:row>
      <xdr:rowOff>118231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94081"/>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87691</xdr:rowOff>
    </xdr:from>
    <xdr:to>
      <xdr:col>11</xdr:col>
      <xdr:colOff>82550</xdr:colOff>
      <xdr:row>59</xdr:row>
      <xdr:rowOff>17841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03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28018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80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136374</xdr:rowOff>
    </xdr:from>
    <xdr:to>
      <xdr:col>7</xdr:col>
      <xdr:colOff>31750</xdr:colOff>
      <xdr:row>62</xdr:row>
      <xdr:rowOff>66524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5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51301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8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128512</xdr:rowOff>
    </xdr:from>
    <xdr:to>
      <xdr:col>23</xdr:col>
      <xdr:colOff>184150</xdr:colOff>
      <xdr:row>66</xdr:row>
      <xdr:rowOff>58662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100589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4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47172</xdr:rowOff>
    </xdr:from>
    <xdr:to>
      <xdr:col>19</xdr:col>
      <xdr:colOff>184150</xdr:colOff>
      <xdr:row>64</xdr:row>
      <xdr:rowOff>148772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133549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0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9978</xdr:rowOff>
    </xdr:from>
    <xdr:to>
      <xdr:col>15</xdr:col>
      <xdr:colOff>133350</xdr:colOff>
      <xdr:row>61</xdr:row>
      <xdr:rowOff>111578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96355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99181</xdr:rowOff>
    </xdr:from>
    <xdr:to>
      <xdr:col>11</xdr:col>
      <xdr:colOff>82550</xdr:colOff>
      <xdr:row>59</xdr:row>
      <xdr:rowOff>29331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4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14108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2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67431</xdr:rowOff>
    </xdr:from>
    <xdr:to>
      <xdr:col>7</xdr:col>
      <xdr:colOff>31750</xdr:colOff>
      <xdr:row>61</xdr:row>
      <xdr:rowOff>169031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7758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9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[392,904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は、県下一の広大な面積を有しており、集落が点在し、これに付随して公共施設も点在していることで、会計年度任用職員を含む職員数も多くならざるを得ないことが、類似団体の平均を上回る要因の１つと考えられ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また、物件費については、本町は「ふるさと納税」による寄附額も比較的多額であることから、返礼品等に要する物件費が高額となるなど、類似団体と比較をして高い位置にあるものと考えられます。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物価高やこれに伴う賃上げの動きなどにより、経常的経費の増加が見込まれる一方、人口減少に伴う歳入の減少も見込まれることから、今後は精査による人員・事務事業の整理に努める必要があり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73471</xdr:rowOff>
    </xdr:from>
    <xdr:to>
      <xdr:col>23</xdr:col>
      <xdr:colOff>133350</xdr:colOff>
      <xdr:row>88</xdr:row>
      <xdr:rowOff>133818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60921"/>
          <a:ext cx="0" cy="1260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105895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93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133818</xdr:rowOff>
    </xdr:from>
    <xdr:to>
      <xdr:col>24</xdr:col>
      <xdr:colOff>12700</xdr:colOff>
      <xdr:row>88</xdr:row>
      <xdr:rowOff>133818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21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159848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0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73471</xdr:rowOff>
    </xdr:from>
    <xdr:to>
      <xdr:col>24</xdr:col>
      <xdr:colOff>12700</xdr:colOff>
      <xdr:row>81</xdr:row>
      <xdr:rowOff>73471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60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107952</xdr:rowOff>
    </xdr:from>
    <xdr:to>
      <xdr:col>23</xdr:col>
      <xdr:colOff>133350</xdr:colOff>
      <xdr:row>88</xdr:row>
      <xdr:rowOff>77843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5024102"/>
          <a:ext cx="838200" cy="14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168764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3991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152237</xdr:rowOff>
    </xdr:from>
    <xdr:to>
      <xdr:col>23</xdr:col>
      <xdr:colOff>184150</xdr:colOff>
      <xdr:row>85</xdr:row>
      <xdr:rowOff>82387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55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38385</xdr:rowOff>
    </xdr:from>
    <xdr:to>
      <xdr:col>19</xdr:col>
      <xdr:colOff>133350</xdr:colOff>
      <xdr:row>87</xdr:row>
      <xdr:rowOff>107952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954535"/>
          <a:ext cx="889000" cy="6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153034</xdr:rowOff>
    </xdr:from>
    <xdr:to>
      <xdr:col>19</xdr:col>
      <xdr:colOff>184150</xdr:colOff>
      <xdr:row>84</xdr:row>
      <xdr:rowOff>83184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8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93361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52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13164</xdr:rowOff>
    </xdr:from>
    <xdr:to>
      <xdr:col>15</xdr:col>
      <xdr:colOff>82550</xdr:colOff>
      <xdr:row>87</xdr:row>
      <xdr:rowOff>38385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929314"/>
          <a:ext cx="889000" cy="2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53468</xdr:rowOff>
    </xdr:from>
    <xdr:to>
      <xdr:col>15</xdr:col>
      <xdr:colOff>133350</xdr:colOff>
      <xdr:row>83</xdr:row>
      <xdr:rowOff>155068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8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165245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59843</xdr:rowOff>
    </xdr:from>
    <xdr:to>
      <xdr:col>11</xdr:col>
      <xdr:colOff>31750</xdr:colOff>
      <xdr:row>87</xdr:row>
      <xdr:rowOff>13164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804543"/>
          <a:ext cx="889000" cy="12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110782</xdr:rowOff>
    </xdr:from>
    <xdr:to>
      <xdr:col>11</xdr:col>
      <xdr:colOff>82550</xdr:colOff>
      <xdr:row>83</xdr:row>
      <xdr:rowOff>40932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6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51109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3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170035</xdr:rowOff>
    </xdr:from>
    <xdr:to>
      <xdr:col>7</xdr:col>
      <xdr:colOff>31750</xdr:colOff>
      <xdr:row>82</xdr:row>
      <xdr:rowOff>100185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110362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27043</xdr:rowOff>
    </xdr:from>
    <xdr:to>
      <xdr:col>23</xdr:col>
      <xdr:colOff>184150</xdr:colOff>
      <xdr:row>88</xdr:row>
      <xdr:rowOff>128643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511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94370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501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57152</xdr:rowOff>
    </xdr:from>
    <xdr:to>
      <xdr:col>19</xdr:col>
      <xdr:colOff>184150</xdr:colOff>
      <xdr:row>87</xdr:row>
      <xdr:rowOff>158752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97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143529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5059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159035</xdr:rowOff>
    </xdr:from>
    <xdr:to>
      <xdr:col>15</xdr:col>
      <xdr:colOff>133350</xdr:colOff>
      <xdr:row>87</xdr:row>
      <xdr:rowOff>89185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90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73962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99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133814</xdr:rowOff>
    </xdr:from>
    <xdr:to>
      <xdr:col>11</xdr:col>
      <xdr:colOff>82550</xdr:colOff>
      <xdr:row>87</xdr:row>
      <xdr:rowOff>63964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87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48741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9043</xdr:rowOff>
    </xdr:from>
    <xdr:to>
      <xdr:col>7</xdr:col>
      <xdr:colOff>31750</xdr:colOff>
      <xdr:row>86</xdr:row>
      <xdr:rowOff>110643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75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95420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84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職員給与については、平成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年度から給与の総合的見直しを実施し、高知県人事委員会の勧告に準じた給与体系から国家公務員に準じた給与体系に変更しています。</a:t>
          </a:r>
        </a:p>
        <a:p>
          <a:r>
            <a:rPr kumimoji="1" lang="ja-JP" altLang="en-US" sz="1100">
              <a:latin typeface="ＭＳ Ｐゴシック" panose="020B0600070205080204" pitchFamily="50" charset="-128"/>
              <a:ea typeface="ＭＳ Ｐゴシック" panose="020B0600070205080204" pitchFamily="50" charset="-128"/>
            </a:rPr>
            <a:t>　ラスパイレス指数は、以前から類似団体を下回る水準となっており、今後も給与の適正化に努め、適正な給与水準を保つよう取り組みます。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120650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7762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154939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484350"/>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1288</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74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10161</xdr:rowOff>
    </xdr:from>
    <xdr:to>
      <xdr:col>77</xdr:col>
      <xdr:colOff>44450</xdr:colOff>
      <xdr:row>84</xdr:row>
      <xdr:rowOff>154939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4119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77470</xdr:rowOff>
    </xdr:from>
    <xdr:to>
      <xdr:col>77</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163847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10161</xdr:rowOff>
    </xdr:from>
    <xdr:to>
      <xdr:col>72</xdr:col>
      <xdr:colOff>203200</xdr:colOff>
      <xdr:row>84</xdr:row>
      <xdr:rowOff>34289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4119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34289</xdr:rowOff>
    </xdr:from>
    <xdr:to>
      <xdr:col>68</xdr:col>
      <xdr:colOff>152400</xdr:colOff>
      <xdr:row>84</xdr:row>
      <xdr:rowOff>58420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4360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91457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130811</xdr:rowOff>
    </xdr:from>
    <xdr:to>
      <xdr:col>73</xdr:col>
      <xdr:colOff>44450</xdr:colOff>
      <xdr:row>84</xdr:row>
      <xdr:rowOff>60961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71138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154939</xdr:rowOff>
    </xdr:from>
    <xdr:to>
      <xdr:col>68</xdr:col>
      <xdr:colOff>203200</xdr:colOff>
      <xdr:row>84</xdr:row>
      <xdr:rowOff>85089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95266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7620</xdr:rowOff>
    </xdr:from>
    <xdr:to>
      <xdr:col>64</xdr:col>
      <xdr:colOff>152400</xdr:colOff>
      <xdr:row>84</xdr:row>
      <xdr:rowOff>109220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119397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県下一の面積を有する本町は、広大な町域の中に集落が点在しており、人口規模に対し公共施設も多くなっています。そのため、職員数も類似団体の平均を上回っている状況となっていますが、今後も引き続き、住民サービスを低下させることなく定員適正化計画に基づき職員数の適正化と組織機構の見直しに取り組むとともに、小中学校の適正規模による統廃合計画等を進め、適正な定員管理に取り組みます。 </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68</xdr:row>
      <xdr:rowOff>68852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65929"/>
          <a:ext cx="0" cy="16615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40929</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9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68852</xdr:rowOff>
    </xdr:from>
    <xdr:to>
      <xdr:col>81</xdr:col>
      <xdr:colOff>133350</xdr:colOff>
      <xdr:row>68</xdr:row>
      <xdr:rowOff>68852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72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37737</xdr:rowOff>
    </xdr:from>
    <xdr:to>
      <xdr:col>81</xdr:col>
      <xdr:colOff>44450</xdr:colOff>
      <xdr:row>66</xdr:row>
      <xdr:rowOff>75656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353437"/>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743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306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155666</xdr:rowOff>
    </xdr:from>
    <xdr:to>
      <xdr:col>81</xdr:col>
      <xdr:colOff>95250</xdr:colOff>
      <xdr:row>63</xdr:row>
      <xdr:rowOff>85816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166098</xdr:rowOff>
    </xdr:from>
    <xdr:to>
      <xdr:col>77</xdr:col>
      <xdr:colOff>44450</xdr:colOff>
      <xdr:row>66</xdr:row>
      <xdr:rowOff>37737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310348"/>
          <a:ext cx="8890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9162</xdr:rowOff>
    </xdr:from>
    <xdr:to>
      <xdr:col>77</xdr:col>
      <xdr:colOff>95250</xdr:colOff>
      <xdr:row>62</xdr:row>
      <xdr:rowOff>110762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120939</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07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95431</xdr:rowOff>
    </xdr:from>
    <xdr:to>
      <xdr:col>72</xdr:col>
      <xdr:colOff>203200</xdr:colOff>
      <xdr:row>65</xdr:row>
      <xdr:rowOff>166098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239681"/>
          <a:ext cx="889000" cy="7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108222</xdr:rowOff>
    </xdr:from>
    <xdr:to>
      <xdr:col>73</xdr:col>
      <xdr:colOff>44450</xdr:colOff>
      <xdr:row>62</xdr:row>
      <xdr:rowOff>38372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48549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33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36830</xdr:rowOff>
    </xdr:from>
    <xdr:to>
      <xdr:col>68</xdr:col>
      <xdr:colOff>152400</xdr:colOff>
      <xdr:row>65</xdr:row>
      <xdr:rowOff>95431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181080"/>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157299</xdr:rowOff>
    </xdr:from>
    <xdr:to>
      <xdr:col>64</xdr:col>
      <xdr:colOff>152400</xdr:colOff>
      <xdr:row>61</xdr:row>
      <xdr:rowOff>87449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97626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24856</xdr:rowOff>
    </xdr:from>
    <xdr:to>
      <xdr:col>81</xdr:col>
      <xdr:colOff>95250</xdr:colOff>
      <xdr:row>66</xdr:row>
      <xdr:rowOff>126456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34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168383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3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158387</xdr:rowOff>
    </xdr:from>
    <xdr:to>
      <xdr:col>77</xdr:col>
      <xdr:colOff>95250</xdr:colOff>
      <xdr:row>66</xdr:row>
      <xdr:rowOff>88537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30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73314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389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115298</xdr:rowOff>
    </xdr:from>
    <xdr:to>
      <xdr:col>73</xdr:col>
      <xdr:colOff>44450</xdr:colOff>
      <xdr:row>66</xdr:row>
      <xdr:rowOff>45448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25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30225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34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44631</xdr:rowOff>
    </xdr:from>
    <xdr:to>
      <xdr:col>68</xdr:col>
      <xdr:colOff>203200</xdr:colOff>
      <xdr:row>65</xdr:row>
      <xdr:rowOff>146231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18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131008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27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157480</xdr:rowOff>
    </xdr:from>
    <xdr:to>
      <xdr:col>64</xdr:col>
      <xdr:colOff>152400</xdr:colOff>
      <xdr:row>65</xdr:row>
      <xdr:rowOff>87630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72407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単年度比率では、普通交付税等が増加したことより分母が増加となったものの、元利償還金の増加により分子も増加となったことから、令和６年度の単年度比率は前年度と同率となりました。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３か年平均では、令和６年度の単年度比率を下回っていた令和３年度の比率が算定基礎から外れるため、前年度より</a:t>
          </a:r>
          <a:r>
            <a:rPr kumimoji="1" lang="en-US" altLang="ja-JP" sz="1100">
              <a:latin typeface="ＭＳ Ｐゴシック" panose="020B0600070205080204" pitchFamily="50" charset="-128"/>
              <a:ea typeface="ＭＳ Ｐゴシック" panose="020B0600070205080204" pitchFamily="50" charset="-128"/>
            </a:rPr>
            <a:t>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％となりました。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将来負担比率と同様に、老朽化した施設の改修等が予定されており、地方債残高の増加が見込まれていることから、引き続き町債残高の推移や公債費の動向等を十分に注視しながら、繰上償還等による公債費の抑制にも努める必要があり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43</xdr:row>
      <xdr:rowOff>135467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1538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39</xdr:row>
      <xdr:rowOff>43745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663267"/>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152699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148167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5828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82144</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81139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5828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81139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5828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122360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164395</xdr:rowOff>
    </xdr:from>
    <xdr:to>
      <xdr:col>81</xdr:col>
      <xdr:colOff>95250</xdr:colOff>
      <xdr:row>39</xdr:row>
      <xdr:rowOff>94545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9472</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52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30339</xdr:rowOff>
    </xdr:from>
    <xdr:to>
      <xdr:col>68</xdr:col>
      <xdr:colOff>203200</xdr:colOff>
      <xdr:row>38</xdr:row>
      <xdr:rowOff>131939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142116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31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充当可能財源（充当可能基金等）が減少したものの、将来負担額（地方債残高等）も減少したことにより、充当可能財源等が将来負担額を上回った（実質的な将来負担額が算定されなかった）ため、令和６年度の比率は算定されませんで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今後老朽化した施設の改修などが予定されており、地方債残高の増加や充当可能財源等の減少も見込まれていることから、引き続き町債残高の推移や公債費の動向等を十分に注視しながら、繰上償還等による公債費の抑制にも努める必要があり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110384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830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82461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402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110384</xdr:rowOff>
    </xdr:from>
    <xdr:to>
      <xdr:col>81</xdr:col>
      <xdr:colOff>133350</xdr:colOff>
      <xdr:row>23</xdr:row>
      <xdr:rowOff>110384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5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124672</xdr:rowOff>
    </xdr:from>
    <xdr:to>
      <xdr:col>64</xdr:col>
      <xdr:colOff>152400</xdr:colOff>
      <xdr:row>15</xdr:row>
      <xdr:rowOff>54822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64999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14,945
14,817
642.28
18,080,159
17,797,749
211,746
8,896,494
18,343,963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では、会計年度任用職員の勤勉手当の支給開始や人事院勧告に基づく期末手当の増などにより経常経費充当一般財源が増加となり、比率も増加となりましたが、類似団体の平均よりもやや低い数値となっ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今後も、物価高に伴う賃上げの動きなどにより、人件費の増加が見込まれることから、事務事業の見直しをもとに職員数の精査に努める必要があります。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89444</xdr:rowOff>
    </xdr:from>
    <xdr:to>
      <xdr:col>24</xdr:col>
      <xdr:colOff>25400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47294"/>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4371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90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89444</xdr:rowOff>
    </xdr:from>
    <xdr:to>
      <xdr:col>24</xdr:col>
      <xdr:colOff>114300</xdr:colOff>
      <xdr:row>33</xdr:row>
      <xdr:rowOff>89444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4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84546</xdr:rowOff>
    </xdr:from>
    <xdr:to>
      <xdr:col>24</xdr:col>
      <xdr:colOff>25400</xdr:colOff>
      <xdr:row>36</xdr:row>
      <xdr:rowOff>136797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5674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77669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49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105592</xdr:rowOff>
    </xdr:from>
    <xdr:to>
      <xdr:col>24</xdr:col>
      <xdr:colOff>76200</xdr:colOff>
      <xdr:row>37</xdr:row>
      <xdr:rowOff>35742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19231</xdr:rowOff>
    </xdr:from>
    <xdr:to>
      <xdr:col>19</xdr:col>
      <xdr:colOff>187325</xdr:colOff>
      <xdr:row>36</xdr:row>
      <xdr:rowOff>84546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9143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152944</xdr:rowOff>
    </xdr:from>
    <xdr:to>
      <xdr:col>20</xdr:col>
      <xdr:colOff>38100</xdr:colOff>
      <xdr:row>36</xdr:row>
      <xdr:rowOff>83094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93271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22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131899</xdr:rowOff>
    </xdr:from>
    <xdr:to>
      <xdr:col>15</xdr:col>
      <xdr:colOff>98425</xdr:colOff>
      <xdr:row>36</xdr:row>
      <xdr:rowOff>19231</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326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113756</xdr:rowOff>
    </xdr:from>
    <xdr:to>
      <xdr:col>15</xdr:col>
      <xdr:colOff>149225</xdr:colOff>
      <xdr:row>36</xdr:row>
      <xdr:rowOff>43906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54083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131899</xdr:rowOff>
    </xdr:from>
    <xdr:to>
      <xdr:col>11</xdr:col>
      <xdr:colOff>9525</xdr:colOff>
      <xdr:row>36</xdr:row>
      <xdr:rowOff>71483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32649"/>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41910</xdr:rowOff>
    </xdr:from>
    <xdr:to>
      <xdr:col>11</xdr:col>
      <xdr:colOff>60325</xdr:colOff>
      <xdr:row>35</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85997</xdr:rowOff>
    </xdr:from>
    <xdr:to>
      <xdr:col>24</xdr:col>
      <xdr:colOff>76200</xdr:colOff>
      <xdr:row>37</xdr:row>
      <xdr:rowOff>16147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102524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0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33746</xdr:rowOff>
    </xdr:from>
    <xdr:to>
      <xdr:col>20</xdr:col>
      <xdr:colOff>38100</xdr:colOff>
      <xdr:row>36</xdr:row>
      <xdr:rowOff>135346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120123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92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139881</xdr:rowOff>
    </xdr:from>
    <xdr:to>
      <xdr:col>15</xdr:col>
      <xdr:colOff>149225</xdr:colOff>
      <xdr:row>36</xdr:row>
      <xdr:rowOff>70031</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54808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81099</xdr:rowOff>
    </xdr:from>
    <xdr:to>
      <xdr:col>11</xdr:col>
      <xdr:colOff>60325</xdr:colOff>
      <xdr:row>36</xdr:row>
      <xdr:rowOff>11249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167476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16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20683</xdr:rowOff>
    </xdr:from>
    <xdr:to>
      <xdr:col>6</xdr:col>
      <xdr:colOff>171450</xdr:colOff>
      <xdr:row>36</xdr:row>
      <xdr:rowOff>122283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107060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7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では、物価高騰に伴う光熱水費や委託料などの増加に加え、デジタル田園都市国家構想交付金の不採択に伴い、一般財源で事業を実施したことなどから、経常経費充当一般財源が増加しており、類似団体の平均を上回る水準となっ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今後も、物価高による影響は続くことが予想されるため、より一層の歳出予算の削減に努める必要があります。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56243</xdr:rowOff>
    </xdr:from>
    <xdr:to>
      <xdr:col>82</xdr:col>
      <xdr:colOff>107950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3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142620</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5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56243</xdr:rowOff>
    </xdr:from>
    <xdr:to>
      <xdr:col>82</xdr:col>
      <xdr:colOff>196850</xdr:colOff>
      <xdr:row>12</xdr:row>
      <xdr:rowOff>56243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159657</xdr:rowOff>
    </xdr:from>
    <xdr:to>
      <xdr:col>82</xdr:col>
      <xdr:colOff>107950</xdr:colOff>
      <xdr:row>19</xdr:row>
      <xdr:rowOff>129722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245757"/>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113393</xdr:rowOff>
    </xdr:from>
    <xdr:to>
      <xdr:col>78</xdr:col>
      <xdr:colOff>69850</xdr:colOff>
      <xdr:row>18</xdr:row>
      <xdr:rowOff>159657</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0280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121557</xdr:rowOff>
    </xdr:from>
    <xdr:to>
      <xdr:col>73</xdr:col>
      <xdr:colOff>180975</xdr:colOff>
      <xdr:row>17</xdr:row>
      <xdr:rowOff>113393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647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144236</xdr:rowOff>
    </xdr:from>
    <xdr:to>
      <xdr:col>74</xdr:col>
      <xdr:colOff>31750</xdr:colOff>
      <xdr:row>16</xdr:row>
      <xdr:rowOff>74386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84563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121557</xdr:rowOff>
    </xdr:from>
    <xdr:to>
      <xdr:col>69</xdr:col>
      <xdr:colOff>92075</xdr:colOff>
      <xdr:row>16</xdr:row>
      <xdr:rowOff>154214</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647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78922</xdr:rowOff>
    </xdr:from>
    <xdr:to>
      <xdr:col>82</xdr:col>
      <xdr:colOff>158750</xdr:colOff>
      <xdr:row>20</xdr:row>
      <xdr:rowOff>9072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3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50999</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30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108857</xdr:rowOff>
    </xdr:from>
    <xdr:to>
      <xdr:col>78</xdr:col>
      <xdr:colOff>120650</xdr:colOff>
      <xdr:row>19</xdr:row>
      <xdr:rowOff>39007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23784</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28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62593</xdr:rowOff>
    </xdr:from>
    <xdr:to>
      <xdr:col>74</xdr:col>
      <xdr:colOff>31750</xdr:colOff>
      <xdr:row>17</xdr:row>
      <xdr:rowOff>164193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148970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70757</xdr:rowOff>
    </xdr:from>
    <xdr:to>
      <xdr:col>69</xdr:col>
      <xdr:colOff>142875</xdr:colOff>
      <xdr:row>17</xdr:row>
      <xdr:rowOff>907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扶助費では、私立保育所運営費補助金や児童手当の対象者が高校生まで拡充されたことなどにより、比率も増加となっており、類似団体より比率はやや高くなっています。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今後も増加が見込まれるため、その推移を注視していく必要があります。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2220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8425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7118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56</xdr:row>
      <xdr:rowOff>143328</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711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57</xdr:row>
      <xdr:rowOff>69850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7445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では、下水道事業会計の公営企業（法の適用に伴う企業会計）への移行により他会計繰出金が減ったことで、経常経費充当一般財源が減少となっており、比率も減少しましたが、類似団体の平均値よりやや高い位置となっ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人口減少や少子高齢化に伴い、国民健康保険・後期高齢者医療・特別養護老人ホーム・診療所等の各特別会計への繰出金の増加が見込まれることから、保険料等の歳入確保とあわせ、歳出削減の取り組みを強化し、繰出金の抑制等、負担の軽減に努めていく必要があり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24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57</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6596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57</xdr:row>
      <xdr:rowOff>1270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82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104140</xdr:rowOff>
    </xdr:from>
    <xdr:to>
      <xdr:col>73</xdr:col>
      <xdr:colOff>180975</xdr:colOff>
      <xdr:row>56</xdr:row>
      <xdr:rowOff>81280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3624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104140</xdr:rowOff>
    </xdr:from>
    <xdr:to>
      <xdr:col>69</xdr:col>
      <xdr:colOff>92075</xdr:colOff>
      <xdr:row>56</xdr:row>
      <xdr:rowOff>12700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3624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151147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53340</xdr:rowOff>
    </xdr:from>
    <xdr:to>
      <xdr:col>69</xdr:col>
      <xdr:colOff>142875</xdr:colOff>
      <xdr:row>54</xdr:row>
      <xdr:rowOff>154940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165117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では、下水道事業会計の公営企業（法の適用に伴う企業会計）への移行や一部事務組合に対する負担金の増などにより、経常経費充当一般財源が増加となり、比率も増加しましたが、引き続き類似団体と比較をして低い数値で推移し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物価高の影響などもあり、外郭団体への補助金等は年々増加傾向にあり、これらの支援・補助は開始後の見直しや打ち切りなどが非常に難しいため、補助制度の開始時における十分な検討とあわせて随時見直しを行いながら、補助費等の抑制に努める必要があり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40</xdr:row>
      <xdr:rowOff>132443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91622</xdr:rowOff>
    </xdr:from>
    <xdr:to>
      <xdr:col>82</xdr:col>
      <xdr:colOff>107950</xdr:colOff>
      <xdr:row>33</xdr:row>
      <xdr:rowOff>102507</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7494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151691</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23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8164</xdr:rowOff>
    </xdr:from>
    <xdr:to>
      <xdr:col>82</xdr:col>
      <xdr:colOff>158750</xdr:colOff>
      <xdr:row>37</xdr:row>
      <xdr:rowOff>109764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91622</xdr:rowOff>
    </xdr:from>
    <xdr:to>
      <xdr:col>78</xdr:col>
      <xdr:colOff>69850</xdr:colOff>
      <xdr:row>33</xdr:row>
      <xdr:rowOff>102507</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574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5443</xdr:rowOff>
    </xdr:from>
    <xdr:to>
      <xdr:col>78</xdr:col>
      <xdr:colOff>120650</xdr:colOff>
      <xdr:row>36</xdr:row>
      <xdr:rowOff>107043</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91820</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6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48078</xdr:rowOff>
    </xdr:from>
    <xdr:to>
      <xdr:col>73</xdr:col>
      <xdr:colOff>180975</xdr:colOff>
      <xdr:row>33</xdr:row>
      <xdr:rowOff>102507</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705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122464</xdr:rowOff>
    </xdr:from>
    <xdr:to>
      <xdr:col>74</xdr:col>
      <xdr:colOff>31750</xdr:colOff>
      <xdr:row>36</xdr:row>
      <xdr:rowOff>52614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37391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48078</xdr:rowOff>
    </xdr:from>
    <xdr:to>
      <xdr:col>69</xdr:col>
      <xdr:colOff>92075</xdr:colOff>
      <xdr:row>33</xdr:row>
      <xdr:rowOff>58964</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7059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57150</xdr:rowOff>
    </xdr:from>
    <xdr:to>
      <xdr:col>69</xdr:col>
      <xdr:colOff>142875</xdr:colOff>
      <xdr:row>35</xdr:row>
      <xdr:rowOff>158750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111578</xdr:rowOff>
    </xdr:from>
    <xdr:to>
      <xdr:col>65</xdr:col>
      <xdr:colOff>53975</xdr:colOff>
      <xdr:row>36</xdr:row>
      <xdr:rowOff>41728</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26505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51707</xdr:rowOff>
    </xdr:from>
    <xdr:to>
      <xdr:col>82</xdr:col>
      <xdr:colOff>158750</xdr:colOff>
      <xdr:row>33</xdr:row>
      <xdr:rowOff>153307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131734</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61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40822</xdr:rowOff>
    </xdr:from>
    <xdr:to>
      <xdr:col>78</xdr:col>
      <xdr:colOff>120650</xdr:colOff>
      <xdr:row>33</xdr:row>
      <xdr:rowOff>142422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152599</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46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51707</xdr:rowOff>
    </xdr:from>
    <xdr:to>
      <xdr:col>74</xdr:col>
      <xdr:colOff>31750</xdr:colOff>
      <xdr:row>33</xdr:row>
      <xdr:rowOff>153307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163484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168728</xdr:rowOff>
    </xdr:from>
    <xdr:to>
      <xdr:col>69</xdr:col>
      <xdr:colOff>142875</xdr:colOff>
      <xdr:row>33</xdr:row>
      <xdr:rowOff>98878</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6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109055</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42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8164</xdr:rowOff>
    </xdr:from>
    <xdr:to>
      <xdr:col>65</xdr:col>
      <xdr:colOff>53975</xdr:colOff>
      <xdr:row>33</xdr:row>
      <xdr:rowOff>109764</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119941</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43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公債費では、令和２年度に借り入れた過疎対策事業債の元金償還が開始したことなどに伴い、経常経費充当一般財源が増加となり、経常収支比率も増加となっています。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また、老朽化した公共施設の改修などにより、今後も増加する見込みであることから、地方債の計画的な発行や任意の繰上償還による公債費負担の平準化にも一層努める必要があります。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82550</xdr:rowOff>
    </xdr:from>
    <xdr:to>
      <xdr:col>24</xdr:col>
      <xdr:colOff>25400</xdr:colOff>
      <xdr:row>80</xdr:row>
      <xdr:rowOff>152400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984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124477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152400</xdr:rowOff>
    </xdr:from>
    <xdr:to>
      <xdr:col>24</xdr:col>
      <xdr:colOff>114300</xdr:colOff>
      <xdr:row>80</xdr:row>
      <xdr:rowOff>152400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168927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82550</xdr:rowOff>
    </xdr:from>
    <xdr:to>
      <xdr:col>24</xdr:col>
      <xdr:colOff>114300</xdr:colOff>
      <xdr:row>73</xdr:row>
      <xdr:rowOff>82550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9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146050</xdr:rowOff>
    </xdr:from>
    <xdr:to>
      <xdr:col>24</xdr:col>
      <xdr:colOff>25400</xdr:colOff>
      <xdr:row>80</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987800" y="13690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118127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297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101600</xdr:rowOff>
    </xdr:from>
    <xdr:to>
      <xdr:col>24</xdr:col>
      <xdr:colOff>76200</xdr:colOff>
      <xdr:row>77</xdr:row>
      <xdr:rowOff>31750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6350</xdr:rowOff>
    </xdr:from>
    <xdr:to>
      <xdr:col>19</xdr:col>
      <xdr:colOff>187325</xdr:colOff>
      <xdr:row>79</xdr:row>
      <xdr:rowOff>146050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3550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6350</xdr:rowOff>
    </xdr:from>
    <xdr:to>
      <xdr:col>20</xdr:col>
      <xdr:colOff>38100</xdr:colOff>
      <xdr:row>77</xdr:row>
      <xdr:rowOff>107950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118127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97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6350</xdr:rowOff>
    </xdr:from>
    <xdr:to>
      <xdr:col>15</xdr:col>
      <xdr:colOff>98425</xdr:colOff>
      <xdr:row>79</xdr:row>
      <xdr:rowOff>69850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3550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127000</xdr:rowOff>
    </xdr:from>
    <xdr:to>
      <xdr:col>15</xdr:col>
      <xdr:colOff>149225</xdr:colOff>
      <xdr:row>77</xdr:row>
      <xdr:rowOff>57150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67327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69850</xdr:rowOff>
    </xdr:from>
    <xdr:to>
      <xdr:col>11</xdr:col>
      <xdr:colOff>9525</xdr:colOff>
      <xdr:row>79</xdr:row>
      <xdr:rowOff>158750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3614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88900</xdr:rowOff>
    </xdr:from>
    <xdr:to>
      <xdr:col>11</xdr:col>
      <xdr:colOff>60325</xdr:colOff>
      <xdr:row>77</xdr:row>
      <xdr:rowOff>19050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29227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8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31750</xdr:rowOff>
    </xdr:from>
    <xdr:to>
      <xdr:col>6</xdr:col>
      <xdr:colOff>171450</xdr:colOff>
      <xdr:row>77</xdr:row>
      <xdr:rowOff>133350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143527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133350</xdr:rowOff>
    </xdr:from>
    <xdr:to>
      <xdr:col>24</xdr:col>
      <xdr:colOff>76200</xdr:colOff>
      <xdr:row>80</xdr:row>
      <xdr:rowOff>63500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105427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95250</xdr:rowOff>
    </xdr:from>
    <xdr:to>
      <xdr:col>20</xdr:col>
      <xdr:colOff>38100</xdr:colOff>
      <xdr:row>80</xdr:row>
      <xdr:rowOff>25400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10177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127000</xdr:rowOff>
    </xdr:from>
    <xdr:to>
      <xdr:col>15</xdr:col>
      <xdr:colOff>149225</xdr:colOff>
      <xdr:row>79</xdr:row>
      <xdr:rowOff>57150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41927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19050</xdr:rowOff>
    </xdr:from>
    <xdr:to>
      <xdr:col>11</xdr:col>
      <xdr:colOff>60325</xdr:colOff>
      <xdr:row>79</xdr:row>
      <xdr:rowOff>120650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107950</xdr:rowOff>
    </xdr:from>
    <xdr:to>
      <xdr:col>6</xdr:col>
      <xdr:colOff>171450</xdr:colOff>
      <xdr:row>80</xdr:row>
      <xdr:rowOff>38100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6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22877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では、物件費を除き、類似団体の平均並みか平均を下回る水準で推移していますが、今後は物価高による影響により人件費や物件費等で増加が見込まれるため、その他の費目とあわせて動向に注視していく必要があります。</a:t>
          </a:r>
        </a:p>
        <a:p>
          <a:r>
            <a:rPr kumimoji="1" lang="ja-JP" altLang="en-US" sz="1100">
              <a:latin typeface="ＭＳ Ｐゴシック" panose="020B0600070205080204" pitchFamily="50" charset="-128"/>
              <a:ea typeface="ＭＳ Ｐゴシック" panose="020B0600070205080204" pitchFamily="50" charset="-128"/>
            </a:rPr>
            <a:t>　また、地方交付税に依存している本町としては、歳入</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分母</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における普通交付税や臨時財政対策債の増減が比率の算定に大きく影響するため、引き続き経常経費の削減に努めていく必要があります。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a:extLst>
            <a:ext uri="{FF2B5EF4-FFF2-40B4-BE49-F238E27FC236}">
              <a16:creationId xmlns:a16="http://schemas.microsoft.com/office/drawing/2014/main" id="{00000000-0008-0000-0400-0000B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50800</xdr:rowOff>
    </xdr:from>
    <xdr:to>
      <xdr:col>82</xdr:col>
      <xdr:colOff>107950</xdr:colOff>
      <xdr:row>81</xdr:row>
      <xdr:rowOff>88900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6510000" y="1290955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60977</xdr:rowOff>
    </xdr:from>
    <xdr:ext cx="762000" cy="259045"/>
    <xdr:sp macro="" textlink="">
      <xdr:nvSpPr>
        <xdr:cNvPr id="438" name="公債費以外最小値テキスト">
          <a:extLst>
            <a:ext uri="{FF2B5EF4-FFF2-40B4-BE49-F238E27FC236}">
              <a16:creationId xmlns:a16="http://schemas.microsoft.com/office/drawing/2014/main" id="{00000000-0008-0000-0400-0000B6010000}"/>
            </a:ext>
          </a:extLst>
        </xdr:cNvPr>
        <xdr:cNvSpPr txBox="1"/>
      </xdr:nvSpPr>
      <xdr:spPr>
        <a:xfrm>
          <a:off x="16598900" y="1394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88900</xdr:rowOff>
    </xdr:from>
    <xdr:to>
      <xdr:col>82</xdr:col>
      <xdr:colOff>196850</xdr:colOff>
      <xdr:row>81</xdr:row>
      <xdr:rowOff>88900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3976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137177</xdr:rowOff>
    </xdr:from>
    <xdr:ext cx="762000" cy="259045"/>
    <xdr:sp macro="" textlink="">
      <xdr:nvSpPr>
        <xdr:cNvPr id="440" name="公債費以外最大値テキスト">
          <a:extLst>
            <a:ext uri="{FF2B5EF4-FFF2-40B4-BE49-F238E27FC236}">
              <a16:creationId xmlns:a16="http://schemas.microsoft.com/office/drawing/2014/main" id="{00000000-0008-0000-0400-0000B8010000}"/>
            </a:ext>
          </a:extLst>
        </xdr:cNvPr>
        <xdr:cNvSpPr txBox="1"/>
      </xdr:nvSpPr>
      <xdr:spPr>
        <a:xfrm>
          <a:off x="16598900" y="1265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50800</xdr:rowOff>
    </xdr:from>
    <xdr:to>
      <xdr:col>82</xdr:col>
      <xdr:colOff>196850</xdr:colOff>
      <xdr:row>75</xdr:row>
      <xdr:rowOff>50800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290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127000</xdr:rowOff>
    </xdr:from>
    <xdr:to>
      <xdr:col>82</xdr:col>
      <xdr:colOff>107950</xdr:colOff>
      <xdr:row>78</xdr:row>
      <xdr:rowOff>136525</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5671800" y="13328650"/>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105427</xdr:rowOff>
    </xdr:from>
    <xdr:ext cx="762000" cy="259045"/>
    <xdr:sp macro="" textlink="">
      <xdr:nvSpPr>
        <xdr:cNvPr id="443" name="公債費以外平均値テキスト">
          <a:extLst>
            <a:ext uri="{FF2B5EF4-FFF2-40B4-BE49-F238E27FC236}">
              <a16:creationId xmlns:a16="http://schemas.microsoft.com/office/drawing/2014/main" id="{00000000-0008-0000-0400-0000BB010000}"/>
            </a:ext>
          </a:extLst>
        </xdr:cNvPr>
        <xdr:cNvSpPr txBox="1"/>
      </xdr:nvSpPr>
      <xdr:spPr>
        <a:xfrm>
          <a:off x="16598900" y="1347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133350</xdr:rowOff>
    </xdr:from>
    <xdr:to>
      <xdr:col>82</xdr:col>
      <xdr:colOff>158750</xdr:colOff>
      <xdr:row>79</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6459200" y="1350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117475</xdr:rowOff>
    </xdr:from>
    <xdr:to>
      <xdr:col>78</xdr:col>
      <xdr:colOff>69850</xdr:colOff>
      <xdr:row>77</xdr:row>
      <xdr:rowOff>127000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4782800" y="12976225"/>
          <a:ext cx="8890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104775</xdr:rowOff>
    </xdr:from>
    <xdr:to>
      <xdr:col>78</xdr:col>
      <xdr:colOff>120650</xdr:colOff>
      <xdr:row>78</xdr:row>
      <xdr:rowOff>34925</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5621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19702</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92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60325</xdr:rowOff>
    </xdr:from>
    <xdr:to>
      <xdr:col>73</xdr:col>
      <xdr:colOff>180975</xdr:colOff>
      <xdr:row>75</xdr:row>
      <xdr:rowOff>117475</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893800" y="12576175"/>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123825</xdr:rowOff>
    </xdr:from>
    <xdr:to>
      <xdr:col>74</xdr:col>
      <xdr:colOff>31750</xdr:colOff>
      <xdr:row>77</xdr:row>
      <xdr:rowOff>53975</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4732000" y="131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38752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4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60325</xdr:rowOff>
    </xdr:from>
    <xdr:to>
      <xdr:col>69</xdr:col>
      <xdr:colOff>92075</xdr:colOff>
      <xdr:row>75</xdr:row>
      <xdr:rowOff>50800</xdr:rowOff>
    </xdr:to>
    <xdr:cxnSp macro="">
      <xdr:nvCxnSpPr>
        <xdr:cNvPr id="451" name="直線コネクタ 450">
          <a:extLst>
            <a:ext uri="{FF2B5EF4-FFF2-40B4-BE49-F238E27FC236}">
              <a16:creationId xmlns:a16="http://schemas.microsoft.com/office/drawing/2014/main" id="{00000000-0008-0000-0400-0000C3010000}"/>
            </a:ext>
          </a:extLst>
        </xdr:cNvPr>
        <xdr:cNvCxnSpPr/>
      </xdr:nvCxnSpPr>
      <xdr:spPr>
        <a:xfrm flipV="1">
          <a:off x="13004800" y="12576175"/>
          <a:ext cx="889000" cy="3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161925</xdr:rowOff>
    </xdr:from>
    <xdr:to>
      <xdr:col>69</xdr:col>
      <xdr:colOff>142875</xdr:colOff>
      <xdr:row>75</xdr:row>
      <xdr:rowOff>92075</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3843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76852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28575</xdr:rowOff>
    </xdr:from>
    <xdr:to>
      <xdr:col>65</xdr:col>
      <xdr:colOff>53975</xdr:colOff>
      <xdr:row>77</xdr:row>
      <xdr:rowOff>130175</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2954000" y="1323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114952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1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85725</xdr:rowOff>
    </xdr:from>
    <xdr:to>
      <xdr:col>82</xdr:col>
      <xdr:colOff>158750</xdr:colOff>
      <xdr:row>79</xdr:row>
      <xdr:rowOff>15875</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6459200" y="1345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102252</xdr:rowOff>
    </xdr:from>
    <xdr:ext cx="762000" cy="259045"/>
    <xdr:sp macro="" textlink="">
      <xdr:nvSpPr>
        <xdr:cNvPr id="462" name="公債費以外該当値テキスト">
          <a:extLst>
            <a:ext uri="{FF2B5EF4-FFF2-40B4-BE49-F238E27FC236}">
              <a16:creationId xmlns:a16="http://schemas.microsoft.com/office/drawing/2014/main" id="{00000000-0008-0000-0400-0000CE010000}"/>
            </a:ext>
          </a:extLst>
        </xdr:cNvPr>
        <xdr:cNvSpPr txBox="1"/>
      </xdr:nvSpPr>
      <xdr:spPr>
        <a:xfrm>
          <a:off x="16598900" y="1330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76200</xdr:rowOff>
    </xdr:from>
    <xdr:to>
      <xdr:col>78</xdr:col>
      <xdr:colOff>120650</xdr:colOff>
      <xdr:row>78</xdr:row>
      <xdr:rowOff>6350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5621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66675</xdr:rowOff>
    </xdr:from>
    <xdr:to>
      <xdr:col>74</xdr:col>
      <xdr:colOff>31750</xdr:colOff>
      <xdr:row>75</xdr:row>
      <xdr:rowOff>168275</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47320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7002</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4401800" y="1269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9525</xdr:rowOff>
    </xdr:from>
    <xdr:to>
      <xdr:col>69</xdr:col>
      <xdr:colOff>142875</xdr:colOff>
      <xdr:row>73</xdr:row>
      <xdr:rowOff>111125</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3843000" y="1252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121302</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3512800" y="1229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0</xdr:rowOff>
    </xdr:from>
    <xdr:to>
      <xdr:col>65</xdr:col>
      <xdr:colOff>53975</xdr:colOff>
      <xdr:row>75</xdr:row>
      <xdr:rowOff>101600</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2954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111777</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2623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高知県四万十町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19444</xdr:rowOff>
    </xdr:from>
    <xdr:to>
      <xdr:col>29</xdr:col>
      <xdr:colOff>127000</xdr:colOff>
      <xdr:row>19</xdr:row>
      <xdr:rowOff>2096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019"/>
          <a:ext cx="0" cy="13542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145623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2096</xdr:rowOff>
    </xdr:from>
    <xdr:to>
      <xdr:col>30</xdr:col>
      <xdr:colOff>25400</xdr:colOff>
      <xdr:row>19</xdr:row>
      <xdr:rowOff>2096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7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105821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19444</xdr:rowOff>
    </xdr:from>
    <xdr:to>
      <xdr:col>30</xdr:col>
      <xdr:colOff>25400</xdr:colOff>
      <xdr:row>11</xdr:row>
      <xdr:rowOff>19444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70663</xdr:rowOff>
    </xdr:from>
    <xdr:to>
      <xdr:col>29</xdr:col>
      <xdr:colOff>127000</xdr:colOff>
      <xdr:row>13</xdr:row>
      <xdr:rowOff>88341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75688"/>
          <a:ext cx="647700" cy="189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10875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302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38798</xdr:rowOff>
    </xdr:from>
    <xdr:to>
      <xdr:col>29</xdr:col>
      <xdr:colOff>177800</xdr:colOff>
      <xdr:row>15</xdr:row>
      <xdr:rowOff>140398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81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88341</xdr:rowOff>
    </xdr:from>
    <xdr:to>
      <xdr:col>26</xdr:col>
      <xdr:colOff>50800</xdr:colOff>
      <xdr:row>14</xdr:row>
      <xdr:rowOff>18288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64816"/>
          <a:ext cx="698500" cy="101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79299</xdr:rowOff>
    </xdr:from>
    <xdr:to>
      <xdr:col>26</xdr:col>
      <xdr:colOff>101600</xdr:colOff>
      <xdr:row>17</xdr:row>
      <xdr:rowOff>9449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70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165676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6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18288</xdr:rowOff>
    </xdr:from>
    <xdr:to>
      <xdr:col>22</xdr:col>
      <xdr:colOff>114300</xdr:colOff>
      <xdr:row>14</xdr:row>
      <xdr:rowOff>96711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66213"/>
          <a:ext cx="698500" cy="78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167488</xdr:rowOff>
    </xdr:from>
    <xdr:to>
      <xdr:col>22</xdr:col>
      <xdr:colOff>165100</xdr:colOff>
      <xdr:row>17</xdr:row>
      <xdr:rowOff>97638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8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82415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4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96711</xdr:rowOff>
    </xdr:from>
    <xdr:to>
      <xdr:col>18</xdr:col>
      <xdr:colOff>177800</xdr:colOff>
      <xdr:row>14</xdr:row>
      <xdr:rowOff>117272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44636"/>
          <a:ext cx="698500" cy="20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49454</xdr:rowOff>
    </xdr:from>
    <xdr:to>
      <xdr:col>19</xdr:col>
      <xdr:colOff>38100</xdr:colOff>
      <xdr:row>17</xdr:row>
      <xdr:rowOff>151054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17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135831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98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128511</xdr:rowOff>
    </xdr:from>
    <xdr:to>
      <xdr:col>15</xdr:col>
      <xdr:colOff>101600</xdr:colOff>
      <xdr:row>18</xdr:row>
      <xdr:rowOff>58661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0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43438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7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19863</xdr:rowOff>
    </xdr:from>
    <xdr:to>
      <xdr:col>29</xdr:col>
      <xdr:colOff>177800</xdr:colOff>
      <xdr:row>12</xdr:row>
      <xdr:rowOff>121463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24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36390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96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37541</xdr:rowOff>
    </xdr:from>
    <xdr:to>
      <xdr:col>26</xdr:col>
      <xdr:colOff>101600</xdr:colOff>
      <xdr:row>13</xdr:row>
      <xdr:rowOff>139141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14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149318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82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138938</xdr:rowOff>
    </xdr:from>
    <xdr:to>
      <xdr:col>22</xdr:col>
      <xdr:colOff>165100</xdr:colOff>
      <xdr:row>14</xdr:row>
      <xdr:rowOff>69088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15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79265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8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45911</xdr:rowOff>
    </xdr:from>
    <xdr:to>
      <xdr:col>19</xdr:col>
      <xdr:colOff>38100</xdr:colOff>
      <xdr:row>14</xdr:row>
      <xdr:rowOff>147511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93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157688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6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66472</xdr:rowOff>
    </xdr:from>
    <xdr:to>
      <xdr:col>15</xdr:col>
      <xdr:colOff>101600</xdr:colOff>
      <xdr:row>14</xdr:row>
      <xdr:rowOff>168072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14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6799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8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220802</xdr:rowOff>
    </xdr:from>
    <xdr:to>
      <xdr:col>29</xdr:col>
      <xdr:colOff>127000</xdr:colOff>
      <xdr:row>38</xdr:row>
      <xdr:rowOff>4318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352"/>
          <a:ext cx="0" cy="13265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319295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4318</xdr:rowOff>
    </xdr:from>
    <xdr:to>
      <xdr:col>30</xdr:col>
      <xdr:colOff>25400</xdr:colOff>
      <xdr:row>38</xdr:row>
      <xdr:rowOff>4318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71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135729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220802</xdr:rowOff>
    </xdr:from>
    <xdr:to>
      <xdr:col>30</xdr:col>
      <xdr:colOff>25400</xdr:colOff>
      <xdr:row>33</xdr:row>
      <xdr:rowOff>220802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3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252997</xdr:rowOff>
    </xdr:from>
    <xdr:to>
      <xdr:col>29</xdr:col>
      <xdr:colOff>127000</xdr:colOff>
      <xdr:row>34</xdr:row>
      <xdr:rowOff>328396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520447"/>
          <a:ext cx="647700" cy="75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329189</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66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14212</xdr:rowOff>
    </xdr:from>
    <xdr:to>
      <xdr:col>29</xdr:col>
      <xdr:colOff>177800</xdr:colOff>
      <xdr:row>35</xdr:row>
      <xdr:rowOff>115812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24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328396</xdr:rowOff>
    </xdr:from>
    <xdr:to>
      <xdr:col>26</xdr:col>
      <xdr:colOff>50800</xdr:colOff>
      <xdr:row>35</xdr:row>
      <xdr:rowOff>223736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95846"/>
          <a:ext cx="698500" cy="238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340957</xdr:rowOff>
    </xdr:from>
    <xdr:to>
      <xdr:col>26</xdr:col>
      <xdr:colOff>101600</xdr:colOff>
      <xdr:row>35</xdr:row>
      <xdr:rowOff>99657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08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84434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9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223736</xdr:rowOff>
    </xdr:from>
    <xdr:to>
      <xdr:col>22</xdr:col>
      <xdr:colOff>114300</xdr:colOff>
      <xdr:row>35</xdr:row>
      <xdr:rowOff>249301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34086"/>
          <a:ext cx="698500" cy="25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108280</xdr:rowOff>
    </xdr:from>
    <xdr:to>
      <xdr:col>22</xdr:col>
      <xdr:colOff>165100</xdr:colOff>
      <xdr:row>35</xdr:row>
      <xdr:rowOff>209880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220057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8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249301</xdr:rowOff>
    </xdr:from>
    <xdr:to>
      <xdr:col>18</xdr:col>
      <xdr:colOff>177800</xdr:colOff>
      <xdr:row>36</xdr:row>
      <xdr:rowOff>8051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59651"/>
          <a:ext cx="698500" cy="101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160134</xdr:rowOff>
    </xdr:from>
    <xdr:to>
      <xdr:col>19</xdr:col>
      <xdr:colOff>38100</xdr:colOff>
      <xdr:row>35</xdr:row>
      <xdr:rowOff>261734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271911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3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182308</xdr:rowOff>
    </xdr:from>
    <xdr:to>
      <xdr:col>15</xdr:col>
      <xdr:colOff>101600</xdr:colOff>
      <xdr:row>35</xdr:row>
      <xdr:rowOff>283908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294085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6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202197</xdr:rowOff>
    </xdr:from>
    <xdr:to>
      <xdr:col>29</xdr:col>
      <xdr:colOff>177800</xdr:colOff>
      <xdr:row>34</xdr:row>
      <xdr:rowOff>303797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69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47274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14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277596</xdr:rowOff>
    </xdr:from>
    <xdr:to>
      <xdr:col>26</xdr:col>
      <xdr:colOff>101600</xdr:colOff>
      <xdr:row>35</xdr:row>
      <xdr:rowOff>36296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45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46474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13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172936</xdr:rowOff>
    </xdr:from>
    <xdr:to>
      <xdr:col>22</xdr:col>
      <xdr:colOff>165100</xdr:colOff>
      <xdr:row>35</xdr:row>
      <xdr:rowOff>274536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83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259313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6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198501</xdr:rowOff>
    </xdr:from>
    <xdr:to>
      <xdr:col>19</xdr:col>
      <xdr:colOff>38100</xdr:colOff>
      <xdr:row>35</xdr:row>
      <xdr:rowOff>300101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08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284878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9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300151</xdr:rowOff>
    </xdr:from>
    <xdr:to>
      <xdr:col>15</xdr:col>
      <xdr:colOff>101600</xdr:colOff>
      <xdr:row>36</xdr:row>
      <xdr:rowOff>58851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10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43628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96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14,945
14,817
642.28
18,080,159
17,797,749
211,746
8,896,494
18,343,963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62586</xdr:rowOff>
    </xdr:from>
    <xdr:to>
      <xdr:col>24</xdr:col>
      <xdr:colOff>62865</xdr:colOff>
      <xdr:row>38</xdr:row>
      <xdr:rowOff>106640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6086"/>
          <a:ext cx="1270" cy="141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110467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106640</xdr:rowOff>
    </xdr:from>
    <xdr:to>
      <xdr:col>24</xdr:col>
      <xdr:colOff>152400</xdr:colOff>
      <xdr:row>38</xdr:row>
      <xdr:rowOff>106640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9263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8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62586</xdr:rowOff>
    </xdr:from>
    <xdr:to>
      <xdr:col>24</xdr:col>
      <xdr:colOff>152400</xdr:colOff>
      <xdr:row>30</xdr:row>
      <xdr:rowOff>62586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78174</xdr:rowOff>
    </xdr:from>
    <xdr:to>
      <xdr:col>24</xdr:col>
      <xdr:colOff>63500</xdr:colOff>
      <xdr:row>33</xdr:row>
      <xdr:rowOff>47487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64574"/>
          <a:ext cx="838200" cy="14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26505</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55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47487</xdr:rowOff>
    </xdr:from>
    <xdr:to>
      <xdr:col>19</xdr:col>
      <xdr:colOff>177800</xdr:colOff>
      <xdr:row>33</xdr:row>
      <xdr:rowOff>122185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05337"/>
          <a:ext cx="889000" cy="7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65506</xdr:rowOff>
    </xdr:from>
    <xdr:to>
      <xdr:col>20</xdr:col>
      <xdr:colOff>38100</xdr:colOff>
      <xdr:row>35</xdr:row>
      <xdr:rowOff>167106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6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158233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15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122185</xdr:rowOff>
    </xdr:from>
    <xdr:to>
      <xdr:col>15</xdr:col>
      <xdr:colOff>50800</xdr:colOff>
      <xdr:row>33</xdr:row>
      <xdr:rowOff>122871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8003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125596</xdr:rowOff>
    </xdr:from>
    <xdr:to>
      <xdr:col>15</xdr:col>
      <xdr:colOff>101600</xdr:colOff>
      <xdr:row>36</xdr:row>
      <xdr:rowOff>55746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46873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21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122871</xdr:rowOff>
    </xdr:from>
    <xdr:to>
      <xdr:col>10</xdr:col>
      <xdr:colOff>114300</xdr:colOff>
      <xdr:row>33</xdr:row>
      <xdr:rowOff>145067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80721"/>
          <a:ext cx="889000" cy="2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164567</xdr:rowOff>
    </xdr:from>
    <xdr:to>
      <xdr:col>10</xdr:col>
      <xdr:colOff>165100</xdr:colOff>
      <xdr:row>36</xdr:row>
      <xdr:rowOff>94717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85844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25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40056</xdr:rowOff>
    </xdr:from>
    <xdr:to>
      <xdr:col>6</xdr:col>
      <xdr:colOff>38100</xdr:colOff>
      <xdr:row>36</xdr:row>
      <xdr:rowOff>141656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132783</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0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27374</xdr:rowOff>
    </xdr:from>
    <xdr:to>
      <xdr:col>24</xdr:col>
      <xdr:colOff>114300</xdr:colOff>
      <xdr:row>32</xdr:row>
      <xdr:rowOff>128974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1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50251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6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168137</xdr:rowOff>
    </xdr:from>
    <xdr:to>
      <xdr:col>20</xdr:col>
      <xdr:colOff>38100</xdr:colOff>
      <xdr:row>33</xdr:row>
      <xdr:rowOff>98287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5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114814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29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71385</xdr:rowOff>
    </xdr:from>
    <xdr:to>
      <xdr:col>15</xdr:col>
      <xdr:colOff>101600</xdr:colOff>
      <xdr:row>34</xdr:row>
      <xdr:rowOff>1535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18062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04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72071</xdr:rowOff>
    </xdr:from>
    <xdr:to>
      <xdr:col>10</xdr:col>
      <xdr:colOff>165100</xdr:colOff>
      <xdr:row>34</xdr:row>
      <xdr:rowOff>2221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18748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0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94267</xdr:rowOff>
    </xdr:from>
    <xdr:to>
      <xdr:col>6</xdr:col>
      <xdr:colOff>38100</xdr:colOff>
      <xdr:row>34</xdr:row>
      <xdr:rowOff>24417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40944</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2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158102</xdr:rowOff>
    </xdr:from>
    <xdr:to>
      <xdr:col>24</xdr:col>
      <xdr:colOff>62865</xdr:colOff>
      <xdr:row>59</xdr:row>
      <xdr:rowOff>86177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30602"/>
          <a:ext cx="1270" cy="147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90004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86177</xdr:rowOff>
    </xdr:from>
    <xdr:to>
      <xdr:col>24</xdr:col>
      <xdr:colOff>152400</xdr:colOff>
      <xdr:row>59</xdr:row>
      <xdr:rowOff>86177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0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104779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0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158102</xdr:rowOff>
    </xdr:from>
    <xdr:to>
      <xdr:col>24</xdr:col>
      <xdr:colOff>152400</xdr:colOff>
      <xdr:row>50</xdr:row>
      <xdr:rowOff>158102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3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164488</xdr:rowOff>
    </xdr:from>
    <xdr:to>
      <xdr:col>24</xdr:col>
      <xdr:colOff>63500</xdr:colOff>
      <xdr:row>54</xdr:row>
      <xdr:rowOff>86475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251338"/>
          <a:ext cx="838200" cy="9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82361</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835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103934</xdr:rowOff>
    </xdr:from>
    <xdr:to>
      <xdr:col>24</xdr:col>
      <xdr:colOff>114300</xdr:colOff>
      <xdr:row>57</xdr:row>
      <xdr:rowOff>34084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0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86475</xdr:rowOff>
    </xdr:from>
    <xdr:to>
      <xdr:col>19</xdr:col>
      <xdr:colOff>177800</xdr:colOff>
      <xdr:row>54</xdr:row>
      <xdr:rowOff>101387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344775"/>
          <a:ext cx="889000" cy="1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5263</xdr:rowOff>
    </xdr:from>
    <xdr:to>
      <xdr:col>20</xdr:col>
      <xdr:colOff>38100</xdr:colOff>
      <xdr:row>57</xdr:row>
      <xdr:rowOff>106863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97990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87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90109</xdr:rowOff>
    </xdr:from>
    <xdr:to>
      <xdr:col>15</xdr:col>
      <xdr:colOff>50800</xdr:colOff>
      <xdr:row>54</xdr:row>
      <xdr:rowOff>101387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348409"/>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85837</xdr:rowOff>
    </xdr:from>
    <xdr:to>
      <xdr:col>15</xdr:col>
      <xdr:colOff>101600</xdr:colOff>
      <xdr:row>58</xdr:row>
      <xdr:rowOff>15987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7114</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795" y="995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90109</xdr:rowOff>
    </xdr:from>
    <xdr:to>
      <xdr:col>10</xdr:col>
      <xdr:colOff>114300</xdr:colOff>
      <xdr:row>55</xdr:row>
      <xdr:rowOff>55682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348409"/>
          <a:ext cx="889000" cy="13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34638</xdr:rowOff>
    </xdr:from>
    <xdr:to>
      <xdr:col>10</xdr:col>
      <xdr:colOff>165100</xdr:colOff>
      <xdr:row>58</xdr:row>
      <xdr:rowOff>136238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7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127365</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19795" y="100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124844</xdr:rowOff>
    </xdr:from>
    <xdr:to>
      <xdr:col>6</xdr:col>
      <xdr:colOff>38100</xdr:colOff>
      <xdr:row>59</xdr:row>
      <xdr:rowOff>54994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6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46121</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30795" y="1016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113688</xdr:rowOff>
    </xdr:from>
    <xdr:to>
      <xdr:col>24</xdr:col>
      <xdr:colOff>114300</xdr:colOff>
      <xdr:row>54</xdr:row>
      <xdr:rowOff>43838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136565</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51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35675</xdr:rowOff>
    </xdr:from>
    <xdr:to>
      <xdr:col>20</xdr:col>
      <xdr:colOff>38100</xdr:colOff>
      <xdr:row>54</xdr:row>
      <xdr:rowOff>137275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9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153802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9069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50587</xdr:rowOff>
    </xdr:from>
    <xdr:to>
      <xdr:col>15</xdr:col>
      <xdr:colOff>101600</xdr:colOff>
      <xdr:row>54</xdr:row>
      <xdr:rowOff>152187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168714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908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39309</xdr:rowOff>
    </xdr:from>
    <xdr:to>
      <xdr:col>10</xdr:col>
      <xdr:colOff>165100</xdr:colOff>
      <xdr:row>54</xdr:row>
      <xdr:rowOff>140909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29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157436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907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4882</xdr:rowOff>
    </xdr:from>
    <xdr:to>
      <xdr:col>6</xdr:col>
      <xdr:colOff>38100</xdr:colOff>
      <xdr:row>55</xdr:row>
      <xdr:rowOff>106482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43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123009</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920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148021</xdr:rowOff>
    </xdr:from>
    <xdr:to>
      <xdr:col>24</xdr:col>
      <xdr:colOff>62865</xdr:colOff>
      <xdr:row>78</xdr:row>
      <xdr:rowOff>53839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49521"/>
          <a:ext cx="1270" cy="1277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57666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53839</xdr:rowOff>
    </xdr:from>
    <xdr:to>
      <xdr:col>24</xdr:col>
      <xdr:colOff>152400</xdr:colOff>
      <xdr:row>78</xdr:row>
      <xdr:rowOff>53839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94698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2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148021</xdr:rowOff>
    </xdr:from>
    <xdr:to>
      <xdr:col>24</xdr:col>
      <xdr:colOff>152400</xdr:colOff>
      <xdr:row>70</xdr:row>
      <xdr:rowOff>148021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4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98140</xdr:rowOff>
    </xdr:from>
    <xdr:to>
      <xdr:col>24</xdr:col>
      <xdr:colOff>63500</xdr:colOff>
      <xdr:row>76</xdr:row>
      <xdr:rowOff>155017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28340"/>
          <a:ext cx="838200" cy="5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157223</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673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134346</xdr:rowOff>
    </xdr:from>
    <xdr:to>
      <xdr:col>24</xdr:col>
      <xdr:colOff>114300</xdr:colOff>
      <xdr:row>75</xdr:row>
      <xdr:rowOff>64496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98140</xdr:rowOff>
    </xdr:from>
    <xdr:to>
      <xdr:col>19</xdr:col>
      <xdr:colOff>177800</xdr:colOff>
      <xdr:row>77</xdr:row>
      <xdr:rowOff>51552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28340"/>
          <a:ext cx="889000" cy="12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42586</xdr:rowOff>
    </xdr:from>
    <xdr:to>
      <xdr:col>20</xdr:col>
      <xdr:colOff>38100</xdr:colOff>
      <xdr:row>75</xdr:row>
      <xdr:rowOff>144186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160713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67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51552</xdr:rowOff>
    </xdr:from>
    <xdr:to>
      <xdr:col>15</xdr:col>
      <xdr:colOff>50800</xdr:colOff>
      <xdr:row>77</xdr:row>
      <xdr:rowOff>73268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53202"/>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26858</xdr:rowOff>
    </xdr:from>
    <xdr:to>
      <xdr:col>15</xdr:col>
      <xdr:colOff>101600</xdr:colOff>
      <xdr:row>75</xdr:row>
      <xdr:rowOff>128458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144985</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66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73268</xdr:rowOff>
    </xdr:from>
    <xdr:to>
      <xdr:col>10</xdr:col>
      <xdr:colOff>114300</xdr:colOff>
      <xdr:row>77</xdr:row>
      <xdr:rowOff>106415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74918"/>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167127</xdr:rowOff>
    </xdr:from>
    <xdr:to>
      <xdr:col>10</xdr:col>
      <xdr:colOff>165100</xdr:colOff>
      <xdr:row>75</xdr:row>
      <xdr:rowOff>97277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113804</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26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100970</xdr:rowOff>
    </xdr:from>
    <xdr:to>
      <xdr:col>6</xdr:col>
      <xdr:colOff>38100</xdr:colOff>
      <xdr:row>76</xdr:row>
      <xdr:rowOff>31121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47647</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273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104217</xdr:rowOff>
    </xdr:from>
    <xdr:to>
      <xdr:col>24</xdr:col>
      <xdr:colOff>114300</xdr:colOff>
      <xdr:row>77</xdr:row>
      <xdr:rowOff>34367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82644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1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47340</xdr:rowOff>
    </xdr:from>
    <xdr:to>
      <xdr:col>20</xdr:col>
      <xdr:colOff>38100</xdr:colOff>
      <xdr:row>76</xdr:row>
      <xdr:rowOff>148940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140067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7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752</xdr:rowOff>
    </xdr:from>
    <xdr:to>
      <xdr:col>15</xdr:col>
      <xdr:colOff>101600</xdr:colOff>
      <xdr:row>77</xdr:row>
      <xdr:rowOff>102352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0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93479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9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22468</xdr:rowOff>
    </xdr:from>
    <xdr:to>
      <xdr:col>10</xdr:col>
      <xdr:colOff>165100</xdr:colOff>
      <xdr:row>77</xdr:row>
      <xdr:rowOff>124068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115195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1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55615</xdr:rowOff>
    </xdr:from>
    <xdr:to>
      <xdr:col>6</xdr:col>
      <xdr:colOff>38100</xdr:colOff>
      <xdr:row>77</xdr:row>
      <xdr:rowOff>157215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148342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4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101809</xdr:rowOff>
    </xdr:from>
    <xdr:to>
      <xdr:col>24</xdr:col>
      <xdr:colOff>62865</xdr:colOff>
      <xdr:row>99</xdr:row>
      <xdr:rowOff>96075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32309"/>
          <a:ext cx="1270" cy="153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99902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96075</xdr:rowOff>
    </xdr:from>
    <xdr:to>
      <xdr:col>24</xdr:col>
      <xdr:colOff>152400</xdr:colOff>
      <xdr:row>99</xdr:row>
      <xdr:rowOff>96075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9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48486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101809</xdr:rowOff>
    </xdr:from>
    <xdr:to>
      <xdr:col>24</xdr:col>
      <xdr:colOff>152400</xdr:colOff>
      <xdr:row>90</xdr:row>
      <xdr:rowOff>101809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3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132099</xdr:rowOff>
    </xdr:from>
    <xdr:to>
      <xdr:col>24</xdr:col>
      <xdr:colOff>63500</xdr:colOff>
      <xdr:row>94</xdr:row>
      <xdr:rowOff>76016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076949"/>
          <a:ext cx="838200" cy="1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134974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51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156547</xdr:rowOff>
    </xdr:from>
    <xdr:to>
      <xdr:col>24</xdr:col>
      <xdr:colOff>114300</xdr:colOff>
      <xdr:row>95</xdr:row>
      <xdr:rowOff>86697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7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132099</xdr:rowOff>
    </xdr:from>
    <xdr:to>
      <xdr:col>19</xdr:col>
      <xdr:colOff>177800</xdr:colOff>
      <xdr:row>95</xdr:row>
      <xdr:rowOff>87370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076949"/>
          <a:ext cx="889000" cy="29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59296</xdr:rowOff>
    </xdr:from>
    <xdr:to>
      <xdr:col>20</xdr:col>
      <xdr:colOff>38100</xdr:colOff>
      <xdr:row>94</xdr:row>
      <xdr:rowOff>160896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152023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6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90532</xdr:rowOff>
    </xdr:from>
    <xdr:to>
      <xdr:col>15</xdr:col>
      <xdr:colOff>50800</xdr:colOff>
      <xdr:row>95</xdr:row>
      <xdr:rowOff>87370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035382"/>
          <a:ext cx="889000" cy="33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83965</xdr:rowOff>
    </xdr:from>
    <xdr:to>
      <xdr:col>15</xdr:col>
      <xdr:colOff>101600</xdr:colOff>
      <xdr:row>96</xdr:row>
      <xdr:rowOff>14115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5242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6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90532</xdr:rowOff>
    </xdr:from>
    <xdr:to>
      <xdr:col>10</xdr:col>
      <xdr:colOff>114300</xdr:colOff>
      <xdr:row>97</xdr:row>
      <xdr:rowOff>18428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035382"/>
          <a:ext cx="889000" cy="61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36627</xdr:rowOff>
    </xdr:from>
    <xdr:to>
      <xdr:col>10</xdr:col>
      <xdr:colOff>165100</xdr:colOff>
      <xdr:row>94</xdr:row>
      <xdr:rowOff>138227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129354</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24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135040</xdr:rowOff>
    </xdr:from>
    <xdr:to>
      <xdr:col>6</xdr:col>
      <xdr:colOff>38100</xdr:colOff>
      <xdr:row>97</xdr:row>
      <xdr:rowOff>65190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81717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6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25216</xdr:rowOff>
    </xdr:from>
    <xdr:to>
      <xdr:col>24</xdr:col>
      <xdr:colOff>114300</xdr:colOff>
      <xdr:row>94</xdr:row>
      <xdr:rowOff>126816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4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48093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9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81299</xdr:rowOff>
    </xdr:from>
    <xdr:to>
      <xdr:col>20</xdr:col>
      <xdr:colOff>38100</xdr:colOff>
      <xdr:row>94</xdr:row>
      <xdr:rowOff>11449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0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27976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01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36570</xdr:rowOff>
    </xdr:from>
    <xdr:to>
      <xdr:col>15</xdr:col>
      <xdr:colOff>101600</xdr:colOff>
      <xdr:row>95</xdr:row>
      <xdr:rowOff>138170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154697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0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39732</xdr:rowOff>
    </xdr:from>
    <xdr:to>
      <xdr:col>10</xdr:col>
      <xdr:colOff>165100</xdr:colOff>
      <xdr:row>93</xdr:row>
      <xdr:rowOff>141332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98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157859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75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139078</xdr:rowOff>
    </xdr:from>
    <xdr:to>
      <xdr:col>6</xdr:col>
      <xdr:colOff>38100</xdr:colOff>
      <xdr:row>97</xdr:row>
      <xdr:rowOff>69228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9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60355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69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148234</xdr:rowOff>
    </xdr:from>
    <xdr:to>
      <xdr:col>54</xdr:col>
      <xdr:colOff>189865</xdr:colOff>
      <xdr:row>39</xdr:row>
      <xdr:rowOff>155713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463184"/>
          <a:ext cx="1270" cy="1379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159540</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4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155713</xdr:rowOff>
    </xdr:from>
    <xdr:to>
      <xdr:col>55</xdr:col>
      <xdr:colOff>88900</xdr:colOff>
      <xdr:row>39</xdr:row>
      <xdr:rowOff>155713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42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94911</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238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148234</xdr:rowOff>
    </xdr:from>
    <xdr:to>
      <xdr:col>55</xdr:col>
      <xdr:colOff>88900</xdr:colOff>
      <xdr:row>31</xdr:row>
      <xdr:rowOff>148234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4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116949</xdr:rowOff>
    </xdr:from>
    <xdr:to>
      <xdr:col>55</xdr:col>
      <xdr:colOff>0</xdr:colOff>
      <xdr:row>38</xdr:row>
      <xdr:rowOff>18782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60599"/>
          <a:ext cx="838200" cy="7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27195</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279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4318</xdr:rowOff>
    </xdr:from>
    <xdr:to>
      <xdr:col>55</xdr:col>
      <xdr:colOff>50800</xdr:colOff>
      <xdr:row>36</xdr:row>
      <xdr:rowOff>105918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7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13959</xdr:rowOff>
    </xdr:from>
    <xdr:to>
      <xdr:col>50</xdr:col>
      <xdr:colOff>114300</xdr:colOff>
      <xdr:row>38</xdr:row>
      <xdr:rowOff>18782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014709"/>
          <a:ext cx="889000" cy="51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58485</xdr:rowOff>
    </xdr:from>
    <xdr:to>
      <xdr:col>50</xdr:col>
      <xdr:colOff>165100</xdr:colOff>
      <xdr:row>37</xdr:row>
      <xdr:rowOff>160085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5162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17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13959</xdr:rowOff>
    </xdr:from>
    <xdr:to>
      <xdr:col>45</xdr:col>
      <xdr:colOff>177800</xdr:colOff>
      <xdr:row>37</xdr:row>
      <xdr:rowOff>145273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014709"/>
          <a:ext cx="889000" cy="47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65539</xdr:rowOff>
    </xdr:from>
    <xdr:to>
      <xdr:col>46</xdr:col>
      <xdr:colOff>38100</xdr:colOff>
      <xdr:row>37</xdr:row>
      <xdr:rowOff>167139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0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158266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50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30146</xdr:rowOff>
    </xdr:from>
    <xdr:to>
      <xdr:col>41</xdr:col>
      <xdr:colOff>50800</xdr:colOff>
      <xdr:row>37</xdr:row>
      <xdr:rowOff>145273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45096"/>
          <a:ext cx="889000" cy="114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159875</xdr:rowOff>
    </xdr:from>
    <xdr:to>
      <xdr:col>41</xdr:col>
      <xdr:colOff>101600</xdr:colOff>
      <xdr:row>38</xdr:row>
      <xdr:rowOff>90025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5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81152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59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39588</xdr:rowOff>
    </xdr:from>
    <xdr:to>
      <xdr:col>36</xdr:col>
      <xdr:colOff>165100</xdr:colOff>
      <xdr:row>31</xdr:row>
      <xdr:rowOff>141188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132315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4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66149</xdr:rowOff>
    </xdr:from>
    <xdr:to>
      <xdr:col>55</xdr:col>
      <xdr:colOff>50800</xdr:colOff>
      <xdr:row>37</xdr:row>
      <xdr:rowOff>167749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0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44576</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88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139431</xdr:rowOff>
    </xdr:from>
    <xdr:to>
      <xdr:col>50</xdr:col>
      <xdr:colOff>165100</xdr:colOff>
      <xdr:row>38</xdr:row>
      <xdr:rowOff>69582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830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60709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657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134609</xdr:rowOff>
    </xdr:from>
    <xdr:to>
      <xdr:col>46</xdr:col>
      <xdr:colOff>38100</xdr:colOff>
      <xdr:row>35</xdr:row>
      <xdr:rowOff>64759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9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81286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73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94473</xdr:rowOff>
    </xdr:from>
    <xdr:to>
      <xdr:col>41</xdr:col>
      <xdr:colOff>101600</xdr:colOff>
      <xdr:row>38</xdr:row>
      <xdr:rowOff>24623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3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41150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621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150796</xdr:rowOff>
    </xdr:from>
    <xdr:to>
      <xdr:col>36</xdr:col>
      <xdr:colOff>165100</xdr:colOff>
      <xdr:row>31</xdr:row>
      <xdr:rowOff>80946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9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97473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35001</xdr:rowOff>
    </xdr:from>
    <xdr:to>
      <xdr:col>54</xdr:col>
      <xdr:colOff>189865</xdr:colOff>
      <xdr:row>58</xdr:row>
      <xdr:rowOff>150345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950401"/>
          <a:ext cx="1270" cy="114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154172</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9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150345</xdr:rowOff>
    </xdr:from>
    <xdr:to>
      <xdr:col>55</xdr:col>
      <xdr:colOff>88900</xdr:colOff>
      <xdr:row>58</xdr:row>
      <xdr:rowOff>150345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9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153128</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72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35001</xdr:rowOff>
    </xdr:from>
    <xdr:to>
      <xdr:col>55</xdr:col>
      <xdr:colOff>88900</xdr:colOff>
      <xdr:row>52</xdr:row>
      <xdr:rowOff>35001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95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6952</xdr:rowOff>
    </xdr:from>
    <xdr:to>
      <xdr:col>55</xdr:col>
      <xdr:colOff>0</xdr:colOff>
      <xdr:row>52</xdr:row>
      <xdr:rowOff>35001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8579452"/>
          <a:ext cx="838200" cy="37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171004</xdr:rowOff>
    </xdr:from>
    <xdr:ext cx="599010"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00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21127</xdr:rowOff>
    </xdr:from>
    <xdr:to>
      <xdr:col>55</xdr:col>
      <xdr:colOff>50800</xdr:colOff>
      <xdr:row>56</xdr:row>
      <xdr:rowOff>122727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22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6952</xdr:rowOff>
    </xdr:from>
    <xdr:to>
      <xdr:col>50</xdr:col>
      <xdr:colOff>114300</xdr:colOff>
      <xdr:row>52</xdr:row>
      <xdr:rowOff>56695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8579452"/>
          <a:ext cx="889000" cy="39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167066</xdr:rowOff>
    </xdr:from>
    <xdr:to>
      <xdr:col>50</xdr:col>
      <xdr:colOff>165100</xdr:colOff>
      <xdr:row>56</xdr:row>
      <xdr:rowOff>97216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59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88343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39795" y="968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31161</xdr:rowOff>
    </xdr:from>
    <xdr:to>
      <xdr:col>45</xdr:col>
      <xdr:colOff>177800</xdr:colOff>
      <xdr:row>52</xdr:row>
      <xdr:rowOff>56695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8603661"/>
          <a:ext cx="889000" cy="36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100643</xdr:rowOff>
    </xdr:from>
    <xdr:to>
      <xdr:col>46</xdr:col>
      <xdr:colOff>38100</xdr:colOff>
      <xdr:row>58</xdr:row>
      <xdr:rowOff>30793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8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21920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9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31161</xdr:rowOff>
    </xdr:from>
    <xdr:to>
      <xdr:col>41</xdr:col>
      <xdr:colOff>50800</xdr:colOff>
      <xdr:row>51</xdr:row>
      <xdr:rowOff>106744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8603661"/>
          <a:ext cx="889000" cy="24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63114</xdr:rowOff>
    </xdr:from>
    <xdr:to>
      <xdr:col>41</xdr:col>
      <xdr:colOff>101600</xdr:colOff>
      <xdr:row>56</xdr:row>
      <xdr:rowOff>164714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66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155841</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75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104765</xdr:rowOff>
    </xdr:from>
    <xdr:to>
      <xdr:col>36</xdr:col>
      <xdr:colOff>165100</xdr:colOff>
      <xdr:row>56</xdr:row>
      <xdr:rowOff>34915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3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26042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62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155651</xdr:rowOff>
    </xdr:from>
    <xdr:to>
      <xdr:col>55</xdr:col>
      <xdr:colOff>50800</xdr:colOff>
      <xdr:row>52</xdr:row>
      <xdr:rowOff>85801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889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108678</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85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127602</xdr:rowOff>
    </xdr:from>
    <xdr:to>
      <xdr:col>50</xdr:col>
      <xdr:colOff>165100</xdr:colOff>
      <xdr:row>50</xdr:row>
      <xdr:rowOff>57752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852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74279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39795" y="830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5895</xdr:rowOff>
    </xdr:from>
    <xdr:to>
      <xdr:col>46</xdr:col>
      <xdr:colOff>38100</xdr:colOff>
      <xdr:row>52</xdr:row>
      <xdr:rowOff>107495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892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124022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50795" y="8696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151811</xdr:rowOff>
    </xdr:from>
    <xdr:to>
      <xdr:col>41</xdr:col>
      <xdr:colOff>101600</xdr:colOff>
      <xdr:row>50</xdr:row>
      <xdr:rowOff>81961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855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98488</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61795" y="8328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55944</xdr:rowOff>
    </xdr:from>
    <xdr:to>
      <xdr:col>36</xdr:col>
      <xdr:colOff>165100</xdr:colOff>
      <xdr:row>51</xdr:row>
      <xdr:rowOff>157544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879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2621</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5" y="857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121717</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94667"/>
          <a:ext cx="1270" cy="129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68394</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6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121717</xdr:rowOff>
    </xdr:from>
    <xdr:to>
      <xdr:col>55</xdr:col>
      <xdr:colOff>88900</xdr:colOff>
      <xdr:row>71</xdr:row>
      <xdr:rowOff>121717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94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6503</xdr:rowOff>
    </xdr:from>
    <xdr:to>
      <xdr:col>55</xdr:col>
      <xdr:colOff>0</xdr:colOff>
      <xdr:row>75</xdr:row>
      <xdr:rowOff>135604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865253"/>
          <a:ext cx="838200" cy="12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18693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4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40266</xdr:rowOff>
    </xdr:from>
    <xdr:to>
      <xdr:col>55</xdr:col>
      <xdr:colOff>50800</xdr:colOff>
      <xdr:row>76</xdr:row>
      <xdr:rowOff>141866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07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67843</xdr:rowOff>
    </xdr:from>
    <xdr:to>
      <xdr:col>50</xdr:col>
      <xdr:colOff>114300</xdr:colOff>
      <xdr:row>75</xdr:row>
      <xdr:rowOff>135604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2926593"/>
          <a:ext cx="889000" cy="6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51181</xdr:rowOff>
    </xdr:from>
    <xdr:to>
      <xdr:col>50</xdr:col>
      <xdr:colOff>165100</xdr:colOff>
      <xdr:row>76</xdr:row>
      <xdr:rowOff>152781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08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143908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67843</xdr:rowOff>
    </xdr:from>
    <xdr:to>
      <xdr:col>45</xdr:col>
      <xdr:colOff>177800</xdr:colOff>
      <xdr:row>75</xdr:row>
      <xdr:rowOff>163761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926593"/>
          <a:ext cx="889000" cy="9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148259</xdr:rowOff>
    </xdr:from>
    <xdr:to>
      <xdr:col>46</xdr:col>
      <xdr:colOff>38100</xdr:colOff>
      <xdr:row>78</xdr:row>
      <xdr:rowOff>78409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4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69536</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428" y="1344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41840</xdr:rowOff>
    </xdr:from>
    <xdr:to>
      <xdr:col>41</xdr:col>
      <xdr:colOff>50800</xdr:colOff>
      <xdr:row>75</xdr:row>
      <xdr:rowOff>163761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729140"/>
          <a:ext cx="889000" cy="29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169768</xdr:rowOff>
    </xdr:from>
    <xdr:to>
      <xdr:col>41</xdr:col>
      <xdr:colOff>101600</xdr:colOff>
      <xdr:row>77</xdr:row>
      <xdr:rowOff>99918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9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91045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105073</xdr:rowOff>
    </xdr:from>
    <xdr:to>
      <xdr:col>36</xdr:col>
      <xdr:colOff>165100</xdr:colOff>
      <xdr:row>76</xdr:row>
      <xdr:rowOff>35223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96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26351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5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127153</xdr:rowOff>
    </xdr:from>
    <xdr:to>
      <xdr:col>55</xdr:col>
      <xdr:colOff>50800</xdr:colOff>
      <xdr:row>75</xdr:row>
      <xdr:rowOff>57303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81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150030</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6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84804</xdr:rowOff>
    </xdr:from>
    <xdr:to>
      <xdr:col>50</xdr:col>
      <xdr:colOff>165100</xdr:colOff>
      <xdr:row>76</xdr:row>
      <xdr:rowOff>14954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94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31481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71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17043</xdr:rowOff>
    </xdr:from>
    <xdr:to>
      <xdr:col>46</xdr:col>
      <xdr:colOff>38100</xdr:colOff>
      <xdr:row>75</xdr:row>
      <xdr:rowOff>118643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87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135170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65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112960</xdr:rowOff>
    </xdr:from>
    <xdr:to>
      <xdr:col>41</xdr:col>
      <xdr:colOff>101600</xdr:colOff>
      <xdr:row>76</xdr:row>
      <xdr:rowOff>43111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971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59637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74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162490</xdr:rowOff>
    </xdr:from>
    <xdr:to>
      <xdr:col>36</xdr:col>
      <xdr:colOff>165100</xdr:colOff>
      <xdr:row>74</xdr:row>
      <xdr:rowOff>92640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6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109167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45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155266</xdr:rowOff>
    </xdr:from>
    <xdr:to>
      <xdr:col>54</xdr:col>
      <xdr:colOff>189865</xdr:colOff>
      <xdr:row>98</xdr:row>
      <xdr:rowOff>156671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85766"/>
          <a:ext cx="1270" cy="137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160498</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6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156671</xdr:rowOff>
    </xdr:from>
    <xdr:to>
      <xdr:col>55</xdr:col>
      <xdr:colOff>88900</xdr:colOff>
      <xdr:row>98</xdr:row>
      <xdr:rowOff>156671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5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101943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6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155266</xdr:rowOff>
    </xdr:from>
    <xdr:to>
      <xdr:col>55</xdr:col>
      <xdr:colOff>88900</xdr:colOff>
      <xdr:row>90</xdr:row>
      <xdr:rowOff>155266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8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31192</xdr:rowOff>
    </xdr:from>
    <xdr:to>
      <xdr:col>55</xdr:col>
      <xdr:colOff>0</xdr:colOff>
      <xdr:row>90</xdr:row>
      <xdr:rowOff>155266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5461692"/>
          <a:ext cx="838200" cy="12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159464</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27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9587</xdr:rowOff>
    </xdr:from>
    <xdr:to>
      <xdr:col>55</xdr:col>
      <xdr:colOff>50800</xdr:colOff>
      <xdr:row>95</xdr:row>
      <xdr:rowOff>111187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29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31192</xdr:rowOff>
    </xdr:from>
    <xdr:to>
      <xdr:col>50</xdr:col>
      <xdr:colOff>114300</xdr:colOff>
      <xdr:row>92</xdr:row>
      <xdr:rowOff>101361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5461692"/>
          <a:ext cx="889000" cy="4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166646</xdr:rowOff>
    </xdr:from>
    <xdr:to>
      <xdr:col>50</xdr:col>
      <xdr:colOff>165100</xdr:colOff>
      <xdr:row>95</xdr:row>
      <xdr:rowOff>96796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28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87923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37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60723</xdr:rowOff>
    </xdr:from>
    <xdr:to>
      <xdr:col>45</xdr:col>
      <xdr:colOff>177800</xdr:colOff>
      <xdr:row>92</xdr:row>
      <xdr:rowOff>101361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5662673"/>
          <a:ext cx="889000" cy="21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153442</xdr:rowOff>
    </xdr:from>
    <xdr:to>
      <xdr:col>46</xdr:col>
      <xdr:colOff>38100</xdr:colOff>
      <xdr:row>96</xdr:row>
      <xdr:rowOff>83592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74719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5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15821</xdr:rowOff>
    </xdr:from>
    <xdr:to>
      <xdr:col>41</xdr:col>
      <xdr:colOff>50800</xdr:colOff>
      <xdr:row>91</xdr:row>
      <xdr:rowOff>60723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5617771"/>
          <a:ext cx="889000" cy="4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2761</xdr:rowOff>
    </xdr:from>
    <xdr:to>
      <xdr:col>41</xdr:col>
      <xdr:colOff>101600</xdr:colOff>
      <xdr:row>95</xdr:row>
      <xdr:rowOff>104361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95488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3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20799</xdr:rowOff>
    </xdr:from>
    <xdr:to>
      <xdr:col>36</xdr:col>
      <xdr:colOff>165100</xdr:colOff>
      <xdr:row>95</xdr:row>
      <xdr:rowOff>122399</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113526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0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104466</xdr:rowOff>
    </xdr:from>
    <xdr:to>
      <xdr:col>55</xdr:col>
      <xdr:colOff>50800</xdr:colOff>
      <xdr:row>91</xdr:row>
      <xdr:rowOff>34616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553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57493</xdr:rowOff>
    </xdr:from>
    <xdr:ext cx="599010"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548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151842</xdr:rowOff>
    </xdr:from>
    <xdr:to>
      <xdr:col>50</xdr:col>
      <xdr:colOff>165100</xdr:colOff>
      <xdr:row>90</xdr:row>
      <xdr:rowOff>81992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541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98519</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39795" y="1518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50561</xdr:rowOff>
    </xdr:from>
    <xdr:to>
      <xdr:col>46</xdr:col>
      <xdr:colOff>38100</xdr:colOff>
      <xdr:row>92</xdr:row>
      <xdr:rowOff>152161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582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168688</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50795" y="1559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9923</xdr:rowOff>
    </xdr:from>
    <xdr:to>
      <xdr:col>41</xdr:col>
      <xdr:colOff>101600</xdr:colOff>
      <xdr:row>91</xdr:row>
      <xdr:rowOff>111523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561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128050</xdr:rowOff>
    </xdr:from>
    <xdr:ext cx="59901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61795" y="1538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136471</xdr:rowOff>
    </xdr:from>
    <xdr:to>
      <xdr:col>36</xdr:col>
      <xdr:colOff>165100</xdr:colOff>
      <xdr:row>91</xdr:row>
      <xdr:rowOff>66621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556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83148</xdr:rowOff>
    </xdr:from>
    <xdr:ext cx="599010"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672795" y="1534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53267</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68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171394</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53267</xdr:rowOff>
    </xdr:from>
    <xdr:to>
      <xdr:col>86</xdr:col>
      <xdr:colOff>25400</xdr:colOff>
      <xdr:row>31</xdr:row>
      <xdr:rowOff>53267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6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148044</xdr:rowOff>
    </xdr:from>
    <xdr:to>
      <xdr:col>85</xdr:col>
      <xdr:colOff>127000</xdr:colOff>
      <xdr:row>36</xdr:row>
      <xdr:rowOff>133482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148794"/>
          <a:ext cx="838200" cy="15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20647</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4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42220</xdr:rowOff>
    </xdr:from>
    <xdr:to>
      <xdr:col>85</xdr:col>
      <xdr:colOff>177800</xdr:colOff>
      <xdr:row>37</xdr:row>
      <xdr:rowOff>143820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3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96632</xdr:rowOff>
    </xdr:from>
    <xdr:to>
      <xdr:col>81</xdr:col>
      <xdr:colOff>50800</xdr:colOff>
      <xdr:row>35</xdr:row>
      <xdr:rowOff>148044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5754482"/>
          <a:ext cx="889000" cy="39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93358</xdr:rowOff>
    </xdr:from>
    <xdr:to>
      <xdr:col>81</xdr:col>
      <xdr:colOff>101600</xdr:colOff>
      <xdr:row>38</xdr:row>
      <xdr:rowOff>23508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43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14635</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52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96632</xdr:rowOff>
    </xdr:from>
    <xdr:to>
      <xdr:col>76</xdr:col>
      <xdr:colOff>114300</xdr:colOff>
      <xdr:row>35</xdr:row>
      <xdr:rowOff>47506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5754482"/>
          <a:ext cx="889000" cy="29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89517</xdr:rowOff>
    </xdr:from>
    <xdr:to>
      <xdr:col>76</xdr:col>
      <xdr:colOff>165100</xdr:colOff>
      <xdr:row>38</xdr:row>
      <xdr:rowOff>19667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3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10794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52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47506</xdr:rowOff>
    </xdr:from>
    <xdr:to>
      <xdr:col>71</xdr:col>
      <xdr:colOff>177800</xdr:colOff>
      <xdr:row>35</xdr:row>
      <xdr:rowOff>166126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048256"/>
          <a:ext cx="889000" cy="11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122550</xdr:rowOff>
    </xdr:from>
    <xdr:to>
      <xdr:col>72</xdr:col>
      <xdr:colOff>38100</xdr:colOff>
      <xdr:row>38</xdr:row>
      <xdr:rowOff>52700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4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43827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55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93723</xdr:rowOff>
    </xdr:from>
    <xdr:to>
      <xdr:col>67</xdr:col>
      <xdr:colOff>101600</xdr:colOff>
      <xdr:row>38</xdr:row>
      <xdr:rowOff>23873</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15001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53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25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105559</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10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97244</xdr:rowOff>
    </xdr:from>
    <xdr:to>
      <xdr:col>81</xdr:col>
      <xdr:colOff>101600</xdr:colOff>
      <xdr:row>36</xdr:row>
      <xdr:rowOff>27394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09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43921</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587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45832</xdr:rowOff>
    </xdr:from>
    <xdr:to>
      <xdr:col>76</xdr:col>
      <xdr:colOff>165100</xdr:colOff>
      <xdr:row>33</xdr:row>
      <xdr:rowOff>147432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570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163959</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547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168156</xdr:rowOff>
    </xdr:from>
    <xdr:to>
      <xdr:col>72</xdr:col>
      <xdr:colOff>38100</xdr:colOff>
      <xdr:row>35</xdr:row>
      <xdr:rowOff>98306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599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114833</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577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115326</xdr:rowOff>
    </xdr:from>
    <xdr:to>
      <xdr:col>67</xdr:col>
      <xdr:colOff>101600</xdr:colOff>
      <xdr:row>36</xdr:row>
      <xdr:rowOff>45476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11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62003</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58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9106</xdr:rowOff>
    </xdr:from>
    <xdr:to>
      <xdr:col>85</xdr:col>
      <xdr:colOff>126364</xdr:colOff>
      <xdr:row>78</xdr:row>
      <xdr:rowOff>9716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82056"/>
          <a:ext cx="1269" cy="12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13543</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38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9716</xdr:rowOff>
    </xdr:from>
    <xdr:to>
      <xdr:col>86</xdr:col>
      <xdr:colOff>25400</xdr:colOff>
      <xdr:row>78</xdr:row>
      <xdr:rowOff>9716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382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127233</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95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9106</xdr:rowOff>
    </xdr:from>
    <xdr:to>
      <xdr:col>86</xdr:col>
      <xdr:colOff>25400</xdr:colOff>
      <xdr:row>71</xdr:row>
      <xdr:rowOff>9106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8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9106</xdr:rowOff>
    </xdr:from>
    <xdr:to>
      <xdr:col>85</xdr:col>
      <xdr:colOff>127000</xdr:colOff>
      <xdr:row>72</xdr:row>
      <xdr:rowOff>35738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182056"/>
          <a:ext cx="838200" cy="19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143768</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31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165341</xdr:rowOff>
    </xdr:from>
    <xdr:to>
      <xdr:col>85</xdr:col>
      <xdr:colOff>177800</xdr:colOff>
      <xdr:row>75</xdr:row>
      <xdr:rowOff>95491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35738</xdr:rowOff>
    </xdr:from>
    <xdr:to>
      <xdr:col>81</xdr:col>
      <xdr:colOff>50800</xdr:colOff>
      <xdr:row>72</xdr:row>
      <xdr:rowOff>138900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380138"/>
          <a:ext cx="889000" cy="10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17767</xdr:rowOff>
    </xdr:from>
    <xdr:to>
      <xdr:col>81</xdr:col>
      <xdr:colOff>101600</xdr:colOff>
      <xdr:row>75</xdr:row>
      <xdr:rowOff>119367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7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110494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6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74943</xdr:rowOff>
    </xdr:from>
    <xdr:to>
      <xdr:col>76</xdr:col>
      <xdr:colOff>114300</xdr:colOff>
      <xdr:row>72</xdr:row>
      <xdr:rowOff>138900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2076443"/>
          <a:ext cx="889000" cy="40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56274</xdr:rowOff>
    </xdr:from>
    <xdr:to>
      <xdr:col>76</xdr:col>
      <xdr:colOff>165100</xdr:colOff>
      <xdr:row>75</xdr:row>
      <xdr:rowOff>157874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9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149001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00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74943</xdr:rowOff>
    </xdr:from>
    <xdr:to>
      <xdr:col>71</xdr:col>
      <xdr:colOff>177800</xdr:colOff>
      <xdr:row>71</xdr:row>
      <xdr:rowOff>100940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076443"/>
          <a:ext cx="889000" cy="19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37109</xdr:rowOff>
    </xdr:from>
    <xdr:to>
      <xdr:col>72</xdr:col>
      <xdr:colOff>38100</xdr:colOff>
      <xdr:row>75</xdr:row>
      <xdr:rowOff>138709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9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129836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98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74511</xdr:rowOff>
    </xdr:from>
    <xdr:to>
      <xdr:col>67</xdr:col>
      <xdr:colOff>101600</xdr:colOff>
      <xdr:row>76</xdr:row>
      <xdr:rowOff>4660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167237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129756</xdr:rowOff>
    </xdr:from>
    <xdr:to>
      <xdr:col>85</xdr:col>
      <xdr:colOff>177800</xdr:colOff>
      <xdr:row>71</xdr:row>
      <xdr:rowOff>59906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13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82783</xdr:rowOff>
    </xdr:from>
    <xdr:ext cx="599010"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08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156388</xdr:rowOff>
    </xdr:from>
    <xdr:to>
      <xdr:col>81</xdr:col>
      <xdr:colOff>101600</xdr:colOff>
      <xdr:row>72</xdr:row>
      <xdr:rowOff>86538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32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103065</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181795" y="1210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88100</xdr:rowOff>
    </xdr:from>
    <xdr:to>
      <xdr:col>76</xdr:col>
      <xdr:colOff>165100</xdr:colOff>
      <xdr:row>73</xdr:row>
      <xdr:rowOff>18250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4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34777</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292795" y="122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24143</xdr:rowOff>
    </xdr:from>
    <xdr:to>
      <xdr:col>72</xdr:col>
      <xdr:colOff>38100</xdr:colOff>
      <xdr:row>70</xdr:row>
      <xdr:rowOff>125743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0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142270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03795" y="1180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50140</xdr:rowOff>
    </xdr:from>
    <xdr:to>
      <xdr:col>67</xdr:col>
      <xdr:colOff>101600</xdr:colOff>
      <xdr:row>71</xdr:row>
      <xdr:rowOff>151740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22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168267</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14795" y="11998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8342</xdr:rowOff>
    </xdr:from>
    <xdr:to>
      <xdr:col>85</xdr:col>
      <xdr:colOff>126364</xdr:colOff>
      <xdr:row>98</xdr:row>
      <xdr:rowOff>65012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610292"/>
          <a:ext cx="1269" cy="125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68839</xdr:rowOff>
    </xdr:from>
    <xdr:ext cx="534377"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8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65012</xdr:rowOff>
    </xdr:from>
    <xdr:to>
      <xdr:col>86</xdr:col>
      <xdr:colOff>25400</xdr:colOff>
      <xdr:row>98</xdr:row>
      <xdr:rowOff>65012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8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126469</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8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8342</xdr:rowOff>
    </xdr:from>
    <xdr:to>
      <xdr:col>86</xdr:col>
      <xdr:colOff>25400</xdr:colOff>
      <xdr:row>91</xdr:row>
      <xdr:rowOff>8342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55488</xdr:rowOff>
    </xdr:from>
    <xdr:to>
      <xdr:col>85</xdr:col>
      <xdr:colOff>127000</xdr:colOff>
      <xdr:row>96</xdr:row>
      <xdr:rowOff>72281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514688"/>
          <a:ext cx="838200" cy="1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77728</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36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99301</xdr:rowOff>
    </xdr:from>
    <xdr:to>
      <xdr:col>85</xdr:col>
      <xdr:colOff>177800</xdr:colOff>
      <xdr:row>97</xdr:row>
      <xdr:rowOff>29451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55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77997</xdr:rowOff>
    </xdr:from>
    <xdr:to>
      <xdr:col>81</xdr:col>
      <xdr:colOff>50800</xdr:colOff>
      <xdr:row>96</xdr:row>
      <xdr:rowOff>72281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365747"/>
          <a:ext cx="8890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112130</xdr:rowOff>
    </xdr:from>
    <xdr:to>
      <xdr:col>81</xdr:col>
      <xdr:colOff>101600</xdr:colOff>
      <xdr:row>97</xdr:row>
      <xdr:rowOff>42280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33407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66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77997</xdr:rowOff>
    </xdr:from>
    <xdr:to>
      <xdr:col>76</xdr:col>
      <xdr:colOff>114300</xdr:colOff>
      <xdr:row>95</xdr:row>
      <xdr:rowOff>83662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365747"/>
          <a:ext cx="889000" cy="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8204</xdr:rowOff>
    </xdr:from>
    <xdr:to>
      <xdr:col>76</xdr:col>
      <xdr:colOff>165100</xdr:colOff>
      <xdr:row>97</xdr:row>
      <xdr:rowOff>109804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100931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83662</xdr:rowOff>
    </xdr:from>
    <xdr:to>
      <xdr:col>71</xdr:col>
      <xdr:colOff>177800</xdr:colOff>
      <xdr:row>95</xdr:row>
      <xdr:rowOff>97806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371412"/>
          <a:ext cx="889000" cy="1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111806</xdr:rowOff>
    </xdr:from>
    <xdr:to>
      <xdr:col>72</xdr:col>
      <xdr:colOff>38100</xdr:colOff>
      <xdr:row>97</xdr:row>
      <xdr:rowOff>41956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33083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65483</xdr:rowOff>
    </xdr:from>
    <xdr:to>
      <xdr:col>67</xdr:col>
      <xdr:colOff>101600</xdr:colOff>
      <xdr:row>97</xdr:row>
      <xdr:rowOff>167083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158210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78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4688</xdr:rowOff>
    </xdr:from>
    <xdr:to>
      <xdr:col>85</xdr:col>
      <xdr:colOff>177800</xdr:colOff>
      <xdr:row>96</xdr:row>
      <xdr:rowOff>106288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46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27565</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31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21481</xdr:rowOff>
    </xdr:from>
    <xdr:to>
      <xdr:col>81</xdr:col>
      <xdr:colOff>101600</xdr:colOff>
      <xdr:row>96</xdr:row>
      <xdr:rowOff>123081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48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139608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2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27197</xdr:rowOff>
    </xdr:from>
    <xdr:to>
      <xdr:col>76</xdr:col>
      <xdr:colOff>165100</xdr:colOff>
      <xdr:row>95</xdr:row>
      <xdr:rowOff>128797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31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145324</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292795" y="1609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32862</xdr:rowOff>
    </xdr:from>
    <xdr:to>
      <xdr:col>72</xdr:col>
      <xdr:colOff>38100</xdr:colOff>
      <xdr:row>95</xdr:row>
      <xdr:rowOff>134462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3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150989</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03795" y="1609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47006</xdr:rowOff>
    </xdr:from>
    <xdr:to>
      <xdr:col>67</xdr:col>
      <xdr:colOff>101600</xdr:colOff>
      <xdr:row>95</xdr:row>
      <xdr:rowOff>148606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33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165133</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14795" y="1610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70251</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385201"/>
          <a:ext cx="1269" cy="126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16928</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16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70251</xdr:rowOff>
    </xdr:from>
    <xdr:to>
      <xdr:col>116</xdr:col>
      <xdr:colOff>152400</xdr:colOff>
      <xdr:row>31</xdr:row>
      <xdr:rowOff>70251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38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155245</xdr:rowOff>
    </xdr:from>
    <xdr:to>
      <xdr:col>116</xdr:col>
      <xdr:colOff>63500</xdr:colOff>
      <xdr:row>36</xdr:row>
      <xdr:rowOff>3958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155995"/>
          <a:ext cx="838200" cy="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45702</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1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67275</xdr:rowOff>
    </xdr:from>
    <xdr:to>
      <xdr:col>116</xdr:col>
      <xdr:colOff>114300</xdr:colOff>
      <xdr:row>36</xdr:row>
      <xdr:rowOff>168875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23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3958</xdr:rowOff>
    </xdr:from>
    <xdr:to>
      <xdr:col>111</xdr:col>
      <xdr:colOff>177800</xdr:colOff>
      <xdr:row>36</xdr:row>
      <xdr:rowOff>167315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176158"/>
          <a:ext cx="889000" cy="16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160909</xdr:rowOff>
    </xdr:from>
    <xdr:to>
      <xdr:col>112</xdr:col>
      <xdr:colOff>38100</xdr:colOff>
      <xdr:row>37</xdr:row>
      <xdr:rowOff>91059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3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82186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42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167315</xdr:rowOff>
    </xdr:from>
    <xdr:to>
      <xdr:col>107</xdr:col>
      <xdr:colOff>50800</xdr:colOff>
      <xdr:row>37</xdr:row>
      <xdr:rowOff>105913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339515"/>
          <a:ext cx="889000" cy="11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25258</xdr:rowOff>
    </xdr:from>
    <xdr:to>
      <xdr:col>107</xdr:col>
      <xdr:colOff>101600</xdr:colOff>
      <xdr:row>37</xdr:row>
      <xdr:rowOff>126858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3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117985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46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24531</xdr:rowOff>
    </xdr:from>
    <xdr:to>
      <xdr:col>102</xdr:col>
      <xdr:colOff>114300</xdr:colOff>
      <xdr:row>37</xdr:row>
      <xdr:rowOff>105913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368181"/>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33487</xdr:rowOff>
    </xdr:from>
    <xdr:to>
      <xdr:col>102</xdr:col>
      <xdr:colOff>165100</xdr:colOff>
      <xdr:row>37</xdr:row>
      <xdr:rowOff>135087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3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151614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1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56576</xdr:rowOff>
    </xdr:from>
    <xdr:to>
      <xdr:col>98</xdr:col>
      <xdr:colOff>38100</xdr:colOff>
      <xdr:row>37</xdr:row>
      <xdr:rowOff>158176</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40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149303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492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104445</xdr:rowOff>
    </xdr:from>
    <xdr:to>
      <xdr:col>116</xdr:col>
      <xdr:colOff>114300</xdr:colOff>
      <xdr:row>36</xdr:row>
      <xdr:rowOff>34595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1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127322</xdr:rowOff>
    </xdr:from>
    <xdr:ext cx="534377"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595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124608</xdr:rowOff>
    </xdr:from>
    <xdr:to>
      <xdr:col>112</xdr:col>
      <xdr:colOff>38100</xdr:colOff>
      <xdr:row>36</xdr:row>
      <xdr:rowOff>54758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1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71285</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56111" y="590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116515</xdr:rowOff>
    </xdr:from>
    <xdr:to>
      <xdr:col>107</xdr:col>
      <xdr:colOff>101600</xdr:colOff>
      <xdr:row>37</xdr:row>
      <xdr:rowOff>46665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28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63192</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06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55113</xdr:rowOff>
    </xdr:from>
    <xdr:to>
      <xdr:col>102</xdr:col>
      <xdr:colOff>165100</xdr:colOff>
      <xdr:row>37</xdr:row>
      <xdr:rowOff>156713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39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147840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49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145181</xdr:rowOff>
    </xdr:from>
    <xdr:to>
      <xdr:col>98</xdr:col>
      <xdr:colOff>38100</xdr:colOff>
      <xdr:row>37</xdr:row>
      <xdr:rowOff>75331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31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91858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092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78663</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51163"/>
          <a:ext cx="1269" cy="150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25340</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2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78663</xdr:rowOff>
    </xdr:from>
    <xdr:to>
      <xdr:col>116</xdr:col>
      <xdr:colOff>152400</xdr:colOff>
      <xdr:row>50</xdr:row>
      <xdr:rowOff>78663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5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9898</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611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158471</xdr:rowOff>
    </xdr:from>
    <xdr:to>
      <xdr:col>116</xdr:col>
      <xdr:colOff>114300</xdr:colOff>
      <xdr:row>57</xdr:row>
      <xdr:rowOff>88621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7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4013</xdr:rowOff>
    </xdr:from>
    <xdr:to>
      <xdr:col>112</xdr:col>
      <xdr:colOff>38100</xdr:colOff>
      <xdr:row>57</xdr:row>
      <xdr:rowOff>105613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122140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55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31826</xdr:rowOff>
    </xdr:from>
    <xdr:to>
      <xdr:col>107</xdr:col>
      <xdr:colOff>101600</xdr:colOff>
      <xdr:row>57</xdr:row>
      <xdr:rowOff>133426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149953</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5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31217</xdr:rowOff>
    </xdr:from>
    <xdr:to>
      <xdr:col>102</xdr:col>
      <xdr:colOff>165100</xdr:colOff>
      <xdr:row>57</xdr:row>
      <xdr:rowOff>132817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149344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54839</xdr:rowOff>
    </xdr:from>
    <xdr:to>
      <xdr:col>98</xdr:col>
      <xdr:colOff>38100</xdr:colOff>
      <xdr:row>57</xdr:row>
      <xdr:rowOff>156439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63291</xdr:rowOff>
    </xdr:from>
    <xdr:to>
      <xdr:col>116</xdr:col>
      <xdr:colOff>62864</xdr:colOff>
      <xdr:row>78</xdr:row>
      <xdr:rowOff>3930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64791"/>
          <a:ext cx="1269" cy="131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7757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3930</xdr:rowOff>
    </xdr:from>
    <xdr:to>
      <xdr:col>116</xdr:col>
      <xdr:colOff>152400</xdr:colOff>
      <xdr:row>78</xdr:row>
      <xdr:rowOff>3930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7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9968</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4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63291</xdr:rowOff>
    </xdr:from>
    <xdr:to>
      <xdr:col>116</xdr:col>
      <xdr:colOff>152400</xdr:colOff>
      <xdr:row>70</xdr:row>
      <xdr:rowOff>63291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6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63291</xdr:rowOff>
    </xdr:from>
    <xdr:to>
      <xdr:col>116</xdr:col>
      <xdr:colOff>63500</xdr:colOff>
      <xdr:row>71</xdr:row>
      <xdr:rowOff>40107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064791"/>
          <a:ext cx="838200" cy="14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169130</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684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19253</xdr:rowOff>
    </xdr:from>
    <xdr:to>
      <xdr:col>116</xdr:col>
      <xdr:colOff>114300</xdr:colOff>
      <xdr:row>74</xdr:row>
      <xdr:rowOff>120853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0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40107</xdr:rowOff>
    </xdr:from>
    <xdr:to>
      <xdr:col>111</xdr:col>
      <xdr:colOff>177800</xdr:colOff>
      <xdr:row>71</xdr:row>
      <xdr:rowOff>162693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213057"/>
          <a:ext cx="889000" cy="12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39103</xdr:rowOff>
    </xdr:from>
    <xdr:to>
      <xdr:col>112</xdr:col>
      <xdr:colOff>38100</xdr:colOff>
      <xdr:row>73</xdr:row>
      <xdr:rowOff>140703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131830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4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162693</xdr:rowOff>
    </xdr:from>
    <xdr:to>
      <xdr:col>107</xdr:col>
      <xdr:colOff>50800</xdr:colOff>
      <xdr:row>72</xdr:row>
      <xdr:rowOff>11627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335643"/>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52019</xdr:rowOff>
    </xdr:from>
    <xdr:to>
      <xdr:col>107</xdr:col>
      <xdr:colOff>101600</xdr:colOff>
      <xdr:row>73</xdr:row>
      <xdr:rowOff>153619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144746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11627</xdr:rowOff>
    </xdr:from>
    <xdr:to>
      <xdr:col>102</xdr:col>
      <xdr:colOff>114300</xdr:colOff>
      <xdr:row>72</xdr:row>
      <xdr:rowOff>94876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356027"/>
          <a:ext cx="889000" cy="8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95548</xdr:rowOff>
    </xdr:from>
    <xdr:to>
      <xdr:col>102</xdr:col>
      <xdr:colOff>165100</xdr:colOff>
      <xdr:row>74</xdr:row>
      <xdr:rowOff>25698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16825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148717</xdr:rowOff>
    </xdr:from>
    <xdr:to>
      <xdr:col>98</xdr:col>
      <xdr:colOff>38100</xdr:colOff>
      <xdr:row>74</xdr:row>
      <xdr:rowOff>78867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69994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12491</xdr:rowOff>
    </xdr:from>
    <xdr:to>
      <xdr:col>116</xdr:col>
      <xdr:colOff>114300</xdr:colOff>
      <xdr:row>70</xdr:row>
      <xdr:rowOff>114091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01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136968</xdr:rowOff>
    </xdr:from>
    <xdr:ext cx="599010"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1967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160757</xdr:rowOff>
    </xdr:from>
    <xdr:to>
      <xdr:col>112</xdr:col>
      <xdr:colOff>38100</xdr:colOff>
      <xdr:row>71</xdr:row>
      <xdr:rowOff>90907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1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107434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193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111893</xdr:rowOff>
    </xdr:from>
    <xdr:to>
      <xdr:col>107</xdr:col>
      <xdr:colOff>101600</xdr:colOff>
      <xdr:row>72</xdr:row>
      <xdr:rowOff>42043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28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58570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06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132277</xdr:rowOff>
    </xdr:from>
    <xdr:to>
      <xdr:col>102</xdr:col>
      <xdr:colOff>165100</xdr:colOff>
      <xdr:row>72</xdr:row>
      <xdr:rowOff>62427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30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78954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0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44076</xdr:rowOff>
    </xdr:from>
    <xdr:to>
      <xdr:col>98</xdr:col>
      <xdr:colOff>38100</xdr:colOff>
      <xdr:row>72</xdr:row>
      <xdr:rowOff>145676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38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162203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16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950">
              <a:latin typeface="ＭＳ Ｐゴシック" panose="020B0600070205080204" pitchFamily="50" charset="-128"/>
              <a:ea typeface="ＭＳ Ｐゴシック" panose="020B0600070205080204" pitchFamily="50" charset="-128"/>
            </a:rPr>
            <a:t>【</a:t>
          </a:r>
          <a:r>
            <a:rPr kumimoji="1" lang="ja-JP" altLang="en-US" sz="950">
              <a:latin typeface="ＭＳ Ｐゴシック" panose="020B0600070205080204" pitchFamily="50" charset="-128"/>
              <a:ea typeface="ＭＳ Ｐゴシック" panose="020B0600070205080204" pitchFamily="50" charset="-128"/>
            </a:rPr>
            <a:t>人件費</a:t>
          </a:r>
          <a:r>
            <a:rPr kumimoji="1" lang="en-US" altLang="ja-JP" sz="950">
              <a:latin typeface="ＭＳ Ｐゴシック" panose="020B0600070205080204" pitchFamily="50" charset="-128"/>
              <a:ea typeface="ＭＳ Ｐゴシック" panose="020B0600070205080204" pitchFamily="50" charset="-128"/>
            </a:rPr>
            <a:t>】</a:t>
          </a:r>
          <a:r>
            <a:rPr kumimoji="1" lang="ja-JP" altLang="en-US" sz="950">
              <a:latin typeface="ＭＳ Ｐゴシック" panose="020B0600070205080204" pitchFamily="50" charset="-128"/>
              <a:ea typeface="ＭＳ Ｐゴシック" panose="020B0600070205080204" pitchFamily="50" charset="-128"/>
            </a:rPr>
            <a:t>　本町は３町村の合併により誕生し広大な面積を有しており、集落も点在しているため集中的な施設整備や運営が困難なことや、地域振興局（２ヵ所）及び出張所（１ヵ所）をはじめとする各種出先機関（学校・保育所・診療所・消防等）が数多く点在し各所に職員を配置していることから、類似団体と比較し高くなっています。</a:t>
          </a:r>
        </a:p>
        <a:p>
          <a:r>
            <a:rPr kumimoji="1" lang="en-US" altLang="ja-JP" sz="950">
              <a:latin typeface="ＭＳ Ｐゴシック" panose="020B0600070205080204" pitchFamily="50" charset="-128"/>
              <a:ea typeface="ＭＳ Ｐゴシック" panose="020B0600070205080204" pitchFamily="50" charset="-128"/>
            </a:rPr>
            <a:t>【</a:t>
          </a:r>
          <a:r>
            <a:rPr kumimoji="1" lang="ja-JP" altLang="en-US" sz="950">
              <a:latin typeface="ＭＳ Ｐゴシック" panose="020B0600070205080204" pitchFamily="50" charset="-128"/>
              <a:ea typeface="ＭＳ Ｐゴシック" panose="020B0600070205080204" pitchFamily="50" charset="-128"/>
            </a:rPr>
            <a:t>物件費</a:t>
          </a:r>
          <a:r>
            <a:rPr kumimoji="1" lang="en-US" altLang="ja-JP" sz="950">
              <a:latin typeface="ＭＳ Ｐゴシック" panose="020B0600070205080204" pitchFamily="50" charset="-128"/>
              <a:ea typeface="ＭＳ Ｐゴシック" panose="020B0600070205080204" pitchFamily="50" charset="-128"/>
            </a:rPr>
            <a:t>】</a:t>
          </a:r>
          <a:r>
            <a:rPr kumimoji="1" lang="ja-JP" altLang="en-US" sz="950">
              <a:latin typeface="ＭＳ Ｐゴシック" panose="020B0600070205080204" pitchFamily="50" charset="-128"/>
              <a:ea typeface="ＭＳ Ｐゴシック" panose="020B0600070205080204" pitchFamily="50" charset="-128"/>
            </a:rPr>
            <a:t>　「ふるさと納税」への関連経費（返礼品や事務費等）が大きな要因となっています。令和６年度は、ふるさと支援寄附金が減少したことに伴い、返礼品発送費などの関連経費が減となったため決算額は減少したものの、人口が減少したことにより一人当たりのコストは増加しています。</a:t>
          </a:r>
          <a:endParaRPr kumimoji="1" lang="en-US" altLang="ja-JP" sz="950">
            <a:latin typeface="ＭＳ Ｐゴシック" panose="020B0600070205080204" pitchFamily="50" charset="-128"/>
            <a:ea typeface="ＭＳ Ｐゴシック" panose="020B0600070205080204" pitchFamily="50" charset="-128"/>
          </a:endParaRPr>
        </a:p>
        <a:p>
          <a:r>
            <a:rPr kumimoji="1" lang="en-US" altLang="ja-JP" sz="950">
              <a:latin typeface="ＭＳ Ｐゴシック" panose="020B0600070205080204" pitchFamily="50" charset="-128"/>
              <a:ea typeface="ＭＳ Ｐゴシック" panose="020B0600070205080204" pitchFamily="50" charset="-128"/>
            </a:rPr>
            <a:t>【</a:t>
          </a:r>
          <a:r>
            <a:rPr kumimoji="1" lang="ja-JP" altLang="en-US" sz="950">
              <a:latin typeface="ＭＳ Ｐゴシック" panose="020B0600070205080204" pitchFamily="50" charset="-128"/>
              <a:ea typeface="ＭＳ Ｐゴシック" panose="020B0600070205080204" pitchFamily="50" charset="-128"/>
            </a:rPr>
            <a:t>補助費等</a:t>
          </a:r>
          <a:r>
            <a:rPr kumimoji="1" lang="en-US" altLang="ja-JP" sz="950">
              <a:latin typeface="ＭＳ Ｐゴシック" panose="020B0600070205080204" pitchFamily="50" charset="-128"/>
              <a:ea typeface="ＭＳ Ｐゴシック" panose="020B0600070205080204" pitchFamily="50" charset="-128"/>
            </a:rPr>
            <a:t>】</a:t>
          </a:r>
          <a:r>
            <a:rPr kumimoji="1" lang="ja-JP" altLang="en-US" sz="950">
              <a:latin typeface="ＭＳ Ｐゴシック" panose="020B0600070205080204" pitchFamily="50" charset="-128"/>
              <a:ea typeface="ＭＳ Ｐゴシック" panose="020B0600070205080204" pitchFamily="50" charset="-128"/>
            </a:rPr>
            <a:t>　令和６年度は、下水道事業会計の公営企業（法適）への移行や一部事務組合に対する負担金の増などにより、一人当たりのコストは増加しています。</a:t>
          </a:r>
          <a:endParaRPr kumimoji="1" lang="en-US" altLang="ja-JP" sz="950">
            <a:latin typeface="ＭＳ Ｐゴシック" panose="020B0600070205080204" pitchFamily="50" charset="-128"/>
            <a:ea typeface="ＭＳ Ｐゴシック" panose="020B0600070205080204" pitchFamily="50" charset="-128"/>
          </a:endParaRPr>
        </a:p>
        <a:p>
          <a:r>
            <a:rPr kumimoji="1" lang="en-US" altLang="ja-JP" sz="950">
              <a:solidFill>
                <a:schemeClr val="tx1"/>
              </a:solidFill>
              <a:latin typeface="ＭＳ Ｐゴシック" panose="020B0600070205080204" pitchFamily="50" charset="-128"/>
              <a:ea typeface="ＭＳ Ｐゴシック" panose="020B0600070205080204" pitchFamily="50" charset="-128"/>
            </a:rPr>
            <a:t>【</a:t>
          </a:r>
          <a:r>
            <a:rPr kumimoji="1" lang="ja-JP" altLang="en-US" sz="950">
              <a:solidFill>
                <a:schemeClr val="tx1"/>
              </a:solidFill>
              <a:latin typeface="ＭＳ Ｐゴシック" panose="020B0600070205080204" pitchFamily="50" charset="-128"/>
              <a:ea typeface="ＭＳ Ｐゴシック" panose="020B0600070205080204" pitchFamily="50" charset="-128"/>
            </a:rPr>
            <a:t>普通建設事業費</a:t>
          </a:r>
          <a:r>
            <a:rPr kumimoji="1" lang="en-US" altLang="ja-JP" sz="950">
              <a:solidFill>
                <a:schemeClr val="tx1"/>
              </a:solidFill>
              <a:latin typeface="ＭＳ Ｐゴシック" panose="020B0600070205080204" pitchFamily="50" charset="-128"/>
              <a:ea typeface="ＭＳ Ｐゴシック" panose="020B0600070205080204" pitchFamily="50" charset="-128"/>
            </a:rPr>
            <a:t>】【</a:t>
          </a:r>
          <a:r>
            <a:rPr kumimoji="1" lang="ja-JP" altLang="en-US" sz="950">
              <a:solidFill>
                <a:schemeClr val="tx1"/>
              </a:solidFill>
              <a:latin typeface="ＭＳ Ｐゴシック" panose="020B0600070205080204" pitchFamily="50" charset="-128"/>
              <a:ea typeface="ＭＳ Ｐゴシック" panose="020B0600070205080204" pitchFamily="50" charset="-128"/>
            </a:rPr>
            <a:t>維持補修費</a:t>
          </a:r>
          <a:r>
            <a:rPr kumimoji="1" lang="en-US" altLang="ja-JP" sz="950">
              <a:solidFill>
                <a:schemeClr val="tx1"/>
              </a:solidFill>
              <a:latin typeface="ＭＳ Ｐゴシック" panose="020B0600070205080204" pitchFamily="50" charset="-128"/>
              <a:ea typeface="ＭＳ Ｐゴシック" panose="020B0600070205080204" pitchFamily="50" charset="-128"/>
            </a:rPr>
            <a:t>】</a:t>
          </a:r>
          <a:r>
            <a:rPr kumimoji="1" lang="ja-JP" altLang="en-US" sz="950">
              <a:solidFill>
                <a:schemeClr val="tx1"/>
              </a:solidFill>
              <a:latin typeface="ＭＳ Ｐゴシック" panose="020B0600070205080204" pitchFamily="50" charset="-128"/>
              <a:ea typeface="ＭＳ Ｐゴシック" panose="020B0600070205080204" pitchFamily="50" charset="-128"/>
            </a:rPr>
            <a:t>　普通建設事業費では、松葉川地区基幹集落センター整備や定住住宅米奥団地整備の増などにより新規整備が増加した一方、更新整備の減により一人当たりのコストは減少しています。また、維持補修費では、河川やため池の浚渫工事の減などにより、類似団体を下回る状況となっています。</a:t>
          </a:r>
          <a:endParaRPr kumimoji="1" lang="en-US" altLang="ja-JP" sz="950">
            <a:solidFill>
              <a:schemeClr val="tx1"/>
            </a:solidFill>
            <a:latin typeface="ＭＳ Ｐゴシック" panose="020B0600070205080204" pitchFamily="50" charset="-128"/>
            <a:ea typeface="ＭＳ Ｐゴシック" panose="020B0600070205080204" pitchFamily="50" charset="-128"/>
          </a:endParaRPr>
        </a:p>
        <a:p>
          <a:r>
            <a:rPr kumimoji="1" lang="en-US" altLang="ja-JP" sz="950">
              <a:solidFill>
                <a:schemeClr val="tx1"/>
              </a:solidFill>
              <a:latin typeface="ＭＳ Ｐゴシック" panose="020B0600070205080204" pitchFamily="50" charset="-128"/>
              <a:ea typeface="ＭＳ Ｐゴシック" panose="020B0600070205080204" pitchFamily="50" charset="-128"/>
            </a:rPr>
            <a:t>【</a:t>
          </a:r>
          <a:r>
            <a:rPr kumimoji="1" lang="ja-JP" altLang="en-US" sz="950">
              <a:solidFill>
                <a:schemeClr val="tx1"/>
              </a:solidFill>
              <a:latin typeface="ＭＳ Ｐゴシック" panose="020B0600070205080204" pitchFamily="50" charset="-128"/>
              <a:ea typeface="ＭＳ Ｐゴシック" panose="020B0600070205080204" pitchFamily="50" charset="-128"/>
            </a:rPr>
            <a:t>扶助費</a:t>
          </a:r>
          <a:r>
            <a:rPr kumimoji="1" lang="en-US" altLang="ja-JP" sz="950">
              <a:solidFill>
                <a:schemeClr val="tx1"/>
              </a:solidFill>
              <a:latin typeface="ＭＳ Ｐゴシック" panose="020B0600070205080204" pitchFamily="50" charset="-128"/>
              <a:ea typeface="ＭＳ Ｐゴシック" panose="020B0600070205080204" pitchFamily="50" charset="-128"/>
            </a:rPr>
            <a:t>】</a:t>
          </a:r>
          <a:r>
            <a:rPr kumimoji="1" lang="ja-JP" altLang="en-US" sz="950">
              <a:solidFill>
                <a:schemeClr val="tx1"/>
              </a:solidFill>
              <a:latin typeface="ＭＳ Ｐゴシック" panose="020B0600070205080204" pitchFamily="50" charset="-128"/>
              <a:ea typeface="ＭＳ Ｐゴシック" panose="020B0600070205080204" pitchFamily="50" charset="-128"/>
            </a:rPr>
            <a:t>　定額減税で増となった一方、令和５年度に実施した低所得世帯生活支援給付金事業の減などにより、一人当たりのコストも減少しています。</a:t>
          </a:r>
          <a:endParaRPr kumimoji="1" lang="en-US" altLang="ja-JP" sz="950">
            <a:solidFill>
              <a:schemeClr val="tx1"/>
            </a:solidFill>
            <a:latin typeface="ＭＳ Ｐゴシック" panose="020B0600070205080204" pitchFamily="50" charset="-128"/>
            <a:ea typeface="ＭＳ Ｐゴシック" panose="020B0600070205080204" pitchFamily="50" charset="-128"/>
          </a:endParaRPr>
        </a:p>
        <a:p>
          <a:r>
            <a:rPr kumimoji="1" lang="en-US" altLang="ja-JP" sz="950">
              <a:solidFill>
                <a:schemeClr val="tx1"/>
              </a:solidFill>
              <a:latin typeface="ＭＳ Ｐゴシック" panose="020B0600070205080204" pitchFamily="50" charset="-128"/>
              <a:ea typeface="ＭＳ Ｐゴシック" panose="020B0600070205080204" pitchFamily="50" charset="-128"/>
            </a:rPr>
            <a:t>【</a:t>
          </a:r>
          <a:r>
            <a:rPr kumimoji="1" lang="ja-JP" altLang="en-US" sz="950">
              <a:solidFill>
                <a:schemeClr val="tx1"/>
              </a:solidFill>
              <a:latin typeface="ＭＳ Ｐゴシック" panose="020B0600070205080204" pitchFamily="50" charset="-128"/>
              <a:ea typeface="ＭＳ Ｐゴシック" panose="020B0600070205080204" pitchFamily="50" charset="-128"/>
            </a:rPr>
            <a:t>公債費</a:t>
          </a:r>
          <a:r>
            <a:rPr kumimoji="1" lang="en-US" altLang="ja-JP" sz="950">
              <a:solidFill>
                <a:schemeClr val="tx1"/>
              </a:solidFill>
              <a:latin typeface="ＭＳ Ｐゴシック" panose="020B0600070205080204" pitchFamily="50" charset="-128"/>
              <a:ea typeface="ＭＳ Ｐゴシック" panose="020B0600070205080204" pitchFamily="50" charset="-128"/>
            </a:rPr>
            <a:t>】</a:t>
          </a:r>
          <a:r>
            <a:rPr kumimoji="1" lang="ja-JP" altLang="en-US" sz="950">
              <a:solidFill>
                <a:schemeClr val="tx1"/>
              </a:solidFill>
              <a:latin typeface="ＭＳ Ｐゴシック" panose="020B0600070205080204" pitchFamily="50" charset="-128"/>
              <a:ea typeface="ＭＳ Ｐゴシック" panose="020B0600070205080204" pitchFamily="50" charset="-128"/>
            </a:rPr>
            <a:t>　令和２年度借入の過疎対策事業債の元利償還開始により公債費が増加しています。今後も公共施設の老朽化に伴う大規模改修等に伴う借り入れにより、公債費は依然として高い水準で推移する見込みであることから、地方債の計画的な発行や繰上償還に努めていく必要があります。</a:t>
          </a:r>
          <a:endParaRPr kumimoji="1" lang="en-US" altLang="ja-JP" sz="950">
            <a:solidFill>
              <a:schemeClr val="tx1"/>
            </a:solidFill>
            <a:latin typeface="ＭＳ Ｐゴシック" panose="020B0600070205080204" pitchFamily="50" charset="-128"/>
            <a:ea typeface="ＭＳ Ｐゴシック" panose="020B0600070205080204" pitchFamily="50" charset="-128"/>
          </a:endParaRPr>
        </a:p>
        <a:p>
          <a:r>
            <a:rPr kumimoji="1" lang="en-US" altLang="ja-JP" sz="950">
              <a:solidFill>
                <a:schemeClr val="tx1"/>
              </a:solidFill>
              <a:latin typeface="ＭＳ Ｐゴシック" panose="020B0600070205080204" pitchFamily="50" charset="-128"/>
              <a:ea typeface="ＭＳ Ｐゴシック" panose="020B0600070205080204" pitchFamily="50" charset="-128"/>
            </a:rPr>
            <a:t>【</a:t>
          </a:r>
          <a:r>
            <a:rPr kumimoji="1" lang="ja-JP" altLang="en-US" sz="950">
              <a:solidFill>
                <a:schemeClr val="tx1"/>
              </a:solidFill>
              <a:latin typeface="ＭＳ Ｐゴシック" panose="020B0600070205080204" pitchFamily="50" charset="-128"/>
              <a:ea typeface="ＭＳ Ｐゴシック" panose="020B0600070205080204" pitchFamily="50" charset="-128"/>
            </a:rPr>
            <a:t>積立金</a:t>
          </a:r>
          <a:r>
            <a:rPr kumimoji="1" lang="en-US" altLang="ja-JP" sz="950">
              <a:solidFill>
                <a:schemeClr val="tx1"/>
              </a:solidFill>
              <a:latin typeface="ＭＳ Ｐゴシック" panose="020B0600070205080204" pitchFamily="50" charset="-128"/>
              <a:ea typeface="ＭＳ Ｐゴシック" panose="020B0600070205080204" pitchFamily="50" charset="-128"/>
            </a:rPr>
            <a:t>】</a:t>
          </a:r>
          <a:r>
            <a:rPr kumimoji="1" lang="ja-JP" altLang="en-US" sz="950">
              <a:solidFill>
                <a:schemeClr val="tx1"/>
              </a:solidFill>
              <a:latin typeface="ＭＳ Ｐゴシック" panose="020B0600070205080204" pitchFamily="50" charset="-128"/>
              <a:ea typeface="ＭＳ Ｐゴシック" panose="020B0600070205080204" pitchFamily="50" charset="-128"/>
            </a:rPr>
            <a:t>　森林環境譲与税の増に伴う森林環境整備基金への積み立ての増などにより、一人当たりのコストも増加しています。</a:t>
          </a:r>
          <a:endParaRPr kumimoji="1" lang="ja-JP" altLang="en-US" sz="950">
            <a:solidFill>
              <a:srgbClr val="0000CC"/>
            </a:solidFill>
            <a:latin typeface="ＭＳ Ｐゴシック" panose="020B0600070205080204" pitchFamily="50" charset="-128"/>
            <a:ea typeface="ＭＳ Ｐゴシック" panose="020B0600070205080204" pitchFamily="50" charset="-128"/>
          </a:endParaRPr>
        </a:p>
        <a:p>
          <a:r>
            <a:rPr kumimoji="1" lang="en-US" altLang="ja-JP" sz="950">
              <a:solidFill>
                <a:schemeClr val="tx1"/>
              </a:solidFill>
              <a:latin typeface="ＭＳ Ｐゴシック" panose="020B0600070205080204" pitchFamily="50" charset="-128"/>
              <a:ea typeface="ＭＳ Ｐゴシック" panose="020B0600070205080204" pitchFamily="50" charset="-128"/>
            </a:rPr>
            <a:t>【</a:t>
          </a:r>
          <a:r>
            <a:rPr kumimoji="1" lang="ja-JP" altLang="en-US" sz="950">
              <a:solidFill>
                <a:schemeClr val="tx1"/>
              </a:solidFill>
              <a:latin typeface="ＭＳ Ｐゴシック" panose="020B0600070205080204" pitchFamily="50" charset="-128"/>
              <a:ea typeface="ＭＳ Ｐゴシック" panose="020B0600070205080204" pitchFamily="50" charset="-128"/>
            </a:rPr>
            <a:t>総　 括</a:t>
          </a:r>
          <a:r>
            <a:rPr kumimoji="1" lang="en-US" altLang="ja-JP" sz="950">
              <a:solidFill>
                <a:schemeClr val="tx1"/>
              </a:solidFill>
              <a:latin typeface="ＭＳ Ｐゴシック" panose="020B0600070205080204" pitchFamily="50" charset="-128"/>
              <a:ea typeface="ＭＳ Ｐゴシック" panose="020B0600070205080204" pitchFamily="50" charset="-128"/>
            </a:rPr>
            <a:t>】</a:t>
          </a:r>
          <a:r>
            <a:rPr kumimoji="1" lang="ja-JP" altLang="en-US" sz="950">
              <a:solidFill>
                <a:schemeClr val="tx1"/>
              </a:solidFill>
              <a:latin typeface="ＭＳ Ｐゴシック" panose="020B0600070205080204" pitchFamily="50" charset="-128"/>
              <a:ea typeface="ＭＳ Ｐゴシック" panose="020B0600070205080204" pitchFamily="50" charset="-128"/>
            </a:rPr>
            <a:t>　本町は、広大な面積を有し集落も点在していることから、いずれの経費も類似団体を上回る傾向にあります。また、人口減少及び少子高齢化が進む中で今後も町民１人当たりのコストが増加する見込みにあることから、引き続き事務事業のより一層の効率化と、中・長期的な視点に立った持続可能な財政運営に取り組んでいく必要があ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14,945
14,817
642.28
18,080,159
17,797,749
211,746
8,896,494
18,343,963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71806</xdr:rowOff>
    </xdr:from>
    <xdr:to>
      <xdr:col>24</xdr:col>
      <xdr:colOff>62865</xdr:colOff>
      <xdr:row>38</xdr:row>
      <xdr:rowOff>20600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5306"/>
          <a:ext cx="1270" cy="13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24427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20600</xdr:rowOff>
    </xdr:from>
    <xdr:to>
      <xdr:col>24</xdr:col>
      <xdr:colOff>152400</xdr:colOff>
      <xdr:row>38</xdr:row>
      <xdr:rowOff>20600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18483</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71806</xdr:rowOff>
    </xdr:from>
    <xdr:to>
      <xdr:col>24</xdr:col>
      <xdr:colOff>152400</xdr:colOff>
      <xdr:row>30</xdr:row>
      <xdr:rowOff>71806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71806</xdr:rowOff>
    </xdr:from>
    <xdr:to>
      <xdr:col>24</xdr:col>
      <xdr:colOff>63500</xdr:colOff>
      <xdr:row>34</xdr:row>
      <xdr:rowOff>31115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215306"/>
          <a:ext cx="838200" cy="64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112590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41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134163</xdr:rowOff>
    </xdr:from>
    <xdr:to>
      <xdr:col>24</xdr:col>
      <xdr:colOff>114300</xdr:colOff>
      <xdr:row>35</xdr:row>
      <xdr:rowOff>64313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31115</xdr:rowOff>
    </xdr:from>
    <xdr:to>
      <xdr:col>19</xdr:col>
      <xdr:colOff>177800</xdr:colOff>
      <xdr:row>34</xdr:row>
      <xdr:rowOff>99695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6041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143078</xdr:rowOff>
    </xdr:from>
    <xdr:to>
      <xdr:col>20</xdr:col>
      <xdr:colOff>38100</xdr:colOff>
      <xdr:row>36</xdr:row>
      <xdr:rowOff>73228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64355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3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99695</xdr:rowOff>
    </xdr:from>
    <xdr:to>
      <xdr:col>15</xdr:col>
      <xdr:colOff>50800</xdr:colOff>
      <xdr:row>34</xdr:row>
      <xdr:rowOff>157302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28995"/>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154280</xdr:rowOff>
    </xdr:from>
    <xdr:to>
      <xdr:col>15</xdr:col>
      <xdr:colOff>101600</xdr:colOff>
      <xdr:row>36</xdr:row>
      <xdr:rowOff>84430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75557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4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151587</xdr:rowOff>
    </xdr:from>
    <xdr:to>
      <xdr:col>10</xdr:col>
      <xdr:colOff>114300</xdr:colOff>
      <xdr:row>34</xdr:row>
      <xdr:rowOff>157302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80887"/>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37236</xdr:rowOff>
    </xdr:from>
    <xdr:to>
      <xdr:col>10</xdr:col>
      <xdr:colOff>165100</xdr:colOff>
      <xdr:row>36</xdr:row>
      <xdr:rowOff>138836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129963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75184</xdr:rowOff>
    </xdr:from>
    <xdr:to>
      <xdr:col>6</xdr:col>
      <xdr:colOff>38100</xdr:colOff>
      <xdr:row>37</xdr:row>
      <xdr:rowOff>5334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167911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3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21006</xdr:rowOff>
    </xdr:from>
    <xdr:to>
      <xdr:col>24</xdr:col>
      <xdr:colOff>114300</xdr:colOff>
      <xdr:row>30</xdr:row>
      <xdr:rowOff>122606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16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145483</xdr:rowOff>
    </xdr:from>
    <xdr:ext cx="534377"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11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151765</xdr:rowOff>
    </xdr:from>
    <xdr:to>
      <xdr:col>20</xdr:col>
      <xdr:colOff>38100</xdr:colOff>
      <xdr:row>34</xdr:row>
      <xdr:rowOff>81915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0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98442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8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48895</xdr:rowOff>
    </xdr:from>
    <xdr:to>
      <xdr:col>15</xdr:col>
      <xdr:colOff>101600</xdr:colOff>
      <xdr:row>34</xdr:row>
      <xdr:rowOff>150495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167022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5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106502</xdr:rowOff>
    </xdr:from>
    <xdr:to>
      <xdr:col>10</xdr:col>
      <xdr:colOff>165100</xdr:colOff>
      <xdr:row>35</xdr:row>
      <xdr:rowOff>36652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3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53179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1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100787</xdr:rowOff>
    </xdr:from>
    <xdr:to>
      <xdr:col>6</xdr:col>
      <xdr:colOff>38100</xdr:colOff>
      <xdr:row>35</xdr:row>
      <xdr:rowOff>30937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3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47464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37650</xdr:rowOff>
    </xdr:from>
    <xdr:to>
      <xdr:col>24</xdr:col>
      <xdr:colOff>62865</xdr:colOff>
      <xdr:row>59</xdr:row>
      <xdr:rowOff>126180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81600"/>
          <a:ext cx="1270" cy="146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130007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126180</xdr:rowOff>
    </xdr:from>
    <xdr:to>
      <xdr:col>24</xdr:col>
      <xdr:colOff>152400</xdr:colOff>
      <xdr:row>59</xdr:row>
      <xdr:rowOff>126180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4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155777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5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538,749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37650</xdr:rowOff>
    </xdr:from>
    <xdr:to>
      <xdr:col>24</xdr:col>
      <xdr:colOff>152400</xdr:colOff>
      <xdr:row>51</xdr:row>
      <xdr:rowOff>37650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8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34959</xdr:rowOff>
    </xdr:from>
    <xdr:to>
      <xdr:col>24</xdr:col>
      <xdr:colOff>63500</xdr:colOff>
      <xdr:row>56</xdr:row>
      <xdr:rowOff>98885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36159"/>
          <a:ext cx="838200" cy="6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32697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05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54270</xdr:rowOff>
    </xdr:from>
    <xdr:to>
      <xdr:col>24</xdr:col>
      <xdr:colOff>114300</xdr:colOff>
      <xdr:row>57</xdr:row>
      <xdr:rowOff>155870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29384</xdr:rowOff>
    </xdr:from>
    <xdr:to>
      <xdr:col>19</xdr:col>
      <xdr:colOff>177800</xdr:colOff>
      <xdr:row>56</xdr:row>
      <xdr:rowOff>98885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459134"/>
          <a:ext cx="889000" cy="24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112034</xdr:rowOff>
    </xdr:from>
    <xdr:to>
      <xdr:col>20</xdr:col>
      <xdr:colOff>38100</xdr:colOff>
      <xdr:row>58</xdr:row>
      <xdr:rowOff>42184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33311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29384</xdr:rowOff>
    </xdr:from>
    <xdr:to>
      <xdr:col>15</xdr:col>
      <xdr:colOff>50800</xdr:colOff>
      <xdr:row>56</xdr:row>
      <xdr:rowOff>21344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459134"/>
          <a:ext cx="889000" cy="16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22694</xdr:rowOff>
    </xdr:from>
    <xdr:to>
      <xdr:col>15</xdr:col>
      <xdr:colOff>101600</xdr:colOff>
      <xdr:row>58</xdr:row>
      <xdr:rowOff>124294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115421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5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27729</xdr:rowOff>
    </xdr:from>
    <xdr:to>
      <xdr:col>10</xdr:col>
      <xdr:colOff>114300</xdr:colOff>
      <xdr:row>56</xdr:row>
      <xdr:rowOff>21344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286029"/>
          <a:ext cx="889000" cy="33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155459</xdr:rowOff>
    </xdr:from>
    <xdr:to>
      <xdr:col>10</xdr:col>
      <xdr:colOff>165100</xdr:colOff>
      <xdr:row>58</xdr:row>
      <xdr:rowOff>85609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76736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02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120107</xdr:rowOff>
    </xdr:from>
    <xdr:to>
      <xdr:col>6</xdr:col>
      <xdr:colOff>38100</xdr:colOff>
      <xdr:row>57</xdr:row>
      <xdr:rowOff>50257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41384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1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155609</xdr:rowOff>
    </xdr:from>
    <xdr:to>
      <xdr:col>24</xdr:col>
      <xdr:colOff>114300</xdr:colOff>
      <xdr:row>56</xdr:row>
      <xdr:rowOff>85759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8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7036</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3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48085</xdr:rowOff>
    </xdr:from>
    <xdr:to>
      <xdr:col>20</xdr:col>
      <xdr:colOff>38100</xdr:colOff>
      <xdr:row>56</xdr:row>
      <xdr:rowOff>149685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4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166212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42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150034</xdr:rowOff>
    </xdr:from>
    <xdr:to>
      <xdr:col>15</xdr:col>
      <xdr:colOff>101600</xdr:colOff>
      <xdr:row>55</xdr:row>
      <xdr:rowOff>80184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40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96711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18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141994</xdr:rowOff>
    </xdr:from>
    <xdr:to>
      <xdr:col>10</xdr:col>
      <xdr:colOff>165100</xdr:colOff>
      <xdr:row>56</xdr:row>
      <xdr:rowOff>72144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88671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34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148379</xdr:rowOff>
    </xdr:from>
    <xdr:to>
      <xdr:col>6</xdr:col>
      <xdr:colOff>38100</xdr:colOff>
      <xdr:row>54</xdr:row>
      <xdr:rowOff>78529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2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95056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01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31572</xdr:rowOff>
    </xdr:from>
    <xdr:to>
      <xdr:col>24</xdr:col>
      <xdr:colOff>62865</xdr:colOff>
      <xdr:row>78</xdr:row>
      <xdr:rowOff>70907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33072"/>
          <a:ext cx="1270" cy="141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74734</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4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70907</xdr:rowOff>
    </xdr:from>
    <xdr:to>
      <xdr:col>24</xdr:col>
      <xdr:colOff>152400</xdr:colOff>
      <xdr:row>78</xdr:row>
      <xdr:rowOff>70907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149699</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0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31572</xdr:rowOff>
    </xdr:from>
    <xdr:to>
      <xdr:col>24</xdr:col>
      <xdr:colOff>152400</xdr:colOff>
      <xdr:row>70</xdr:row>
      <xdr:rowOff>31572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3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31572</xdr:rowOff>
    </xdr:from>
    <xdr:to>
      <xdr:col>24</xdr:col>
      <xdr:colOff>63500</xdr:colOff>
      <xdr:row>70</xdr:row>
      <xdr:rowOff>147620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033072"/>
          <a:ext cx="838200" cy="1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68470</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5843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90043</xdr:rowOff>
    </xdr:from>
    <xdr:to>
      <xdr:col>24</xdr:col>
      <xdr:colOff>114300</xdr:colOff>
      <xdr:row>74</xdr:row>
      <xdr:rowOff>20193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60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147620</xdr:rowOff>
    </xdr:from>
    <xdr:to>
      <xdr:col>19</xdr:col>
      <xdr:colOff>177800</xdr:colOff>
      <xdr:row>73</xdr:row>
      <xdr:rowOff>75626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149120"/>
          <a:ext cx="889000" cy="44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46707</xdr:rowOff>
    </xdr:from>
    <xdr:to>
      <xdr:col>20</xdr:col>
      <xdr:colOff>38100</xdr:colOff>
      <xdr:row>74</xdr:row>
      <xdr:rowOff>148307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7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139434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2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54465</xdr:rowOff>
    </xdr:from>
    <xdr:to>
      <xdr:col>15</xdr:col>
      <xdr:colOff>50800</xdr:colOff>
      <xdr:row>73</xdr:row>
      <xdr:rowOff>75626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398865"/>
          <a:ext cx="889000" cy="19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117132</xdr:rowOff>
    </xdr:from>
    <xdr:to>
      <xdr:col>15</xdr:col>
      <xdr:colOff>101600</xdr:colOff>
      <xdr:row>76</xdr:row>
      <xdr:rowOff>47282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7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38409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54465</xdr:rowOff>
    </xdr:from>
    <xdr:to>
      <xdr:col>10</xdr:col>
      <xdr:colOff>114300</xdr:colOff>
      <xdr:row>74</xdr:row>
      <xdr:rowOff>5235</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398865"/>
          <a:ext cx="889000" cy="29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20924</xdr:rowOff>
    </xdr:from>
    <xdr:to>
      <xdr:col>10</xdr:col>
      <xdr:colOff>165100</xdr:colOff>
      <xdr:row>75</xdr:row>
      <xdr:rowOff>122524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8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113651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109719</xdr:rowOff>
    </xdr:from>
    <xdr:to>
      <xdr:col>6</xdr:col>
      <xdr:colOff>38100</xdr:colOff>
      <xdr:row>78</xdr:row>
      <xdr:rowOff>39869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1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30996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0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152222</xdr:rowOff>
    </xdr:from>
    <xdr:to>
      <xdr:col>24</xdr:col>
      <xdr:colOff>114300</xdr:colOff>
      <xdr:row>70</xdr:row>
      <xdr:rowOff>82372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198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105249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193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96820</xdr:rowOff>
    </xdr:from>
    <xdr:to>
      <xdr:col>20</xdr:col>
      <xdr:colOff>38100</xdr:colOff>
      <xdr:row>71</xdr:row>
      <xdr:rowOff>26970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09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43497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1873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24826</xdr:rowOff>
    </xdr:from>
    <xdr:to>
      <xdr:col>15</xdr:col>
      <xdr:colOff>101600</xdr:colOff>
      <xdr:row>73</xdr:row>
      <xdr:rowOff>126426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54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142953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3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3665</xdr:rowOff>
    </xdr:from>
    <xdr:to>
      <xdr:col>10</xdr:col>
      <xdr:colOff>165100</xdr:colOff>
      <xdr:row>72</xdr:row>
      <xdr:rowOff>105265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34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121792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12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125885</xdr:rowOff>
    </xdr:from>
    <xdr:to>
      <xdr:col>6</xdr:col>
      <xdr:colOff>38100</xdr:colOff>
      <xdr:row>74</xdr:row>
      <xdr:rowOff>56035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64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72562</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41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37962</xdr:rowOff>
    </xdr:from>
    <xdr:to>
      <xdr:col>24</xdr:col>
      <xdr:colOff>62865</xdr:colOff>
      <xdr:row>99</xdr:row>
      <xdr:rowOff>36297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39912"/>
          <a:ext cx="1270" cy="1369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40124</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36297</xdr:rowOff>
    </xdr:from>
    <xdr:to>
      <xdr:col>24</xdr:col>
      <xdr:colOff>152400</xdr:colOff>
      <xdr:row>99</xdr:row>
      <xdr:rowOff>36297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156089</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1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37962</xdr:rowOff>
    </xdr:from>
    <xdr:to>
      <xdr:col>24</xdr:col>
      <xdr:colOff>152400</xdr:colOff>
      <xdr:row>91</xdr:row>
      <xdr:rowOff>37962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3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122131</xdr:rowOff>
    </xdr:from>
    <xdr:to>
      <xdr:col>24</xdr:col>
      <xdr:colOff>63500</xdr:colOff>
      <xdr:row>95</xdr:row>
      <xdr:rowOff>167219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409881"/>
          <a:ext cx="838200" cy="4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16110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75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37683</xdr:rowOff>
    </xdr:from>
    <xdr:to>
      <xdr:col>24</xdr:col>
      <xdr:colOff>114300</xdr:colOff>
      <xdr:row>96</xdr:row>
      <xdr:rowOff>139283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9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142399</xdr:rowOff>
    </xdr:from>
    <xdr:to>
      <xdr:col>19</xdr:col>
      <xdr:colOff>177800</xdr:colOff>
      <xdr:row>95</xdr:row>
      <xdr:rowOff>167219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430149"/>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61316</xdr:rowOff>
    </xdr:from>
    <xdr:to>
      <xdr:col>20</xdr:col>
      <xdr:colOff>38100</xdr:colOff>
      <xdr:row>96</xdr:row>
      <xdr:rowOff>162916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154043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142399</xdr:rowOff>
    </xdr:from>
    <xdr:to>
      <xdr:col>15</xdr:col>
      <xdr:colOff>50800</xdr:colOff>
      <xdr:row>96</xdr:row>
      <xdr:rowOff>16866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430149"/>
          <a:ext cx="889000" cy="4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83708</xdr:rowOff>
    </xdr:from>
    <xdr:to>
      <xdr:col>15</xdr:col>
      <xdr:colOff>101600</xdr:colOff>
      <xdr:row>97</xdr:row>
      <xdr:rowOff>13858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4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4985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3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16866</xdr:rowOff>
    </xdr:from>
    <xdr:to>
      <xdr:col>10</xdr:col>
      <xdr:colOff>114300</xdr:colOff>
      <xdr:row>96</xdr:row>
      <xdr:rowOff>145045</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476066"/>
          <a:ext cx="889000" cy="12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43256</xdr:rowOff>
    </xdr:from>
    <xdr:to>
      <xdr:col>10</xdr:col>
      <xdr:colOff>165100</xdr:colOff>
      <xdr:row>96</xdr:row>
      <xdr:rowOff>144856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135983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59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96248</xdr:rowOff>
    </xdr:from>
    <xdr:to>
      <xdr:col>6</xdr:col>
      <xdr:colOff>38100</xdr:colOff>
      <xdr:row>97</xdr:row>
      <xdr:rowOff>26398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17525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4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71331</xdr:rowOff>
    </xdr:from>
    <xdr:to>
      <xdr:col>24</xdr:col>
      <xdr:colOff>114300</xdr:colOff>
      <xdr:row>96</xdr:row>
      <xdr:rowOff>1481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35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94208</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21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116419</xdr:rowOff>
    </xdr:from>
    <xdr:to>
      <xdr:col>20</xdr:col>
      <xdr:colOff>38100</xdr:colOff>
      <xdr:row>96</xdr:row>
      <xdr:rowOff>46569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40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63096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17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91599</xdr:rowOff>
    </xdr:from>
    <xdr:to>
      <xdr:col>15</xdr:col>
      <xdr:colOff>101600</xdr:colOff>
      <xdr:row>96</xdr:row>
      <xdr:rowOff>21749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37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38276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15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137516</xdr:rowOff>
    </xdr:from>
    <xdr:to>
      <xdr:col>10</xdr:col>
      <xdr:colOff>165100</xdr:colOff>
      <xdr:row>96</xdr:row>
      <xdr:rowOff>67666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4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84193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2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94245</xdr:rowOff>
    </xdr:from>
    <xdr:to>
      <xdr:col>6</xdr:col>
      <xdr:colOff>38100</xdr:colOff>
      <xdr:row>97</xdr:row>
      <xdr:rowOff>24395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55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40922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32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145415</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60365"/>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92092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145415</xdr:rowOff>
    </xdr:from>
    <xdr:to>
      <xdr:col>55</xdr:col>
      <xdr:colOff>88900</xdr:colOff>
      <xdr:row>31</xdr:row>
      <xdr:rowOff>145415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139243</xdr:rowOff>
    </xdr:from>
    <xdr:to>
      <xdr:col>55</xdr:col>
      <xdr:colOff>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5434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156583</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287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133706</xdr:rowOff>
    </xdr:from>
    <xdr:to>
      <xdr:col>55</xdr:col>
      <xdr:colOff>50800</xdr:colOff>
      <xdr:row>38</xdr:row>
      <xdr:rowOff>63856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139014</xdr:rowOff>
    </xdr:from>
    <xdr:to>
      <xdr:col>50</xdr:col>
      <xdr:colOff>114300</xdr:colOff>
      <xdr:row>38</xdr:row>
      <xdr:rowOff>139243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5411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143764</xdr:rowOff>
    </xdr:from>
    <xdr:to>
      <xdr:col>50</xdr:col>
      <xdr:colOff>165100</xdr:colOff>
      <xdr:row>38</xdr:row>
      <xdr:rowOff>73914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90441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138557</xdr:rowOff>
    </xdr:from>
    <xdr:to>
      <xdr:col>45</xdr:col>
      <xdr:colOff>177800</xdr:colOff>
      <xdr:row>38</xdr:row>
      <xdr:rowOff>139014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5365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145821</xdr:rowOff>
    </xdr:from>
    <xdr:to>
      <xdr:col>46</xdr:col>
      <xdr:colOff>38100</xdr:colOff>
      <xdr:row>38</xdr:row>
      <xdr:rowOff>75971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92498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6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107467</xdr:rowOff>
    </xdr:from>
    <xdr:to>
      <xdr:col>41</xdr:col>
      <xdr:colOff>50800</xdr:colOff>
      <xdr:row>38</xdr:row>
      <xdr:rowOff>138557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622567"/>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167539</xdr:rowOff>
    </xdr:from>
    <xdr:to>
      <xdr:col>41</xdr:col>
      <xdr:colOff>101600</xdr:colOff>
      <xdr:row>38</xdr:row>
      <xdr:rowOff>97689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114215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138049</xdr:rowOff>
    </xdr:from>
    <xdr:to>
      <xdr:col>36</xdr:col>
      <xdr:colOff>165100</xdr:colOff>
      <xdr:row>38</xdr:row>
      <xdr:rowOff>68199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84726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5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88443</xdr:rowOff>
    </xdr:from>
    <xdr:to>
      <xdr:col>50</xdr:col>
      <xdr:colOff>165100</xdr:colOff>
      <xdr:row>39</xdr:row>
      <xdr:rowOff>18593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9720</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88214</xdr:rowOff>
    </xdr:from>
    <xdr:to>
      <xdr:col>46</xdr:col>
      <xdr:colOff>38100</xdr:colOff>
      <xdr:row>39</xdr:row>
      <xdr:rowOff>18364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9491</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87757</xdr:rowOff>
    </xdr:from>
    <xdr:to>
      <xdr:col>41</xdr:col>
      <xdr:colOff>101600</xdr:colOff>
      <xdr:row>39</xdr:row>
      <xdr:rowOff>17907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9034</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695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56667</xdr:rowOff>
    </xdr:from>
    <xdr:to>
      <xdr:col>36</xdr:col>
      <xdr:colOff>165100</xdr:colOff>
      <xdr:row>38</xdr:row>
      <xdr:rowOff>158267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7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149394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64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4775</xdr:rowOff>
    </xdr:from>
    <xdr:to>
      <xdr:col>54</xdr:col>
      <xdr:colOff>189865</xdr:colOff>
      <xdr:row>59</xdr:row>
      <xdr:rowOff>121768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8725"/>
          <a:ext cx="1270" cy="14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125595</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121768</xdr:rowOff>
    </xdr:from>
    <xdr:to>
      <xdr:col>55</xdr:col>
      <xdr:colOff>88900</xdr:colOff>
      <xdr:row>59</xdr:row>
      <xdr:rowOff>121768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37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122902</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4775</xdr:rowOff>
    </xdr:from>
    <xdr:to>
      <xdr:col>55</xdr:col>
      <xdr:colOff>88900</xdr:colOff>
      <xdr:row>51</xdr:row>
      <xdr:rowOff>4775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132741</xdr:rowOff>
    </xdr:from>
    <xdr:to>
      <xdr:col>55</xdr:col>
      <xdr:colOff>0</xdr:colOff>
      <xdr:row>55</xdr:row>
      <xdr:rowOff>43155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8876691"/>
          <a:ext cx="838200" cy="59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68495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9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90068</xdr:rowOff>
    </xdr:from>
    <xdr:to>
      <xdr:col>55</xdr:col>
      <xdr:colOff>50800</xdr:colOff>
      <xdr:row>57</xdr:row>
      <xdr:rowOff>20218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132741</xdr:rowOff>
    </xdr:from>
    <xdr:to>
      <xdr:col>50</xdr:col>
      <xdr:colOff>114300</xdr:colOff>
      <xdr:row>53</xdr:row>
      <xdr:rowOff>38189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8876691"/>
          <a:ext cx="889000" cy="24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80569</xdr:rowOff>
    </xdr:from>
    <xdr:to>
      <xdr:col>50</xdr:col>
      <xdr:colOff>165100</xdr:colOff>
      <xdr:row>57</xdr:row>
      <xdr:rowOff>10719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1846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84150</xdr:rowOff>
    </xdr:from>
    <xdr:to>
      <xdr:col>45</xdr:col>
      <xdr:colOff>177800</xdr:colOff>
      <xdr:row>53</xdr:row>
      <xdr:rowOff>38189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8656650"/>
          <a:ext cx="889000" cy="46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144373</xdr:rowOff>
    </xdr:from>
    <xdr:to>
      <xdr:col>46</xdr:col>
      <xdr:colOff>38100</xdr:colOff>
      <xdr:row>57</xdr:row>
      <xdr:rowOff>74523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65650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84150</xdr:rowOff>
    </xdr:from>
    <xdr:to>
      <xdr:col>41</xdr:col>
      <xdr:colOff>50800</xdr:colOff>
      <xdr:row>54</xdr:row>
      <xdr:rowOff>40284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8656650"/>
          <a:ext cx="889000" cy="64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65430</xdr:rowOff>
    </xdr:from>
    <xdr:to>
      <xdr:col>41</xdr:col>
      <xdr:colOff>101600</xdr:colOff>
      <xdr:row>56</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5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45301</xdr:rowOff>
    </xdr:from>
    <xdr:to>
      <xdr:col>36</xdr:col>
      <xdr:colOff>165100</xdr:colOff>
      <xdr:row>55</xdr:row>
      <xdr:rowOff>146901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138028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6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163805</xdr:rowOff>
    </xdr:from>
    <xdr:to>
      <xdr:col>55</xdr:col>
      <xdr:colOff>50800</xdr:colOff>
      <xdr:row>55</xdr:row>
      <xdr:rowOff>93955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42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15232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27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81941</xdr:rowOff>
    </xdr:from>
    <xdr:to>
      <xdr:col>50</xdr:col>
      <xdr:colOff>165100</xdr:colOff>
      <xdr:row>52</xdr:row>
      <xdr:rowOff>12091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882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28618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39795" y="860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158839</xdr:rowOff>
    </xdr:from>
    <xdr:to>
      <xdr:col>46</xdr:col>
      <xdr:colOff>38100</xdr:colOff>
      <xdr:row>53</xdr:row>
      <xdr:rowOff>88989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07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105516</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50795" y="884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33350</xdr:rowOff>
    </xdr:from>
    <xdr:to>
      <xdr:col>41</xdr:col>
      <xdr:colOff>101600</xdr:colOff>
      <xdr:row>50</xdr:row>
      <xdr:rowOff>134950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860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151477</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61795" y="8381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160934</xdr:rowOff>
    </xdr:from>
    <xdr:to>
      <xdr:col>36</xdr:col>
      <xdr:colOff>165100</xdr:colOff>
      <xdr:row>54</xdr:row>
      <xdr:rowOff>91084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24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107611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02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100209</xdr:rowOff>
    </xdr:from>
    <xdr:to>
      <xdr:col>54</xdr:col>
      <xdr:colOff>189865</xdr:colOff>
      <xdr:row>77</xdr:row>
      <xdr:rowOff>168714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73159"/>
          <a:ext cx="1270" cy="1097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xdr:rowOff>
    </xdr:from>
    <xdr:ext cx="534377"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3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168714</xdr:rowOff>
    </xdr:from>
    <xdr:to>
      <xdr:col>55</xdr:col>
      <xdr:colOff>88900</xdr:colOff>
      <xdr:row>77</xdr:row>
      <xdr:rowOff>168714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37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46886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4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100209</xdr:rowOff>
    </xdr:from>
    <xdr:to>
      <xdr:col>55</xdr:col>
      <xdr:colOff>88900</xdr:colOff>
      <xdr:row>71</xdr:row>
      <xdr:rowOff>100209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73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90398</xdr:rowOff>
    </xdr:from>
    <xdr:to>
      <xdr:col>55</xdr:col>
      <xdr:colOff>0</xdr:colOff>
      <xdr:row>76</xdr:row>
      <xdr:rowOff>116306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949148"/>
          <a:ext cx="838200" cy="19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105548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792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82671</xdr:rowOff>
    </xdr:from>
    <xdr:to>
      <xdr:col>55</xdr:col>
      <xdr:colOff>50800</xdr:colOff>
      <xdr:row>76</xdr:row>
      <xdr:rowOff>12821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294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159341</xdr:rowOff>
    </xdr:from>
    <xdr:to>
      <xdr:col>50</xdr:col>
      <xdr:colOff>114300</xdr:colOff>
      <xdr:row>75</xdr:row>
      <xdr:rowOff>90398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846641"/>
          <a:ext cx="889000" cy="10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111017</xdr:rowOff>
    </xdr:from>
    <xdr:to>
      <xdr:col>50</xdr:col>
      <xdr:colOff>165100</xdr:colOff>
      <xdr:row>76</xdr:row>
      <xdr:rowOff>41166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697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32293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77768</xdr:rowOff>
    </xdr:from>
    <xdr:to>
      <xdr:col>45</xdr:col>
      <xdr:colOff>177800</xdr:colOff>
      <xdr:row>74</xdr:row>
      <xdr:rowOff>159341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765068"/>
          <a:ext cx="889000" cy="8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102121</xdr:rowOff>
    </xdr:from>
    <xdr:to>
      <xdr:col>46</xdr:col>
      <xdr:colOff>38100</xdr:colOff>
      <xdr:row>76</xdr:row>
      <xdr:rowOff>32271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296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23398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05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124308</xdr:rowOff>
    </xdr:from>
    <xdr:to>
      <xdr:col>41</xdr:col>
      <xdr:colOff>50800</xdr:colOff>
      <xdr:row>74</xdr:row>
      <xdr:rowOff>77768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640158"/>
          <a:ext cx="889000" cy="12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146317</xdr:rowOff>
    </xdr:from>
    <xdr:to>
      <xdr:col>41</xdr:col>
      <xdr:colOff>101600</xdr:colOff>
      <xdr:row>76</xdr:row>
      <xdr:rowOff>76467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67594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0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129534</xdr:rowOff>
    </xdr:from>
    <xdr:to>
      <xdr:col>36</xdr:col>
      <xdr:colOff>165100</xdr:colOff>
      <xdr:row>76</xdr:row>
      <xdr:rowOff>59683</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882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50810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8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65506</xdr:rowOff>
    </xdr:from>
    <xdr:to>
      <xdr:col>55</xdr:col>
      <xdr:colOff>50800</xdr:colOff>
      <xdr:row>76</xdr:row>
      <xdr:rowOff>167106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9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43933</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39598</xdr:rowOff>
    </xdr:from>
    <xdr:to>
      <xdr:col>50</xdr:col>
      <xdr:colOff>165100</xdr:colOff>
      <xdr:row>75</xdr:row>
      <xdr:rowOff>141198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8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157725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67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108541</xdr:rowOff>
    </xdr:from>
    <xdr:to>
      <xdr:col>46</xdr:col>
      <xdr:colOff>38100</xdr:colOff>
      <xdr:row>75</xdr:row>
      <xdr:rowOff>38691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7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55218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57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26968</xdr:rowOff>
    </xdr:from>
    <xdr:to>
      <xdr:col>41</xdr:col>
      <xdr:colOff>101600</xdr:colOff>
      <xdr:row>74</xdr:row>
      <xdr:rowOff>128568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71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145095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48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73508</xdr:rowOff>
    </xdr:from>
    <xdr:to>
      <xdr:col>36</xdr:col>
      <xdr:colOff>165100</xdr:colOff>
      <xdr:row>74</xdr:row>
      <xdr:rowOff>3658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58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20185</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36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167360</xdr:rowOff>
    </xdr:from>
    <xdr:to>
      <xdr:col>54</xdr:col>
      <xdr:colOff>189865</xdr:colOff>
      <xdr:row>98</xdr:row>
      <xdr:rowOff>117918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97860"/>
          <a:ext cx="1270" cy="1322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121745</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117918</xdr:rowOff>
    </xdr:from>
    <xdr:to>
      <xdr:col>55</xdr:col>
      <xdr:colOff>88900</xdr:colOff>
      <xdr:row>98</xdr:row>
      <xdr:rowOff>117918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20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114037</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7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135,459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167360</xdr:rowOff>
    </xdr:from>
    <xdr:to>
      <xdr:col>55</xdr:col>
      <xdr:colOff>88900</xdr:colOff>
      <xdr:row>90</xdr:row>
      <xdr:rowOff>167360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95439</xdr:rowOff>
    </xdr:from>
    <xdr:to>
      <xdr:col>55</xdr:col>
      <xdr:colOff>0</xdr:colOff>
      <xdr:row>91</xdr:row>
      <xdr:rowOff>96701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5697389"/>
          <a:ext cx="8382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33929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150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55502</xdr:rowOff>
    </xdr:from>
    <xdr:to>
      <xdr:col>55</xdr:col>
      <xdr:colOff>50800</xdr:colOff>
      <xdr:row>94</xdr:row>
      <xdr:rowOff>157102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17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96701</xdr:rowOff>
    </xdr:from>
    <xdr:to>
      <xdr:col>50</xdr:col>
      <xdr:colOff>114300</xdr:colOff>
      <xdr:row>92</xdr:row>
      <xdr:rowOff>124047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5698651"/>
          <a:ext cx="889000" cy="19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129612</xdr:rowOff>
    </xdr:from>
    <xdr:to>
      <xdr:col>50</xdr:col>
      <xdr:colOff>165100</xdr:colOff>
      <xdr:row>95</xdr:row>
      <xdr:rowOff>59762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4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50889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33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124047</xdr:rowOff>
    </xdr:from>
    <xdr:to>
      <xdr:col>45</xdr:col>
      <xdr:colOff>177800</xdr:colOff>
      <xdr:row>93</xdr:row>
      <xdr:rowOff>46986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5897447"/>
          <a:ext cx="889000" cy="9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24347</xdr:rowOff>
    </xdr:from>
    <xdr:to>
      <xdr:col>46</xdr:col>
      <xdr:colOff>38100</xdr:colOff>
      <xdr:row>95</xdr:row>
      <xdr:rowOff>125947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31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117074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40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57632</xdr:rowOff>
    </xdr:from>
    <xdr:to>
      <xdr:col>41</xdr:col>
      <xdr:colOff>50800</xdr:colOff>
      <xdr:row>93</xdr:row>
      <xdr:rowOff>46986</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5831032"/>
          <a:ext cx="889000" cy="16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44943</xdr:rowOff>
    </xdr:from>
    <xdr:to>
      <xdr:col>41</xdr:col>
      <xdr:colOff>101600</xdr:colOff>
      <xdr:row>95</xdr:row>
      <xdr:rowOff>146543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137670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98241</xdr:rowOff>
    </xdr:from>
    <xdr:to>
      <xdr:col>36</xdr:col>
      <xdr:colOff>165100</xdr:colOff>
      <xdr:row>96</xdr:row>
      <xdr:rowOff>28391</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8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19518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44639</xdr:rowOff>
    </xdr:from>
    <xdr:to>
      <xdr:col>55</xdr:col>
      <xdr:colOff>50800</xdr:colOff>
      <xdr:row>91</xdr:row>
      <xdr:rowOff>146239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564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131016</xdr:rowOff>
    </xdr:from>
    <xdr:ext cx="599010"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556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45901</xdr:rowOff>
    </xdr:from>
    <xdr:to>
      <xdr:col>50</xdr:col>
      <xdr:colOff>165100</xdr:colOff>
      <xdr:row>91</xdr:row>
      <xdr:rowOff>147501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564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164028</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39795" y="15423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73247</xdr:rowOff>
    </xdr:from>
    <xdr:to>
      <xdr:col>46</xdr:col>
      <xdr:colOff>38100</xdr:colOff>
      <xdr:row>93</xdr:row>
      <xdr:rowOff>3397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58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19924</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50795" y="1562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167636</xdr:rowOff>
    </xdr:from>
    <xdr:to>
      <xdr:col>41</xdr:col>
      <xdr:colOff>101600</xdr:colOff>
      <xdr:row>93</xdr:row>
      <xdr:rowOff>97786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594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114313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571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6832</xdr:rowOff>
    </xdr:from>
    <xdr:to>
      <xdr:col>36</xdr:col>
      <xdr:colOff>165100</xdr:colOff>
      <xdr:row>92</xdr:row>
      <xdr:rowOff>108432</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578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124959</xdr:rowOff>
    </xdr:from>
    <xdr:ext cx="599010"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672795" y="1555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64795</xdr:rowOff>
    </xdr:from>
    <xdr:to>
      <xdr:col>85</xdr:col>
      <xdr:colOff>126364</xdr:colOff>
      <xdr:row>39</xdr:row>
      <xdr:rowOff>44812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6065545"/>
          <a:ext cx="1269" cy="66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48639</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3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44812</xdr:rowOff>
    </xdr:from>
    <xdr:to>
      <xdr:col>86</xdr:col>
      <xdr:colOff>25400</xdr:colOff>
      <xdr:row>39</xdr:row>
      <xdr:rowOff>44812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31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11472</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84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35</xdr:row>
      <xdr:rowOff>64795</xdr:rowOff>
    </xdr:from>
    <xdr:to>
      <xdr:col>86</xdr:col>
      <xdr:colOff>25400</xdr:colOff>
      <xdr:row>35</xdr:row>
      <xdr:rowOff>64795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065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64795</xdr:rowOff>
    </xdr:from>
    <xdr:to>
      <xdr:col>85</xdr:col>
      <xdr:colOff>127000</xdr:colOff>
      <xdr:row>36</xdr:row>
      <xdr:rowOff>31363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065545"/>
          <a:ext cx="838200" cy="13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49649</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93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71222</xdr:rowOff>
    </xdr:from>
    <xdr:to>
      <xdr:col>85</xdr:col>
      <xdr:colOff>177800</xdr:colOff>
      <xdr:row>38</xdr:row>
      <xdr:rowOff>1372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170332</xdr:rowOff>
    </xdr:from>
    <xdr:to>
      <xdr:col>81</xdr:col>
      <xdr:colOff>50800</xdr:colOff>
      <xdr:row>36</xdr:row>
      <xdr:rowOff>31363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171082"/>
          <a:ext cx="889000" cy="3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123971</xdr:rowOff>
    </xdr:from>
    <xdr:to>
      <xdr:col>81</xdr:col>
      <xdr:colOff>101600</xdr:colOff>
      <xdr:row>38</xdr:row>
      <xdr:rowOff>54121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46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45248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152502</xdr:rowOff>
    </xdr:from>
    <xdr:to>
      <xdr:col>76</xdr:col>
      <xdr:colOff>114300</xdr:colOff>
      <xdr:row>35</xdr:row>
      <xdr:rowOff>170332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5467452"/>
          <a:ext cx="889000" cy="70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148641</xdr:rowOff>
    </xdr:from>
    <xdr:to>
      <xdr:col>76</xdr:col>
      <xdr:colOff>165100</xdr:colOff>
      <xdr:row>38</xdr:row>
      <xdr:rowOff>78791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69918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152502</xdr:rowOff>
    </xdr:from>
    <xdr:to>
      <xdr:col>71</xdr:col>
      <xdr:colOff>177800</xdr:colOff>
      <xdr:row>34</xdr:row>
      <xdr:rowOff>169228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5467452"/>
          <a:ext cx="889000" cy="53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81242</xdr:rowOff>
    </xdr:from>
    <xdr:to>
      <xdr:col>72</xdr:col>
      <xdr:colOff>38100</xdr:colOff>
      <xdr:row>38</xdr:row>
      <xdr:rowOff>11392</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24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2519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130067</xdr:rowOff>
    </xdr:from>
    <xdr:to>
      <xdr:col>67</xdr:col>
      <xdr:colOff>101600</xdr:colOff>
      <xdr:row>38</xdr:row>
      <xdr:rowOff>60216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4737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51344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13995</xdr:rowOff>
    </xdr:from>
    <xdr:to>
      <xdr:col>85</xdr:col>
      <xdr:colOff>177800</xdr:colOff>
      <xdr:row>35</xdr:row>
      <xdr:rowOff>115595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0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138472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6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152013</xdr:rowOff>
    </xdr:from>
    <xdr:to>
      <xdr:col>81</xdr:col>
      <xdr:colOff>101600</xdr:colOff>
      <xdr:row>36</xdr:row>
      <xdr:rowOff>82163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5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98690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2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119532</xdr:rowOff>
    </xdr:from>
    <xdr:to>
      <xdr:col>76</xdr:col>
      <xdr:colOff>165100</xdr:colOff>
      <xdr:row>36</xdr:row>
      <xdr:rowOff>49682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12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66209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89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101702</xdr:rowOff>
    </xdr:from>
    <xdr:to>
      <xdr:col>72</xdr:col>
      <xdr:colOff>38100</xdr:colOff>
      <xdr:row>32</xdr:row>
      <xdr:rowOff>31852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41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48379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19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118428</xdr:rowOff>
    </xdr:from>
    <xdr:to>
      <xdr:col>67</xdr:col>
      <xdr:colOff>101600</xdr:colOff>
      <xdr:row>35</xdr:row>
      <xdr:rowOff>48578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9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65105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72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150738</xdr:rowOff>
    </xdr:from>
    <xdr:to>
      <xdr:col>85</xdr:col>
      <xdr:colOff>126364</xdr:colOff>
      <xdr:row>58</xdr:row>
      <xdr:rowOff>155637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51788"/>
          <a:ext cx="1269"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159464</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155637</xdr:rowOff>
    </xdr:from>
    <xdr:to>
      <xdr:col>86</xdr:col>
      <xdr:colOff>25400</xdr:colOff>
      <xdr:row>58</xdr:row>
      <xdr:rowOff>155637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09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97415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2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150738</xdr:rowOff>
    </xdr:from>
    <xdr:to>
      <xdr:col>86</xdr:col>
      <xdr:colOff>25400</xdr:colOff>
      <xdr:row>49</xdr:row>
      <xdr:rowOff>150738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5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166283</xdr:rowOff>
    </xdr:from>
    <xdr:to>
      <xdr:col>85</xdr:col>
      <xdr:colOff>127000</xdr:colOff>
      <xdr:row>53</xdr:row>
      <xdr:rowOff>62123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081683"/>
          <a:ext cx="838200" cy="6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53121</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311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74694</xdr:rowOff>
    </xdr:from>
    <xdr:to>
      <xdr:col>85</xdr:col>
      <xdr:colOff>177800</xdr:colOff>
      <xdr:row>55</xdr:row>
      <xdr:rowOff>4844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62123</xdr:rowOff>
    </xdr:from>
    <xdr:to>
      <xdr:col>81</xdr:col>
      <xdr:colOff>50800</xdr:colOff>
      <xdr:row>55</xdr:row>
      <xdr:rowOff>90470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148973"/>
          <a:ext cx="889000" cy="3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61027</xdr:rowOff>
    </xdr:from>
    <xdr:to>
      <xdr:col>81</xdr:col>
      <xdr:colOff>101600</xdr:colOff>
      <xdr:row>54</xdr:row>
      <xdr:rowOff>162627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31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153754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41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90470</xdr:rowOff>
    </xdr:from>
    <xdr:to>
      <xdr:col>76</xdr:col>
      <xdr:colOff>114300</xdr:colOff>
      <xdr:row>56</xdr:row>
      <xdr:rowOff>47525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520220"/>
          <a:ext cx="889000" cy="12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135175</xdr:rowOff>
    </xdr:from>
    <xdr:to>
      <xdr:col>76</xdr:col>
      <xdr:colOff>165100</xdr:colOff>
      <xdr:row>57</xdr:row>
      <xdr:rowOff>65325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3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56452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2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47525</xdr:rowOff>
    </xdr:from>
    <xdr:to>
      <xdr:col>71</xdr:col>
      <xdr:colOff>177800</xdr:colOff>
      <xdr:row>56</xdr:row>
      <xdr:rowOff>85685</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648725"/>
          <a:ext cx="889000" cy="3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8678</xdr:rowOff>
    </xdr:from>
    <xdr:to>
      <xdr:col>72</xdr:col>
      <xdr:colOff>38100</xdr:colOff>
      <xdr:row>57</xdr:row>
      <xdr:rowOff>110278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8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101405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7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24370</xdr:rowOff>
    </xdr:from>
    <xdr:to>
      <xdr:col>67</xdr:col>
      <xdr:colOff>101600</xdr:colOff>
      <xdr:row>56</xdr:row>
      <xdr:rowOff>125970</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142497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0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115483</xdr:rowOff>
    </xdr:from>
    <xdr:to>
      <xdr:col>85</xdr:col>
      <xdr:colOff>177800</xdr:colOff>
      <xdr:row>53</xdr:row>
      <xdr:rowOff>45633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03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138360</xdr:rowOff>
    </xdr:from>
    <xdr:ext cx="599010"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888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11323</xdr:rowOff>
    </xdr:from>
    <xdr:to>
      <xdr:col>81</xdr:col>
      <xdr:colOff>101600</xdr:colOff>
      <xdr:row>53</xdr:row>
      <xdr:rowOff>112923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09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129450</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181795" y="887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39670</xdr:rowOff>
    </xdr:from>
    <xdr:to>
      <xdr:col>76</xdr:col>
      <xdr:colOff>165100</xdr:colOff>
      <xdr:row>55</xdr:row>
      <xdr:rowOff>141270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46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157797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24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168175</xdr:rowOff>
    </xdr:from>
    <xdr:to>
      <xdr:col>72</xdr:col>
      <xdr:colOff>38100</xdr:colOff>
      <xdr:row>56</xdr:row>
      <xdr:rowOff>98325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59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114852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37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34885</xdr:rowOff>
    </xdr:from>
    <xdr:to>
      <xdr:col>67</xdr:col>
      <xdr:colOff>101600</xdr:colOff>
      <xdr:row>56</xdr:row>
      <xdr:rowOff>136485</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6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127612</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72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53267</xdr:rowOff>
    </xdr:from>
    <xdr:to>
      <xdr:col>85</xdr:col>
      <xdr:colOff>126364</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26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171394</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0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53267</xdr:rowOff>
    </xdr:from>
    <xdr:to>
      <xdr:col>86</xdr:col>
      <xdr:colOff>25400</xdr:colOff>
      <xdr:row>71</xdr:row>
      <xdr:rowOff>53267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2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148044</xdr:rowOff>
    </xdr:from>
    <xdr:to>
      <xdr:col>85</xdr:col>
      <xdr:colOff>127000</xdr:colOff>
      <xdr:row>76</xdr:row>
      <xdr:rowOff>133482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006794"/>
          <a:ext cx="838200" cy="15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20646</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222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42219</xdr:rowOff>
    </xdr:from>
    <xdr:to>
      <xdr:col>85</xdr:col>
      <xdr:colOff>177800</xdr:colOff>
      <xdr:row>77</xdr:row>
      <xdr:rowOff>143819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4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96632</xdr:rowOff>
    </xdr:from>
    <xdr:to>
      <xdr:col>81</xdr:col>
      <xdr:colOff>50800</xdr:colOff>
      <xdr:row>75</xdr:row>
      <xdr:rowOff>148044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2612482"/>
          <a:ext cx="889000" cy="39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93357</xdr:rowOff>
    </xdr:from>
    <xdr:to>
      <xdr:col>81</xdr:col>
      <xdr:colOff>101600</xdr:colOff>
      <xdr:row>78</xdr:row>
      <xdr:rowOff>23507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29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14634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38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96632</xdr:rowOff>
    </xdr:from>
    <xdr:to>
      <xdr:col>76</xdr:col>
      <xdr:colOff>114300</xdr:colOff>
      <xdr:row>75</xdr:row>
      <xdr:rowOff>47506</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2612482"/>
          <a:ext cx="889000" cy="29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89517</xdr:rowOff>
    </xdr:from>
    <xdr:to>
      <xdr:col>76</xdr:col>
      <xdr:colOff>165100</xdr:colOff>
      <xdr:row>78</xdr:row>
      <xdr:rowOff>19667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2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10794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38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47506</xdr:rowOff>
    </xdr:from>
    <xdr:to>
      <xdr:col>71</xdr:col>
      <xdr:colOff>177800</xdr:colOff>
      <xdr:row>75</xdr:row>
      <xdr:rowOff>166126</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2906256"/>
          <a:ext cx="889000" cy="11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122551</xdr:rowOff>
    </xdr:from>
    <xdr:to>
      <xdr:col>72</xdr:col>
      <xdr:colOff>38100</xdr:colOff>
      <xdr:row>78</xdr:row>
      <xdr:rowOff>52701</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3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43828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4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93723</xdr:rowOff>
    </xdr:from>
    <xdr:to>
      <xdr:col>67</xdr:col>
      <xdr:colOff>101600</xdr:colOff>
      <xdr:row>78</xdr:row>
      <xdr:rowOff>23873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9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15000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8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82682</xdr:rowOff>
    </xdr:from>
    <xdr:to>
      <xdr:col>85</xdr:col>
      <xdr:colOff>177800</xdr:colOff>
      <xdr:row>77</xdr:row>
      <xdr:rowOff>12832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11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105559</xdr:rowOff>
    </xdr:from>
    <xdr:ext cx="534377"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296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97244</xdr:rowOff>
    </xdr:from>
    <xdr:to>
      <xdr:col>81</xdr:col>
      <xdr:colOff>101600</xdr:colOff>
      <xdr:row>76</xdr:row>
      <xdr:rowOff>27394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29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43921</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14111" y="1273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45832</xdr:rowOff>
    </xdr:from>
    <xdr:to>
      <xdr:col>76</xdr:col>
      <xdr:colOff>165100</xdr:colOff>
      <xdr:row>73</xdr:row>
      <xdr:rowOff>147432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256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163959</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25111" y="1233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168156</xdr:rowOff>
    </xdr:from>
    <xdr:to>
      <xdr:col>72</xdr:col>
      <xdr:colOff>38100</xdr:colOff>
      <xdr:row>75</xdr:row>
      <xdr:rowOff>98306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285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114833</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36111" y="1263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115326</xdr:rowOff>
    </xdr:from>
    <xdr:to>
      <xdr:col>67</xdr:col>
      <xdr:colOff>101600</xdr:colOff>
      <xdr:row>76</xdr:row>
      <xdr:rowOff>45476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297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62003</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47111" y="12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8813</xdr:rowOff>
    </xdr:from>
    <xdr:to>
      <xdr:col>85</xdr:col>
      <xdr:colOff>126364</xdr:colOff>
      <xdr:row>98</xdr:row>
      <xdr:rowOff>9716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610763"/>
          <a:ext cx="1269" cy="120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13543</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1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9716</xdr:rowOff>
    </xdr:from>
    <xdr:to>
      <xdr:col>86</xdr:col>
      <xdr:colOff>25400</xdr:colOff>
      <xdr:row>98</xdr:row>
      <xdr:rowOff>9716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11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126940</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8813</xdr:rowOff>
    </xdr:from>
    <xdr:to>
      <xdr:col>86</xdr:col>
      <xdr:colOff>25400</xdr:colOff>
      <xdr:row>91</xdr:row>
      <xdr:rowOff>8813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8813</xdr:rowOff>
    </xdr:from>
    <xdr:to>
      <xdr:col>85</xdr:col>
      <xdr:colOff>127000</xdr:colOff>
      <xdr:row>92</xdr:row>
      <xdr:rowOff>35737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5610763"/>
          <a:ext cx="838200" cy="19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143742</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260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165315</xdr:rowOff>
    </xdr:from>
    <xdr:to>
      <xdr:col>85</xdr:col>
      <xdr:colOff>177800</xdr:colOff>
      <xdr:row>95</xdr:row>
      <xdr:rowOff>95465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8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35737</xdr:rowOff>
    </xdr:from>
    <xdr:to>
      <xdr:col>81</xdr:col>
      <xdr:colOff>50800</xdr:colOff>
      <xdr:row>92</xdr:row>
      <xdr:rowOff>138900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5809137"/>
          <a:ext cx="889000" cy="10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17768</xdr:rowOff>
    </xdr:from>
    <xdr:to>
      <xdr:col>81</xdr:col>
      <xdr:colOff>101600</xdr:colOff>
      <xdr:row>95</xdr:row>
      <xdr:rowOff>119368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110495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74943</xdr:rowOff>
    </xdr:from>
    <xdr:to>
      <xdr:col>76</xdr:col>
      <xdr:colOff>114300</xdr:colOff>
      <xdr:row>92</xdr:row>
      <xdr:rowOff>138900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5505443"/>
          <a:ext cx="889000" cy="40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56274</xdr:rowOff>
    </xdr:from>
    <xdr:to>
      <xdr:col>76</xdr:col>
      <xdr:colOff>165100</xdr:colOff>
      <xdr:row>95</xdr:row>
      <xdr:rowOff>157874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34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149001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43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74943</xdr:rowOff>
    </xdr:from>
    <xdr:to>
      <xdr:col>71</xdr:col>
      <xdr:colOff>177800</xdr:colOff>
      <xdr:row>91</xdr:row>
      <xdr:rowOff>100940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5505443"/>
          <a:ext cx="889000" cy="19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37109</xdr:rowOff>
    </xdr:from>
    <xdr:to>
      <xdr:col>72</xdr:col>
      <xdr:colOff>38100</xdr:colOff>
      <xdr:row>95</xdr:row>
      <xdr:rowOff>138709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129836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1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74510</xdr:rowOff>
    </xdr:from>
    <xdr:to>
      <xdr:col>67</xdr:col>
      <xdr:colOff>101600</xdr:colOff>
      <xdr:row>96</xdr:row>
      <xdr:rowOff>4660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167237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5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129463</xdr:rowOff>
    </xdr:from>
    <xdr:to>
      <xdr:col>85</xdr:col>
      <xdr:colOff>177800</xdr:colOff>
      <xdr:row>91</xdr:row>
      <xdr:rowOff>59613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555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82490</xdr:rowOff>
    </xdr:from>
    <xdr:ext cx="599010"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51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156387</xdr:rowOff>
    </xdr:from>
    <xdr:to>
      <xdr:col>81</xdr:col>
      <xdr:colOff>101600</xdr:colOff>
      <xdr:row>92</xdr:row>
      <xdr:rowOff>86537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575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103064</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181795" y="155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88100</xdr:rowOff>
    </xdr:from>
    <xdr:to>
      <xdr:col>76</xdr:col>
      <xdr:colOff>165100</xdr:colOff>
      <xdr:row>93</xdr:row>
      <xdr:rowOff>18250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58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34777</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292795" y="1563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24143</xdr:rowOff>
    </xdr:from>
    <xdr:to>
      <xdr:col>72</xdr:col>
      <xdr:colOff>38100</xdr:colOff>
      <xdr:row>90</xdr:row>
      <xdr:rowOff>125743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4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142270</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03795" y="1522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50140</xdr:rowOff>
    </xdr:from>
    <xdr:to>
      <xdr:col>67</xdr:col>
      <xdr:colOff>101600</xdr:colOff>
      <xdr:row>91</xdr:row>
      <xdr:rowOff>151740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56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168267</xdr:rowOff>
    </xdr:from>
    <xdr:ext cx="599010"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14795" y="1542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114663</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258163"/>
          <a:ext cx="1269" cy="152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61340</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03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114663</xdr:rowOff>
    </xdr:from>
    <xdr:to>
      <xdr:col>116</xdr:col>
      <xdr:colOff>152400</xdr:colOff>
      <xdr:row>30</xdr:row>
      <xdr:rowOff>114663</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25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325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35577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79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115026</xdr:rowOff>
    </xdr:from>
    <xdr:to>
      <xdr:col>107</xdr:col>
      <xdr:colOff>101600</xdr:colOff>
      <xdr:row>39</xdr:row>
      <xdr:rowOff>45176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61703</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74749</xdr:rowOff>
    </xdr:from>
    <xdr:to>
      <xdr:col>102</xdr:col>
      <xdr:colOff>165100</xdr:colOff>
      <xdr:row>39</xdr:row>
      <xdr:rowOff>4899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58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21426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365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116115</xdr:rowOff>
    </xdr:from>
    <xdr:to>
      <xdr:col>98</xdr:col>
      <xdr:colOff>38100</xdr:colOff>
      <xdr:row>39</xdr:row>
      <xdr:rowOff>46265</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62791</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406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総務費</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松葉川地区基幹集落センター整備や基金積立金の増などにより、一人当たりのコストは増加しています。全体的にはふるさと納税に係る返礼品や事務費等の関連経費及び基金積立金により類似団体を上回る規模で推移しており、今後も同規模で推移する見込みです。</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民生費</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前年度に実施した低所得世帯生活支援給付金事業の減などにより全体では減となりましたが、人口減少に伴い一人当たりのコストは増加しています。また、少子高齢化が進む本町では類似団体を上回る規模で推移しており、今後も引き続き同規模で推移するものと考えられます。</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衛生費</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国保診療所特別会計への繰出金や廃棄物処理施設に係る発注・契約事務支援業務などにより、一人当たりのコストは増加しています。</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農林水産業費</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前年度に実施した競争力強化生産総合対策事業や畜産競争力強化</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整備事業等の減により、一人当たりのコストは減少しています。また、今後についても畜産関係で大型の事業を予定していることから、高い水準で推移する見込みです。</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土木費</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町道新設改良事業や改良住宅建設事業の減などにより、一人当たりのコストは増加しました。</a:t>
          </a:r>
          <a:r>
            <a:rPr kumimoji="1" lang="ja-JP" altLang="en-US" sz="1100">
              <a:solidFill>
                <a:schemeClr val="tx1"/>
              </a:solidFill>
              <a:latin typeface="ＭＳ Ｐゴシック" panose="020B0600070205080204" pitchFamily="50" charset="-128"/>
              <a:ea typeface="ＭＳ Ｐゴシック" panose="020B0600070205080204" pitchFamily="50" charset="-128"/>
            </a:rPr>
            <a:t>本町は広大な面積を有することから、町道・橋梁等の今後も類似団体を上回る規模で推移する見込みです。</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消防費</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消防車両の購入や住宅の耐震改修に対する補助金の増などにより、一人当たりのコストは増加となりました。海岸部を有する本町では、喫緊の課題である南海トラフ地震への対応のため、費用についても類似団体を上回る規模で推移しています。</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教育費</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小学校施設の大規模改修の増などにより、一人当たりのコストは増加しています。今後も小中学校の大規模改修事業を予定していることから、高い水準で推移する見込みです。</a:t>
          </a:r>
          <a:endParaRPr kumimoji="1" lang="en-US" altLang="ja-JP" sz="1100">
            <a:solidFill>
              <a:srgbClr val="0000CC"/>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の残高は増加傾向にあるものの、昨今の物価高の影響などもあり、令和４年度決算以降「実質収支」は減少傾向にあります。同様に、「実質単年度収支」についても、令和４年度決算（特殊事情：財政調整基金を活用した町民生活支援・マイナンバーカード取得促進商品券事業を除いた場合）以降減少傾向にあります。また、「ふるさと納税」についても自治体間の競争が激化しており、令和２年度以降減少が続いているところです。</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においても、物価高やこれに伴う賃上げの動きにより、経常的経費の増加が見込まれることから、職員数や事務事業の精査による一層の歳出削減に努めるとともに、「ふるさと納税制度」の活用や町税等の徴収率の向上による自主財源の確保にも努める必要があります。</a:t>
          </a:r>
          <a:endParaRPr kumimoji="1" lang="en-US" altLang="ja-JP"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現在のところ、各会計ともに赤字はなく、各特別会計を含む実質収支額全体が黒字であったことから、比率は算定されていません。</a:t>
          </a:r>
          <a:endParaRPr kumimoji="1" lang="en-US" altLang="ja-JP" sz="11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18080159</v>
      </c>
      <c r="BO4" s="436"/>
      <c r="BP4" s="436"/>
      <c r="BQ4" s="436"/>
      <c r="BR4" s="436"/>
      <c r="BS4" s="436"/>
      <c r="BT4" s="436"/>
      <c r="BU4" s="437"/>
      <c r="BV4" s="435">
        <v>18934947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2.4</v>
      </c>
      <c r="CU4" s="576"/>
      <c r="CV4" s="576"/>
      <c r="CW4" s="576"/>
      <c r="CX4" s="576"/>
      <c r="CY4" s="576"/>
      <c r="CZ4" s="576"/>
      <c r="DA4" s="577"/>
      <c r="DB4" s="575">
        <v>4.5999999999999996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17797749</v>
      </c>
      <c r="BO5" s="407"/>
      <c r="BP5" s="407"/>
      <c r="BQ5" s="407"/>
      <c r="BR5" s="407"/>
      <c r="BS5" s="407"/>
      <c r="BT5" s="407"/>
      <c r="BU5" s="408"/>
      <c r="BV5" s="406">
        <v>18389949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96.1</v>
      </c>
      <c r="CU5" s="404"/>
      <c r="CV5" s="404"/>
      <c r="CW5" s="404"/>
      <c r="CX5" s="404"/>
      <c r="CY5" s="404"/>
      <c r="CZ5" s="404"/>
      <c r="DA5" s="405"/>
      <c r="DB5" s="403">
        <v>93.9</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282410</v>
      </c>
      <c r="BO6" s="407"/>
      <c r="BP6" s="407"/>
      <c r="BQ6" s="407"/>
      <c r="BR6" s="407"/>
      <c r="BS6" s="407"/>
      <c r="BT6" s="407"/>
      <c r="BU6" s="408"/>
      <c r="BV6" s="406">
        <v>544998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96.3</v>
      </c>
      <c r="CU6" s="550"/>
      <c r="CV6" s="550"/>
      <c r="CW6" s="550"/>
      <c r="CX6" s="550"/>
      <c r="CY6" s="550"/>
      <c r="CZ6" s="550"/>
      <c r="DA6" s="551"/>
      <c r="DB6" s="549">
        <v>94.3</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70664</v>
      </c>
      <c r="BO7" s="407"/>
      <c r="BP7" s="407"/>
      <c r="BQ7" s="407"/>
      <c r="BR7" s="407"/>
      <c r="BS7" s="407"/>
      <c r="BT7" s="407"/>
      <c r="BU7" s="408"/>
      <c r="BV7" s="406">
        <v>141400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8896494</v>
      </c>
      <c r="CU7" s="407"/>
      <c r="CV7" s="407"/>
      <c r="CW7" s="407"/>
      <c r="CX7" s="407"/>
      <c r="CY7" s="407"/>
      <c r="CZ7" s="407"/>
      <c r="DA7" s="408"/>
      <c r="DB7" s="406">
        <v>8755027</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211746</v>
      </c>
      <c r="BO8" s="407"/>
      <c r="BP8" s="407"/>
      <c r="BQ8" s="407"/>
      <c r="BR8" s="407"/>
      <c r="BS8" s="407"/>
      <c r="BT8" s="407"/>
      <c r="BU8" s="408"/>
      <c r="BV8" s="406">
        <v>403598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0.23</v>
      </c>
      <c r="CU8" s="510"/>
      <c r="CV8" s="510"/>
      <c r="CW8" s="510"/>
      <c r="CX8" s="510"/>
      <c r="CY8" s="510"/>
      <c r="CZ8" s="510"/>
      <c r="DA8" s="511"/>
      <c r="DB8" s="509">
        <v>0.22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15607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-191852</v>
      </c>
      <c r="BO9" s="407"/>
      <c r="BP9" s="407"/>
      <c r="BQ9" s="407"/>
      <c r="BR9" s="407"/>
      <c r="BS9" s="407"/>
      <c r="BT9" s="407"/>
      <c r="BU9" s="408"/>
      <c r="BV9" s="406">
        <v>-148105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16.399999999999999</v>
      </c>
      <c r="CU9" s="404"/>
      <c r="CV9" s="404"/>
      <c r="CW9" s="404"/>
      <c r="CX9" s="404"/>
      <c r="CY9" s="404"/>
      <c r="CZ9" s="404"/>
      <c r="DA9" s="405"/>
      <c r="DB9" s="403">
        <v>15</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17325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9454</v>
      </c>
      <c r="BO10" s="407"/>
      <c r="BP10" s="407"/>
      <c r="BQ10" s="407"/>
      <c r="BR10" s="407"/>
      <c r="BS10" s="407"/>
      <c r="BT10" s="407"/>
      <c r="BU10" s="408"/>
      <c r="BV10" s="406">
        <v>8409</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14945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14817</v>
      </c>
      <c r="S13" s="494"/>
      <c r="T13" s="494"/>
      <c r="U13" s="494"/>
      <c r="V13" s="495"/>
      <c r="W13" s="496" t="s">
        <v>131</v>
      </c>
      <c r="X13" s="392"/>
      <c r="Y13" s="392"/>
      <c r="Z13" s="392"/>
      <c r="AA13" s="392"/>
      <c r="AB13" s="393"/>
      <c r="AC13" s="359">
        <v>1954</v>
      </c>
      <c r="AD13" s="360"/>
      <c r="AE13" s="360"/>
      <c r="AF13" s="360"/>
      <c r="AG13" s="361"/>
      <c r="AH13" s="359">
        <v>2878</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-182398</v>
      </c>
      <c r="BO13" s="407"/>
      <c r="BP13" s="407"/>
      <c r="BQ13" s="407"/>
      <c r="BR13" s="407"/>
      <c r="BS13" s="407"/>
      <c r="BT13" s="407"/>
      <c r="BU13" s="408"/>
      <c r="BV13" s="406">
        <v>-139696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7.1</v>
      </c>
      <c r="CU13" s="404"/>
      <c r="CV13" s="404"/>
      <c r="CW13" s="404"/>
      <c r="CX13" s="404"/>
      <c r="CY13" s="404"/>
      <c r="CZ13" s="404"/>
      <c r="DA13" s="405"/>
      <c r="DB13" s="403">
        <v>6.6</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15398</v>
      </c>
      <c r="S14" s="494"/>
      <c r="T14" s="494"/>
      <c r="U14" s="494"/>
      <c r="V14" s="495"/>
      <c r="W14" s="497"/>
      <c r="X14" s="395"/>
      <c r="Y14" s="395"/>
      <c r="Z14" s="395"/>
      <c r="AA14" s="395"/>
      <c r="AB14" s="396"/>
      <c r="AC14" s="486">
        <v>26.3</v>
      </c>
      <c r="AD14" s="487"/>
      <c r="AE14" s="487"/>
      <c r="AF14" s="487"/>
      <c r="AG14" s="488"/>
      <c r="AH14" s="486">
        <v>31.9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15289</v>
      </c>
      <c r="S15" s="494"/>
      <c r="T15" s="494"/>
      <c r="U15" s="494"/>
      <c r="V15" s="495"/>
      <c r="W15" s="496" t="s">
        <v>137</v>
      </c>
      <c r="X15" s="392"/>
      <c r="Y15" s="392"/>
      <c r="Z15" s="392"/>
      <c r="AA15" s="392"/>
      <c r="AB15" s="393"/>
      <c r="AC15" s="359">
        <v>1230</v>
      </c>
      <c r="AD15" s="360"/>
      <c r="AE15" s="360"/>
      <c r="AF15" s="360"/>
      <c r="AG15" s="361"/>
      <c r="AH15" s="359">
        <v>1465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1966159</v>
      </c>
      <c r="BO15" s="436"/>
      <c r="BP15" s="436"/>
      <c r="BQ15" s="436"/>
      <c r="BR15" s="436"/>
      <c r="BS15" s="436"/>
      <c r="BT15" s="436"/>
      <c r="BU15" s="437"/>
      <c r="BV15" s="435">
        <v>1927212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16.5</v>
      </c>
      <c r="AD16" s="487"/>
      <c r="AE16" s="487"/>
      <c r="AF16" s="487"/>
      <c r="AG16" s="488"/>
      <c r="AH16" s="486">
        <v>16.3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8449534</v>
      </c>
      <c r="BO16" s="407"/>
      <c r="BP16" s="407"/>
      <c r="BQ16" s="407"/>
      <c r="BR16" s="407"/>
      <c r="BS16" s="407"/>
      <c r="BT16" s="407"/>
      <c r="BU16" s="408"/>
      <c r="BV16" s="406">
        <v>8301089</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4251</v>
      </c>
      <c r="AD17" s="360"/>
      <c r="AE17" s="360"/>
      <c r="AF17" s="360"/>
      <c r="AG17" s="361"/>
      <c r="AH17" s="359">
        <v>4669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2396215</v>
      </c>
      <c r="BO17" s="407"/>
      <c r="BP17" s="407"/>
      <c r="BQ17" s="407"/>
      <c r="BR17" s="407"/>
      <c r="BS17" s="407"/>
      <c r="BT17" s="407"/>
      <c r="BU17" s="408"/>
      <c r="BV17" s="406">
        <v>2360208</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642.28</v>
      </c>
      <c r="M18" s="459"/>
      <c r="N18" s="459"/>
      <c r="O18" s="459"/>
      <c r="P18" s="459"/>
      <c r="Q18" s="459"/>
      <c r="R18" s="460"/>
      <c r="S18" s="460"/>
      <c r="T18" s="460"/>
      <c r="U18" s="460"/>
      <c r="V18" s="461"/>
      <c r="W18" s="477"/>
      <c r="X18" s="478"/>
      <c r="Y18" s="478"/>
      <c r="Z18" s="478"/>
      <c r="AA18" s="478"/>
      <c r="AB18" s="502"/>
      <c r="AC18" s="376">
        <v>57.2</v>
      </c>
      <c r="AD18" s="377"/>
      <c r="AE18" s="377"/>
      <c r="AF18" s="377"/>
      <c r="AG18" s="462"/>
      <c r="AH18" s="376">
        <v>51.8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8596839</v>
      </c>
      <c r="BO18" s="407"/>
      <c r="BP18" s="407"/>
      <c r="BQ18" s="407"/>
      <c r="BR18" s="407"/>
      <c r="BS18" s="407"/>
      <c r="BT18" s="407"/>
      <c r="BU18" s="408"/>
      <c r="BV18" s="406">
        <v>8232277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12515441</v>
      </c>
      <c r="BO19" s="407"/>
      <c r="BP19" s="407"/>
      <c r="BQ19" s="407"/>
      <c r="BR19" s="407"/>
      <c r="BS19" s="407"/>
      <c r="BT19" s="407"/>
      <c r="BU19" s="408"/>
      <c r="BV19" s="406">
        <v>12454937</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7150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18343963</v>
      </c>
      <c r="BO22" s="436"/>
      <c r="BP22" s="436"/>
      <c r="BQ22" s="436"/>
      <c r="BR22" s="436"/>
      <c r="BS22" s="436"/>
      <c r="BT22" s="436"/>
      <c r="BU22" s="437"/>
      <c r="BV22" s="435">
        <v>18357548</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13082373</v>
      </c>
      <c r="BO23" s="407"/>
      <c r="BP23" s="407"/>
      <c r="BQ23" s="407"/>
      <c r="BR23" s="407"/>
      <c r="BS23" s="407"/>
      <c r="BT23" s="407"/>
      <c r="BU23" s="408"/>
      <c r="BV23" s="406">
        <v>12768953</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7370</v>
      </c>
      <c r="R24" s="360"/>
      <c r="S24" s="360"/>
      <c r="T24" s="360"/>
      <c r="U24" s="360"/>
      <c r="V24" s="361"/>
      <c r="W24" s="449"/>
      <c r="X24" s="386"/>
      <c r="Y24" s="387"/>
      <c r="Z24" s="362" t="s">
        <v>162</v>
      </c>
      <c r="AA24" s="363"/>
      <c r="AB24" s="363"/>
      <c r="AC24" s="363"/>
      <c r="AD24" s="363"/>
      <c r="AE24" s="363"/>
      <c r="AF24" s="363"/>
      <c r="AG24" s="364"/>
      <c r="AH24" s="359">
        <v>240</v>
      </c>
      <c r="AI24" s="360"/>
      <c r="AJ24" s="360"/>
      <c r="AK24" s="360"/>
      <c r="AL24" s="361"/>
      <c r="AM24" s="359">
        <v>707760</v>
      </c>
      <c r="AN24" s="360"/>
      <c r="AO24" s="360"/>
      <c r="AP24" s="360"/>
      <c r="AQ24" s="360"/>
      <c r="AR24" s="361"/>
      <c r="AS24" s="359">
        <v>2949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14808211</v>
      </c>
      <c r="BO24" s="407"/>
      <c r="BP24" s="407"/>
      <c r="BQ24" s="407"/>
      <c r="BR24" s="407"/>
      <c r="BS24" s="407"/>
      <c r="BT24" s="407"/>
      <c r="BU24" s="408"/>
      <c r="BV24" s="406">
        <v>14402022</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6310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1038732</v>
      </c>
      <c r="BO25" s="436"/>
      <c r="BP25" s="436"/>
      <c r="BQ25" s="436"/>
      <c r="BR25" s="436"/>
      <c r="BS25" s="436"/>
      <c r="BT25" s="436"/>
      <c r="BU25" s="437"/>
      <c r="BV25" s="435">
        <v>843994</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5770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3100</v>
      </c>
      <c r="R27" s="360"/>
      <c r="S27" s="360"/>
      <c r="T27" s="360"/>
      <c r="U27" s="360"/>
      <c r="V27" s="361"/>
      <c r="W27" s="449"/>
      <c r="X27" s="386"/>
      <c r="Y27" s="387"/>
      <c r="Z27" s="362" t="s">
        <v>171</v>
      </c>
      <c r="AA27" s="363"/>
      <c r="AB27" s="363"/>
      <c r="AC27" s="363"/>
      <c r="AD27" s="363"/>
      <c r="AE27" s="363"/>
      <c r="AF27" s="363"/>
      <c r="AG27" s="364"/>
      <c r="AH27" s="359">
        <v>6</v>
      </c>
      <c r="AI27" s="360"/>
      <c r="AJ27" s="360"/>
      <c r="AK27" s="360"/>
      <c r="AL27" s="361"/>
      <c r="AM27" s="359">
        <v>17514</v>
      </c>
      <c r="AN27" s="360"/>
      <c r="AO27" s="360"/>
      <c r="AP27" s="360"/>
      <c r="AQ27" s="360"/>
      <c r="AR27" s="361"/>
      <c r="AS27" s="359">
        <v>2919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214392</v>
      </c>
      <c r="BO27" s="441"/>
      <c r="BP27" s="441"/>
      <c r="BQ27" s="441"/>
      <c r="BR27" s="441"/>
      <c r="BS27" s="441"/>
      <c r="BT27" s="441"/>
      <c r="BU27" s="442"/>
      <c r="BV27" s="440">
        <v>214180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2700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4806632</v>
      </c>
      <c r="BO28" s="436"/>
      <c r="BP28" s="436"/>
      <c r="BQ28" s="436"/>
      <c r="BR28" s="436"/>
      <c r="BS28" s="436"/>
      <c r="BT28" s="436"/>
      <c r="BU28" s="437"/>
      <c r="BV28" s="435">
        <v>4595178</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14</v>
      </c>
      <c r="M29" s="360"/>
      <c r="N29" s="360"/>
      <c r="O29" s="360"/>
      <c r="P29" s="361"/>
      <c r="Q29" s="359">
        <v>2500</v>
      </c>
      <c r="R29" s="360"/>
      <c r="S29" s="360"/>
      <c r="T29" s="360"/>
      <c r="U29" s="360"/>
      <c r="V29" s="361"/>
      <c r="W29" s="450"/>
      <c r="X29" s="451"/>
      <c r="Y29" s="452"/>
      <c r="Z29" s="362" t="s">
        <v>177</v>
      </c>
      <c r="AA29" s="363"/>
      <c r="AB29" s="363"/>
      <c r="AC29" s="363"/>
      <c r="AD29" s="363"/>
      <c r="AE29" s="363"/>
      <c r="AF29" s="363"/>
      <c r="AG29" s="364"/>
      <c r="AH29" s="359">
        <v>246</v>
      </c>
      <c r="AI29" s="360"/>
      <c r="AJ29" s="360"/>
      <c r="AK29" s="360"/>
      <c r="AL29" s="361"/>
      <c r="AM29" s="359">
        <v>725274</v>
      </c>
      <c r="AN29" s="360"/>
      <c r="AO29" s="360"/>
      <c r="AP29" s="360"/>
      <c r="AQ29" s="360"/>
      <c r="AR29" s="361"/>
      <c r="AS29" s="359">
        <v>2948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1014598</v>
      </c>
      <c r="BO29" s="407"/>
      <c r="BP29" s="407"/>
      <c r="BQ29" s="407"/>
      <c r="BR29" s="407"/>
      <c r="BS29" s="407"/>
      <c r="BT29" s="407"/>
      <c r="BU29" s="408"/>
      <c r="BV29" s="406">
        <v>1171062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94.5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7480223</v>
      </c>
      <c r="BO30" s="441"/>
      <c r="BP30" s="441"/>
      <c r="BQ30" s="441"/>
      <c r="BR30" s="441"/>
      <c r="BS30" s="441"/>
      <c r="BT30" s="441"/>
      <c r="BU30" s="442"/>
      <c r="BV30" s="440">
        <v>7623812</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10</v>
      </c>
      <c r="AN34" s="354"/>
      <c r="AO34" s="355" t="str">
        <f>IF('各会計、関係団体の財政状況及び健全化判断比率'!B36="","",'各会計、関係団体の財政状況及び健全化判断比率'!B36)</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12</v>
      </c>
      <c r="BX34" s="354"/>
      <c r="BY34" s="355" t="str">
        <f>IF('各会計、関係団体の財政状況及び健全化判断比率'!B68="","",'各会計、関係団体の財政状況及び健全化判断比率'!B68)</f>
        <v>高幡消防組合（一般会計）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21</v>
      </c>
      <c r="CP34" s="354"/>
      <c r="CQ34" s="355" t="str">
        <f>IF('各会計、関係団体の財政状況及び健全化判断比率'!BS7="","",'各会計、関係団体の財政状況及び健全化判断比率'!BS7)</f>
        <v>公益財団法人四万十公社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国民健康保険大正診療所特別会計</v>
      </c>
      <c r="X35" s="355"/>
      <c r="Y35" s="355"/>
      <c r="Z35" s="355"/>
      <c r="AA35" s="355"/>
      <c r="AB35" s="355"/>
      <c r="AC35" s="355"/>
      <c r="AD35" s="355"/>
      <c r="AE35" s="355"/>
      <c r="AF35" s="355"/>
      <c r="AG35" s="355"/>
      <c r="AH35" s="355"/>
      <c r="AI35" s="355"/>
      <c r="AJ35" s="355"/>
      <c r="AK35" s="355"/>
      <c r="AL35" s="163"/>
      <c r="AM35" s="354">
        <f t="shared" ref="AM35:AM43" si="0">IF(AO35="","",AM34+1)</f>
        <v>11</v>
      </c>
      <c r="AN35" s="354"/>
      <c r="AO35" s="355" t="str">
        <f>IF('各会計、関係団体の財政状況及び健全化判断比率'!B37="","",'各会計、関係団体の財政状況及び健全化判断比率'!B37)</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13</v>
      </c>
      <c r="BX35" s="354"/>
      <c r="BY35" s="355" t="str">
        <f>IF('各会計、関係団体の財政状況及び健全化判断比率'!B69="","",'各会計、関係団体の財政状況及び健全化判断比率'!B69)</f>
        <v>高幡障害者支援施設組合（一般会計）</v>
      </c>
      <c r="BZ35" s="355"/>
      <c r="CA35" s="355"/>
      <c r="CB35" s="355"/>
      <c r="CC35" s="355"/>
      <c r="CD35" s="355"/>
      <c r="CE35" s="355"/>
      <c r="CF35" s="355"/>
      <c r="CG35" s="355"/>
      <c r="CH35" s="355"/>
      <c r="CI35" s="355"/>
      <c r="CJ35" s="355"/>
      <c r="CK35" s="355"/>
      <c r="CL35" s="355"/>
      <c r="CM35" s="355"/>
      <c r="CN35" s="163"/>
      <c r="CO35" s="354">
        <f t="shared" ref="CO35:CO43" si="3">IF(CQ35="","",CO34+1)</f>
        <v>22</v>
      </c>
      <c r="CP35" s="354"/>
      <c r="CQ35" s="355" t="str">
        <f>IF('各会計、関係団体の財政状況及び健全化判断比率'!BS8="","",'各会計、関係団体の財政状況及び健全化判断比率'!BS8)</f>
        <v>株式会社あぐり窪川</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国民健康保険十和診療所特別会計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14</v>
      </c>
      <c r="BX36" s="354"/>
      <c r="BY36" s="355" t="str">
        <f>IF('各会計、関係団体の財政状況及び健全化判断比率'!B70="","",'各会計、関係団体の財政状況及び健全化判断比率'!B70)</f>
        <v>高幡広域市町村圏事務組合（一般会計）</v>
      </c>
      <c r="BZ36" s="355"/>
      <c r="CA36" s="355"/>
      <c r="CB36" s="355"/>
      <c r="CC36" s="355"/>
      <c r="CD36" s="355"/>
      <c r="CE36" s="355"/>
      <c r="CF36" s="355"/>
      <c r="CG36" s="355"/>
      <c r="CH36" s="355"/>
      <c r="CI36" s="355"/>
      <c r="CJ36" s="355"/>
      <c r="CK36" s="355"/>
      <c r="CL36" s="355"/>
      <c r="CM36" s="355"/>
      <c r="CN36" s="163"/>
      <c r="CO36" s="354">
        <f t="shared" si="3"/>
        <v>23</v>
      </c>
      <c r="CP36" s="354"/>
      <c r="CQ36" s="355" t="str">
        <f>IF('各会計、関係団体の財政状況及び健全化判断比率'!BS9="","",'各会計、関係団体の財政状況及び健全化判断比率'!BS9)</f>
        <v>営農支援センター四万十株式会社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大道へき地診療所特別会計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15</v>
      </c>
      <c r="BX37" s="354"/>
      <c r="BY37" s="355" t="str">
        <f>IF('各会計、関係団体の財政状況及び健全化判断比率'!B71="","",'各会計、関係団体の財政状況及び健全化判断比率'!B71)</f>
        <v>高幡広域市町村圏事務組合（滞納整理事業特別会計）</v>
      </c>
      <c r="BZ37" s="355"/>
      <c r="CA37" s="355"/>
      <c r="CB37" s="355"/>
      <c r="CC37" s="355"/>
      <c r="CD37" s="355"/>
      <c r="CE37" s="355"/>
      <c r="CF37" s="355"/>
      <c r="CG37" s="355"/>
      <c r="CH37" s="355"/>
      <c r="CI37" s="355"/>
      <c r="CJ37" s="355"/>
      <c r="CK37" s="355"/>
      <c r="CL37" s="355"/>
      <c r="CM37" s="355"/>
      <c r="CN37" s="163"/>
      <c r="CO37" s="354">
        <f t="shared" si="3"/>
        <v>24</v>
      </c>
      <c r="CP37" s="354"/>
      <c r="CQ37" s="355" t="str">
        <f>IF('各会計、関係団体の財政状況及び健全化判断比率'!BS10="","",'各会計、関係団体の財政状況及び健全化判断比率'!BS10)</f>
        <v>四万十町森林組合</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6</v>
      </c>
      <c r="V38" s="354"/>
      <c r="W38" s="355" t="str">
        <f>IF('各会計、関係団体の財政状況及び健全化判断比率'!B32="","",'各会計、関係団体の財政状況及び健全化判断比率'!B32)</f>
        <v>後期高齢者医療事業特別会計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16</v>
      </c>
      <c r="BX38" s="354"/>
      <c r="BY38" s="355" t="str">
        <f>IF('各会計、関係団体の財政状況及び健全化判断比率'!B72="","",'各会計、関係団体の財政状況及び健全化判断比率'!B72)</f>
        <v>こうち人づくり広域連合（一般会計）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f t="shared" si="4"/>
        <v>7</v>
      </c>
      <c r="V39" s="354"/>
      <c r="W39" s="355" t="str">
        <f>IF('各会計、関係団体の財政状況及び健全化判断比率'!B33="","",'各会計、関係団体の財政状況及び健全化判断比率'!B33)</f>
        <v>介護保険事業特別会計</v>
      </c>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17</v>
      </c>
      <c r="BX39" s="354"/>
      <c r="BY39" s="355" t="str">
        <f>IF('各会計、関係団体の財政状況及び健全化判断比率'!B73="","",'各会計、関係団体の財政状況及び健全化判断比率'!B73)</f>
        <v>高知県市町村総合事務組合（一般会計）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f t="shared" si="4"/>
        <v>8</v>
      </c>
      <c r="V40" s="354"/>
      <c r="W40" s="355" t="str">
        <f>IF('各会計、関係団体の財政状況及び健全化判断比率'!B34="","",'各会計、関係団体の財政状況及び健全化判断比率'!B34)</f>
        <v>特別養護老人ホーム窪川荘特別会計</v>
      </c>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18</v>
      </c>
      <c r="BX40" s="354"/>
      <c r="BY40" s="355" t="str">
        <f>IF('各会計、関係団体の財政状況及び健全化判断比率'!B74="","",'各会計、関係団体の財政状況及び健全化判断比率'!B74)</f>
        <v>高知県市町村総合事務組合（交通災害共済事業特別会計）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f t="shared" si="4"/>
        <v>9</v>
      </c>
      <c r="V41" s="354"/>
      <c r="W41" s="355" t="str">
        <f>IF('各会計、関係団体の財政状況及び健全化判断比率'!B35="","",'各会計、関係団体の財政状況及び健全化判断比率'!B35)</f>
        <v>特別養護老人ホーム四万十荘特別会計</v>
      </c>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19</v>
      </c>
      <c r="BX41" s="354"/>
      <c r="BY41" s="355" t="str">
        <f>IF('各会計、関係団体の財政状況及び健全化判断比率'!B75="","",'各会計、関係団体の財政状況及び健全化判断比率'!B75)</f>
        <v>高知県後期高齢者医療広域連合（一般会計）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20</v>
      </c>
      <c r="BX42" s="354"/>
      <c r="BY42" s="355" t="str">
        <f>IF('各会計、関係団体の財政状況及び健全化判断比率'!B76="","",'各会計、関係団体の財政状況及び健全化判断比率'!B76)</f>
        <v>高知県後期高齢者医療広域連合（後期高齢者医療特別会計）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QORRjFIsc3+f45WP1tX5sd5vE1fm0TiGglbYRdjbJZWFKzjNL+JPo6jsEweigV/0/Jo9Mtjsf9e2K3Hjd8nN1A==" saltValue="uKGnsoW4IZBwiIpZ9k4u8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537</v>
      </c>
      <c r="D34" s="1136"/>
      <c r="E34" s="1137"/>
      <c r="F34" s="32">
        <v>4</v>
      </c>
      <c r="G34" s="33">
        <v>3.74</v>
      </c>
      <c r="H34" s="33">
        <v>4.28</v>
      </c>
      <c r="I34" s="33">
        <v>4.2300000000000004</v>
      </c>
      <c r="J34" s="34">
        <v>4.28</v>
      </c>
      <c r="K34" s="22"/>
      <c r="L34" s="22"/>
      <c r="M34" s="22"/>
      <c r="N34" s="22"/>
      <c r="O34" s="22"/>
      <c r="P34" s="22"/>
    </row>
    <row r="35" spans="1:16" ht="39" customHeight="1" x14ac:dyDescent="0.15">
      <c r="A35" s="22"/>
      <c r="B35" s="35"/>
      <c r="C35" s="1132" t="s">
        <v>538</v>
      </c>
      <c r="D35" s="1132"/>
      <c r="E35" s="1133"/>
      <c r="F35" s="36">
        <v>4.4000000000000004</v>
      </c>
      <c r="G35" s="37">
        <v>6.19</v>
      </c>
      <c r="H35" s="37">
        <v>6.21</v>
      </c>
      <c r="I35" s="37">
        <v>4.5999999999999996</v>
      </c>
      <c r="J35" s="38">
        <v>2.38</v>
      </c>
      <c r="K35" s="22"/>
      <c r="L35" s="22"/>
      <c r="M35" s="22"/>
      <c r="N35" s="22"/>
      <c r="O35" s="22"/>
      <c r="P35" s="22"/>
    </row>
    <row r="36" spans="1:16" ht="39" customHeight="1" x14ac:dyDescent="0.15">
      <c r="A36" s="22"/>
      <c r="B36" s="35"/>
      <c r="C36" s="1132" t="s">
        <v>539</v>
      </c>
      <c r="D36" s="1132"/>
      <c r="E36" s="1133"/>
      <c r="F36" s="36">
        <v>1.45</v>
      </c>
      <c r="G36" s="37">
        <v>1.7</v>
      </c>
      <c r="H36" s="37">
        <v>1.42</v>
      </c>
      <c r="I36" s="37">
        <v>1.21</v>
      </c>
      <c r="J36" s="38">
        <v>1.17</v>
      </c>
      <c r="K36" s="22"/>
      <c r="L36" s="22"/>
      <c r="M36" s="22"/>
      <c r="N36" s="22"/>
      <c r="O36" s="22"/>
      <c r="P36" s="22"/>
    </row>
    <row r="37" spans="1:16" ht="39" customHeight="1" x14ac:dyDescent="0.15">
      <c r="A37" s="22"/>
      <c r="B37" s="35"/>
      <c r="C37" s="1132" t="s">
        <v>540</v>
      </c>
      <c r="D37" s="1132"/>
      <c r="E37" s="1133"/>
      <c r="F37" s="36">
        <v>0.16</v>
      </c>
      <c r="G37" s="37">
        <v>0.16</v>
      </c>
      <c r="H37" s="37">
        <v>0.21</v>
      </c>
      <c r="I37" s="37">
        <v>0.19</v>
      </c>
      <c r="J37" s="38">
        <v>0.23</v>
      </c>
      <c r="K37" s="22"/>
      <c r="L37" s="22"/>
      <c r="M37" s="22"/>
      <c r="N37" s="22"/>
      <c r="O37" s="22"/>
      <c r="P37" s="22"/>
    </row>
    <row r="38" spans="1:16" ht="39" customHeight="1" x14ac:dyDescent="0.15">
      <c r="A38" s="22"/>
      <c r="B38" s="35"/>
      <c r="C38" s="1132" t="s">
        <v>541</v>
      </c>
      <c r="D38" s="1132"/>
      <c r="E38" s="1133"/>
      <c r="F38" s="36" t="s">
        <v>490</v>
      </c>
      <c r="G38" s="37" t="s">
        <v>490</v>
      </c>
      <c r="H38" s="37" t="s">
        <v>490</v>
      </c>
      <c r="I38" s="37" t="s">
        <v>490</v>
      </c>
      <c r="J38" s="38">
        <v>0.16</v>
      </c>
      <c r="K38" s="22"/>
      <c r="L38" s="22"/>
      <c r="M38" s="22"/>
      <c r="N38" s="22"/>
      <c r="O38" s="22"/>
      <c r="P38" s="22"/>
    </row>
    <row r="39" spans="1:16" ht="39" customHeight="1" x14ac:dyDescent="0.15">
      <c r="A39" s="22"/>
      <c r="B39" s="35"/>
      <c r="C39" s="1132" t="s">
        <v>542</v>
      </c>
      <c r="D39" s="1132"/>
      <c r="E39" s="1133"/>
      <c r="F39" s="36">
        <v>0.04</v>
      </c>
      <c r="G39" s="37">
        <v>0.04</v>
      </c>
      <c r="H39" s="37">
        <v>0.01</v>
      </c>
      <c r="I39" s="37">
        <v>0</v>
      </c>
      <c r="J39" s="38">
        <v>0.01</v>
      </c>
      <c r="K39" s="22"/>
      <c r="L39" s="22"/>
      <c r="M39" s="22"/>
      <c r="N39" s="22"/>
      <c r="O39" s="22"/>
      <c r="P39" s="22"/>
    </row>
    <row r="40" spans="1:16" ht="39" customHeight="1" x14ac:dyDescent="0.15">
      <c r="A40" s="22"/>
      <c r="B40" s="35"/>
      <c r="C40" s="1132" t="s">
        <v>543</v>
      </c>
      <c r="D40" s="1132"/>
      <c r="E40" s="1133"/>
      <c r="F40" s="36">
        <v>0</v>
      </c>
      <c r="G40" s="37">
        <v>0</v>
      </c>
      <c r="H40" s="37">
        <v>0</v>
      </c>
      <c r="I40" s="37">
        <v>0</v>
      </c>
      <c r="J40" s="38">
        <v>0</v>
      </c>
      <c r="K40" s="22"/>
      <c r="L40" s="22"/>
      <c r="M40" s="22"/>
      <c r="N40" s="22"/>
      <c r="O40" s="22"/>
      <c r="P40" s="22"/>
    </row>
    <row r="41" spans="1:16" ht="39" customHeight="1" x14ac:dyDescent="0.15">
      <c r="A41" s="22"/>
      <c r="B41" s="35"/>
      <c r="C41" s="1132" t="s">
        <v>544</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545</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546</v>
      </c>
      <c r="D43" s="1134"/>
      <c r="E43" s="1135"/>
      <c r="F43" s="41">
        <v>0.15</v>
      </c>
      <c r="G43" s="42">
        <v>0</v>
      </c>
      <c r="H43" s="42">
        <v>0</v>
      </c>
      <c r="I43" s="42">
        <v>0.08</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1nky9Mf+F9UuRUjE93eE3FRYh4fhf9y5IK5jdfpXbmxw7Sa4hFKQcUE523G0mB7CFMYcmgMHEhCgh7W5mFMqQ==" saltValue="TGV+tSsxdXubEKS/9OYz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1982</v>
      </c>
      <c r="L45" s="58">
        <v>2007</v>
      </c>
      <c r="M45" s="58">
        <v>1845</v>
      </c>
      <c r="N45" s="58">
        <v>1927</v>
      </c>
      <c r="O45" s="59">
        <v>1976</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15">
      <c r="A48" s="46"/>
      <c r="B48" s="1163"/>
      <c r="C48" s="1164"/>
      <c r="D48" s="60"/>
      <c r="E48" s="1140" t="s">
        <v>13</v>
      </c>
      <c r="F48" s="1140"/>
      <c r="G48" s="1140"/>
      <c r="H48" s="1140"/>
      <c r="I48" s="1140"/>
      <c r="J48" s="1141"/>
      <c r="K48" s="61">
        <v>269</v>
      </c>
      <c r="L48" s="62">
        <v>280</v>
      </c>
      <c r="M48" s="62">
        <v>282</v>
      </c>
      <c r="N48" s="62">
        <v>258</v>
      </c>
      <c r="O48" s="63">
        <v>215</v>
      </c>
      <c r="P48" s="46"/>
      <c r="Q48" s="46"/>
      <c r="R48" s="46"/>
      <c r="S48" s="46"/>
      <c r="T48" s="46"/>
      <c r="U48" s="46"/>
    </row>
    <row r="49" spans="1:21" ht="30.75" customHeight="1" x14ac:dyDescent="0.15">
      <c r="A49" s="46"/>
      <c r="B49" s="1163"/>
      <c r="C49" s="1164"/>
      <c r="D49" s="60"/>
      <c r="E49" s="1140" t="s">
        <v>14</v>
      </c>
      <c r="F49" s="1140"/>
      <c r="G49" s="1140"/>
      <c r="H49" s="1140"/>
      <c r="I49" s="1140"/>
      <c r="J49" s="1141"/>
      <c r="K49" s="61">
        <v>1</v>
      </c>
      <c r="L49" s="62">
        <v>1</v>
      </c>
      <c r="M49" s="62">
        <v>1</v>
      </c>
      <c r="N49" s="62">
        <v>1</v>
      </c>
      <c r="O49" s="63">
        <v>1</v>
      </c>
      <c r="P49" s="46"/>
      <c r="Q49" s="46"/>
      <c r="R49" s="46"/>
      <c r="S49" s="46"/>
      <c r="T49" s="46"/>
      <c r="U49" s="46"/>
    </row>
    <row r="50" spans="1:21" ht="30.75" customHeight="1" x14ac:dyDescent="0.15">
      <c r="A50" s="46"/>
      <c r="B50" s="1163"/>
      <c r="C50" s="1164"/>
      <c r="D50" s="60"/>
      <c r="E50" s="1140" t="s">
        <v>15</v>
      </c>
      <c r="F50" s="1140"/>
      <c r="G50" s="1140"/>
      <c r="H50" s="1140"/>
      <c r="I50" s="1140"/>
      <c r="J50" s="1141"/>
      <c r="K50" s="61">
        <v>0</v>
      </c>
      <c r="L50" s="62">
        <v>0</v>
      </c>
      <c r="M50" s="62">
        <v>0</v>
      </c>
      <c r="N50" s="62">
        <v>0</v>
      </c>
      <c r="O50" s="63">
        <v>0</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v>0</v>
      </c>
      <c r="N51" s="62">
        <v>0</v>
      </c>
      <c r="O51" s="63">
        <v>1</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1830</v>
      </c>
      <c r="L52" s="62">
        <v>1833</v>
      </c>
      <c r="M52" s="62">
        <v>1672</v>
      </c>
      <c r="N52" s="62">
        <v>1644</v>
      </c>
      <c r="O52" s="63">
        <v>1636</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422</v>
      </c>
      <c r="L53" s="67">
        <v>455</v>
      </c>
      <c r="M53" s="67">
        <v>456</v>
      </c>
      <c r="N53" s="67">
        <v>542</v>
      </c>
      <c r="O53" s="68">
        <v>557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oacwsQ3PljMhcloyxAUGWzWkJyjefeSM+R7b0/SqUYhasB1y0dZXeEM/QzgRu6lrEA78L9o+yd3EdRvE1gHlg==" saltValue="K+5dOw1+QogrhIkxns5OP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81" t="s">
        <v>30</v>
      </c>
      <c r="C41" s="1182"/>
      <c r="D41" s="103"/>
      <c r="E41" s="1183" t="s">
        <v>31</v>
      </c>
      <c r="F41" s="1183"/>
      <c r="G41" s="1183"/>
      <c r="H41" s="1184"/>
      <c r="I41" s="330">
        <v>17942</v>
      </c>
      <c r="J41" s="331">
        <v>17864</v>
      </c>
      <c r="K41" s="331">
        <v>17942</v>
      </c>
      <c r="L41" s="331">
        <v>18358</v>
      </c>
      <c r="M41" s="332">
        <v>18344</v>
      </c>
    </row>
    <row r="42" spans="2:13" ht="27.75" customHeight="1" x14ac:dyDescent="0.15">
      <c r="B42" s="1171"/>
      <c r="C42" s="1172"/>
      <c r="D42" s="104"/>
      <c r="E42" s="1175" t="s">
        <v>32</v>
      </c>
      <c r="F42" s="1175"/>
      <c r="G42" s="1175"/>
      <c r="H42" s="1176"/>
      <c r="I42" s="333" t="s">
        <v>490</v>
      </c>
      <c r="J42" s="334" t="s">
        <v>490</v>
      </c>
      <c r="K42" s="334" t="s">
        <v>490</v>
      </c>
      <c r="L42" s="334" t="s">
        <v>490</v>
      </c>
      <c r="M42" s="335" t="s">
        <v>490</v>
      </c>
    </row>
    <row r="43" spans="2:13" ht="27.75" customHeight="1" x14ac:dyDescent="0.15">
      <c r="B43" s="1171"/>
      <c r="C43" s="1172"/>
      <c r="D43" s="104"/>
      <c r="E43" s="1175" t="s">
        <v>33</v>
      </c>
      <c r="F43" s="1175"/>
      <c r="G43" s="1175"/>
      <c r="H43" s="1176"/>
      <c r="I43" s="333">
        <v>1480</v>
      </c>
      <c r="J43" s="334">
        <v>1801</v>
      </c>
      <c r="K43" s="334">
        <v>2110</v>
      </c>
      <c r="L43" s="334">
        <v>1968</v>
      </c>
      <c r="M43" s="335">
        <v>1781</v>
      </c>
    </row>
    <row r="44" spans="2:13" ht="27.75" customHeight="1" x14ac:dyDescent="0.15">
      <c r="B44" s="1171"/>
      <c r="C44" s="1172"/>
      <c r="D44" s="104"/>
      <c r="E44" s="1175" t="s">
        <v>34</v>
      </c>
      <c r="F44" s="1175"/>
      <c r="G44" s="1175"/>
      <c r="H44" s="1176"/>
      <c r="I44" s="333">
        <v>5</v>
      </c>
      <c r="J44" s="334">
        <v>4</v>
      </c>
      <c r="K44" s="334">
        <v>2</v>
      </c>
      <c r="L44" s="334">
        <v>1</v>
      </c>
      <c r="M44" s="335" t="s">
        <v>490</v>
      </c>
    </row>
    <row r="45" spans="2:13" ht="27.75" customHeight="1" x14ac:dyDescent="0.15">
      <c r="B45" s="1171"/>
      <c r="C45" s="1172"/>
      <c r="D45" s="104"/>
      <c r="E45" s="1175" t="s">
        <v>35</v>
      </c>
      <c r="F45" s="1175"/>
      <c r="G45" s="1175"/>
      <c r="H45" s="1176"/>
      <c r="I45" s="333">
        <v>1563</v>
      </c>
      <c r="J45" s="334">
        <v>1478</v>
      </c>
      <c r="K45" s="334">
        <v>1522</v>
      </c>
      <c r="L45" s="334">
        <v>1528</v>
      </c>
      <c r="M45" s="335">
        <v>1499</v>
      </c>
    </row>
    <row r="46" spans="2:13" ht="27.75" customHeight="1" x14ac:dyDescent="0.15">
      <c r="B46" s="1171"/>
      <c r="C46" s="1172"/>
      <c r="D46" s="105"/>
      <c r="E46" s="1175" t="s">
        <v>36</v>
      </c>
      <c r="F46" s="1175"/>
      <c r="G46" s="1175"/>
      <c r="H46" s="1176"/>
      <c r="I46" s="333" t="s">
        <v>490</v>
      </c>
      <c r="J46" s="334" t="s">
        <v>490</v>
      </c>
      <c r="K46" s="334" t="s">
        <v>490</v>
      </c>
      <c r="L46" s="334" t="s">
        <v>490</v>
      </c>
      <c r="M46" s="335" t="s">
        <v>490</v>
      </c>
    </row>
    <row r="47" spans="2:13" ht="27.75" customHeight="1" x14ac:dyDescent="0.15">
      <c r="B47" s="1171"/>
      <c r="C47" s="1172"/>
      <c r="D47" s="106"/>
      <c r="E47" s="1185" t="s">
        <v>37</v>
      </c>
      <c r="F47" s="1186"/>
      <c r="G47" s="1186"/>
      <c r="H47" s="1187"/>
      <c r="I47" s="333" t="s">
        <v>490</v>
      </c>
      <c r="J47" s="334" t="s">
        <v>490</v>
      </c>
      <c r="K47" s="334" t="s">
        <v>490</v>
      </c>
      <c r="L47" s="334" t="s">
        <v>490</v>
      </c>
      <c r="M47" s="335" t="s">
        <v>490</v>
      </c>
    </row>
    <row r="48" spans="2:13" ht="27.75" customHeight="1" x14ac:dyDescent="0.15">
      <c r="B48" s="1171"/>
      <c r="C48" s="1172"/>
      <c r="D48" s="104"/>
      <c r="E48" s="1175" t="s">
        <v>38</v>
      </c>
      <c r="F48" s="1175"/>
      <c r="G48" s="1175"/>
      <c r="H48" s="1176"/>
      <c r="I48" s="333" t="s">
        <v>490</v>
      </c>
      <c r="J48" s="334" t="s">
        <v>490</v>
      </c>
      <c r="K48" s="334" t="s">
        <v>490</v>
      </c>
      <c r="L48" s="334" t="s">
        <v>490</v>
      </c>
      <c r="M48" s="335" t="s">
        <v>490</v>
      </c>
    </row>
    <row r="49" spans="2:13" ht="27.75" customHeight="1" x14ac:dyDescent="0.15">
      <c r="B49" s="1173"/>
      <c r="C49" s="1174"/>
      <c r="D49" s="104"/>
      <c r="E49" s="1175" t="s">
        <v>39</v>
      </c>
      <c r="F49" s="1175"/>
      <c r="G49" s="1175"/>
      <c r="H49" s="1176"/>
      <c r="I49" s="333" t="s">
        <v>490</v>
      </c>
      <c r="J49" s="334" t="s">
        <v>490</v>
      </c>
      <c r="K49" s="334" t="s">
        <v>490</v>
      </c>
      <c r="L49" s="334" t="s">
        <v>490</v>
      </c>
      <c r="M49" s="335" t="s">
        <v>490</v>
      </c>
    </row>
    <row r="50" spans="2:13" ht="27.75" customHeight="1" x14ac:dyDescent="0.15">
      <c r="B50" s="1169" t="s">
        <v>40</v>
      </c>
      <c r="C50" s="1170"/>
      <c r="D50" s="107"/>
      <c r="E50" s="1175" t="s">
        <v>41</v>
      </c>
      <c r="F50" s="1175"/>
      <c r="G50" s="1175"/>
      <c r="H50" s="1176"/>
      <c r="I50" s="333">
        <v>10876</v>
      </c>
      <c r="J50" s="334">
        <v>11510</v>
      </c>
      <c r="K50" s="334">
        <v>11709</v>
      </c>
      <c r="L50" s="334">
        <v>11927</v>
      </c>
      <c r="M50" s="335">
        <v>11788</v>
      </c>
    </row>
    <row r="51" spans="2:13" ht="27.75" customHeight="1" x14ac:dyDescent="0.15">
      <c r="B51" s="1171"/>
      <c r="C51" s="1172"/>
      <c r="D51" s="104"/>
      <c r="E51" s="1175" t="s">
        <v>42</v>
      </c>
      <c r="F51" s="1175"/>
      <c r="G51" s="1175"/>
      <c r="H51" s="1176"/>
      <c r="I51" s="333">
        <v>670</v>
      </c>
      <c r="J51" s="334">
        <v>616</v>
      </c>
      <c r="K51" s="334">
        <v>575</v>
      </c>
      <c r="L51" s="334">
        <v>596</v>
      </c>
      <c r="M51" s="335">
        <v>698</v>
      </c>
    </row>
    <row r="52" spans="2:13" ht="27.75" customHeight="1" x14ac:dyDescent="0.15">
      <c r="B52" s="1173"/>
      <c r="C52" s="1174"/>
      <c r="D52" s="104"/>
      <c r="E52" s="1175" t="s">
        <v>43</v>
      </c>
      <c r="F52" s="1175"/>
      <c r="G52" s="1175"/>
      <c r="H52" s="1176"/>
      <c r="I52" s="333">
        <v>15535</v>
      </c>
      <c r="J52" s="334">
        <v>15204</v>
      </c>
      <c r="K52" s="334">
        <v>14808</v>
      </c>
      <c r="L52" s="334">
        <v>15062</v>
      </c>
      <c r="M52" s="335">
        <v>14754</v>
      </c>
    </row>
    <row r="53" spans="2:13" ht="27.75" customHeight="1" thickBot="1" x14ac:dyDescent="0.2">
      <c r="B53" s="1177" t="s">
        <v>19</v>
      </c>
      <c r="C53" s="1178"/>
      <c r="D53" s="108"/>
      <c r="E53" s="1179" t="s">
        <v>44</v>
      </c>
      <c r="F53" s="1179"/>
      <c r="G53" s="1179"/>
      <c r="H53" s="1180"/>
      <c r="I53" s="336">
        <v>-6093</v>
      </c>
      <c r="J53" s="337">
        <v>-6183</v>
      </c>
      <c r="K53" s="337">
        <v>-5516</v>
      </c>
      <c r="L53" s="337">
        <v>-5729</v>
      </c>
      <c r="M53" s="338">
        <v>-5616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rmLsR2o3WkZssOgeUJZZ1Ox7BHzHu3WupvL+h6UDo5VvO+VdjA7eQ2qv5FMck9u85W7Er8iuJzEzxdowac6V6g==" saltValue="2Ql9R7bTgOfnszOCBiDv9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4311</v>
      </c>
      <c r="G55" s="339">
        <v>4595</v>
      </c>
      <c r="H55" s="340">
        <v>4807</v>
      </c>
    </row>
    <row r="56" spans="2:8" ht="52.5" customHeight="1" x14ac:dyDescent="0.15">
      <c r="B56" s="120"/>
      <c r="C56" s="1198" t="s">
        <v>47</v>
      </c>
      <c r="D56" s="1198"/>
      <c r="E56" s="1199"/>
      <c r="F56" s="341">
        <v>1137</v>
      </c>
      <c r="G56" s="341">
        <v>1171</v>
      </c>
      <c r="H56" s="342">
        <v>1015</v>
      </c>
    </row>
    <row r="57" spans="2:8" ht="53.25" customHeight="1" x14ac:dyDescent="0.15">
      <c r="B57" s="120"/>
      <c r="C57" s="1200" t="s">
        <v>48</v>
      </c>
      <c r="D57" s="1200"/>
      <c r="E57" s="1201"/>
      <c r="F57" s="343">
        <v>7643</v>
      </c>
      <c r="G57" s="343">
        <v>7624</v>
      </c>
      <c r="H57" s="344">
        <v>7480</v>
      </c>
    </row>
    <row r="58" spans="2:8" ht="45.75" customHeight="1" x14ac:dyDescent="0.15">
      <c r="B58" s="121"/>
      <c r="C58" s="1188" t="s">
        <v>552</v>
      </c>
      <c r="D58" s="1189"/>
      <c r="E58" s="1190"/>
      <c r="F58" s="345">
        <v>2679</v>
      </c>
      <c r="G58" s="345">
        <v>2636</v>
      </c>
      <c r="H58" s="346">
        <v>2533</v>
      </c>
    </row>
    <row r="59" spans="2:8" ht="45.75" customHeight="1" x14ac:dyDescent="0.15">
      <c r="B59" s="121"/>
      <c r="C59" s="1188" t="s">
        <v>553</v>
      </c>
      <c r="D59" s="1189"/>
      <c r="E59" s="1190"/>
      <c r="F59" s="345">
        <v>1929</v>
      </c>
      <c r="G59" s="345">
        <v>1869</v>
      </c>
      <c r="H59" s="346">
        <v>1746</v>
      </c>
    </row>
    <row r="60" spans="2:8" ht="45.75" customHeight="1" x14ac:dyDescent="0.15">
      <c r="B60" s="121"/>
      <c r="C60" s="1188" t="s">
        <v>554</v>
      </c>
      <c r="D60" s="1189"/>
      <c r="E60" s="1190"/>
      <c r="F60" s="345">
        <v>1619</v>
      </c>
      <c r="G60" s="345">
        <v>1619</v>
      </c>
      <c r="H60" s="346">
        <v>1619</v>
      </c>
    </row>
    <row r="61" spans="2:8" ht="45.75" customHeight="1" x14ac:dyDescent="0.15">
      <c r="B61" s="121"/>
      <c r="C61" s="1188" t="s">
        <v>555</v>
      </c>
      <c r="D61" s="1189"/>
      <c r="E61" s="1190"/>
      <c r="F61" s="345">
        <v>546</v>
      </c>
      <c r="G61" s="345">
        <v>649</v>
      </c>
      <c r="H61" s="346">
        <v>726</v>
      </c>
    </row>
    <row r="62" spans="2:8" ht="45.75" customHeight="1" thickBot="1" x14ac:dyDescent="0.2">
      <c r="B62" s="122"/>
      <c r="C62" s="1191" t="s">
        <v>556</v>
      </c>
      <c r="D62" s="1192"/>
      <c r="E62" s="1193"/>
      <c r="F62" s="347">
        <v>259</v>
      </c>
      <c r="G62" s="347">
        <v>248</v>
      </c>
      <c r="H62" s="348">
        <v>216</v>
      </c>
    </row>
    <row r="63" spans="2:8" ht="52.5" customHeight="1" thickBot="1" x14ac:dyDescent="0.2">
      <c r="B63" s="123"/>
      <c r="C63" s="1194" t="s">
        <v>49</v>
      </c>
      <c r="D63" s="1194"/>
      <c r="E63" s="1195"/>
      <c r="F63" s="349">
        <v>13091</v>
      </c>
      <c r="G63" s="349">
        <v>13390</v>
      </c>
      <c r="H63" s="350">
        <v>13301</v>
      </c>
    </row>
    <row r="64" spans="2:8" x14ac:dyDescent="0.15"/>
  </sheetData>
  <sheetProtection algorithmName="SHA-512" hashValue="Ov7C9qbbaFp4QG6d5bCX+85ldfXmQvf7qfIqUN+sBFV3a4YDqtSugoW/7+zRA3K5RoGrUD7yzqQ/22hYLPE4vg==" saltValue="/PHL36j2dmQIxoDNONq94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221825</v>
      </c>
      <c r="E3" s="142"/>
      <c r="F3" s="143">
        <v>125418</v>
      </c>
      <c r="G3" s="144"/>
      <c r="H3" s="145"/>
    </row>
    <row r="4" spans="1:8" x14ac:dyDescent="0.15">
      <c r="A4" s="146"/>
      <c r="B4" s="147"/>
      <c r="C4" s="148"/>
      <c r="D4" s="149">
        <v>92433</v>
      </c>
      <c r="E4" s="150"/>
      <c r="F4" s="151">
        <v>60445</v>
      </c>
      <c r="G4" s="152"/>
      <c r="H4" s="153"/>
    </row>
    <row r="5" spans="1:8" x14ac:dyDescent="0.15">
      <c r="A5" s="134" t="s">
        <v>523</v>
      </c>
      <c r="B5" s="139"/>
      <c r="C5" s="140"/>
      <c r="D5" s="141">
        <v>254244</v>
      </c>
      <c r="E5" s="142"/>
      <c r="F5" s="143">
        <v>108384</v>
      </c>
      <c r="G5" s="144"/>
      <c r="H5" s="145"/>
    </row>
    <row r="6" spans="1:8" x14ac:dyDescent="0.15">
      <c r="A6" s="146"/>
      <c r="B6" s="147"/>
      <c r="C6" s="148"/>
      <c r="D6" s="149">
        <v>94131</v>
      </c>
      <c r="E6" s="150"/>
      <c r="F6" s="151">
        <v>51153</v>
      </c>
      <c r="G6" s="152"/>
      <c r="H6" s="153"/>
    </row>
    <row r="7" spans="1:8" x14ac:dyDescent="0.15">
      <c r="A7" s="134" t="s">
        <v>524</v>
      </c>
      <c r="B7" s="139"/>
      <c r="C7" s="140"/>
      <c r="D7" s="141">
        <v>205893</v>
      </c>
      <c r="E7" s="142"/>
      <c r="F7" s="143">
        <v>80959</v>
      </c>
      <c r="G7" s="144"/>
      <c r="H7" s="145"/>
    </row>
    <row r="8" spans="1:8" x14ac:dyDescent="0.15">
      <c r="A8" s="146"/>
      <c r="B8" s="147"/>
      <c r="C8" s="148"/>
      <c r="D8" s="149">
        <v>113799</v>
      </c>
      <c r="E8" s="150"/>
      <c r="F8" s="151">
        <v>43928</v>
      </c>
      <c r="G8" s="152"/>
      <c r="H8" s="153"/>
    </row>
    <row r="9" spans="1:8" x14ac:dyDescent="0.15">
      <c r="A9" s="134" t="s">
        <v>525</v>
      </c>
      <c r="B9" s="139"/>
      <c r="C9" s="140"/>
      <c r="D9" s="141">
        <v>257421</v>
      </c>
      <c r="E9" s="142"/>
      <c r="F9" s="143">
        <v>117242</v>
      </c>
      <c r="G9" s="144"/>
      <c r="H9" s="145"/>
    </row>
    <row r="10" spans="1:8" x14ac:dyDescent="0.15">
      <c r="A10" s="146"/>
      <c r="B10" s="147"/>
      <c r="C10" s="148"/>
      <c r="D10" s="149">
        <v>88897</v>
      </c>
      <c r="E10" s="150"/>
      <c r="F10" s="151">
        <v>59234</v>
      </c>
      <c r="G10" s="152"/>
      <c r="H10" s="153"/>
    </row>
    <row r="11" spans="1:8" x14ac:dyDescent="0.15">
      <c r="A11" s="134" t="s">
        <v>526</v>
      </c>
      <c r="B11" s="139"/>
      <c r="C11" s="140"/>
      <c r="D11" s="141">
        <v>208740</v>
      </c>
      <c r="E11" s="142"/>
      <c r="F11" s="143">
        <v>113894</v>
      </c>
      <c r="G11" s="144"/>
      <c r="H11" s="145"/>
    </row>
    <row r="12" spans="1:8" x14ac:dyDescent="0.15">
      <c r="A12" s="146"/>
      <c r="B12" s="147"/>
      <c r="C12" s="154"/>
      <c r="D12" s="149">
        <v>126943</v>
      </c>
      <c r="E12" s="150"/>
      <c r="F12" s="151">
        <v>65544</v>
      </c>
      <c r="G12" s="152"/>
      <c r="H12" s="153"/>
    </row>
    <row r="13" spans="1:8" x14ac:dyDescent="0.15">
      <c r="A13" s="134"/>
      <c r="B13" s="139"/>
      <c r="C13" s="140"/>
      <c r="D13" s="141">
        <v>229625</v>
      </c>
      <c r="E13" s="142"/>
      <c r="F13" s="143">
        <v>109179</v>
      </c>
      <c r="G13" s="155"/>
      <c r="H13" s="145"/>
    </row>
    <row r="14" spans="1:8" x14ac:dyDescent="0.15">
      <c r="A14" s="146"/>
      <c r="B14" s="147"/>
      <c r="C14" s="148"/>
      <c r="D14" s="149">
        <v>103241</v>
      </c>
      <c r="E14" s="150"/>
      <c r="F14" s="151">
        <v>56061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4.41</v>
      </c>
      <c r="C19" s="156">
        <f>ROUND(VALUE(SUBSTITUTE(実質収支比率等に係る経年分析!G$48,"▲","-")),2)</f>
        <v>6.19</v>
      </c>
      <c r="D19" s="156">
        <f>ROUND(VALUE(SUBSTITUTE(実質収支比率等に係る経年分析!H$48,"▲","-")),2)</f>
        <v>6.21</v>
      </c>
      <c r="E19" s="156">
        <f>ROUND(VALUE(SUBSTITUTE(実質収支比率等に係る経年分析!I$48,"▲","-")),2)</f>
        <v>4.6100000000000003</v>
      </c>
      <c r="F19" s="156">
        <f>ROUND(VALUE(SUBSTITUTE(実質収支比率等に係る経年分析!J$48,"▲","-")),2)</f>
        <v>2.38</v>
      </c>
    </row>
    <row r="20" spans="1:11" x14ac:dyDescent="0.15">
      <c r="A20" s="156" t="s">
        <v>53</v>
      </c>
      <c r="B20" s="156">
        <f>ROUND(VALUE(SUBSTITUTE(実質収支比率等に係る経年分析!F$47,"▲","-")),2)</f>
        <v>47.02</v>
      </c>
      <c r="C20" s="156">
        <f>ROUND(VALUE(SUBSTITUTE(実質収支比率等に係る経年分析!G$47,"▲","-")),2)</f>
        <v>47.42</v>
      </c>
      <c r="D20" s="156">
        <f>ROUND(VALUE(SUBSTITUTE(実質収支比率等に係る経年分析!H$47,"▲","-")),2)</f>
        <v>48.55</v>
      </c>
      <c r="E20" s="156">
        <f>ROUND(VALUE(SUBSTITUTE(実質収支比率等に係る経年分析!I$47,"▲","-")),2)</f>
        <v>52.49</v>
      </c>
      <c r="F20" s="156">
        <f>ROUND(VALUE(SUBSTITUTE(実質収支比率等に係る経年分析!J$47,"▲","-")),2)</f>
        <v>54.03</v>
      </c>
    </row>
    <row r="21" spans="1:11" x14ac:dyDescent="0.15">
      <c r="A21" s="156" t="s">
        <v>54</v>
      </c>
      <c r="B21" s="156">
        <f>IF(ISNUMBER(VALUE(SUBSTITUTE(実質収支比率等に係る経年分析!F$49,"▲","-"))),ROUND(VALUE(SUBSTITUTE(実質収支比率等に係る経年分析!F$49,"▲","-")),2),NA())</f>
        <v>1.56</v>
      </c>
      <c r="C21" s="156">
        <f>IF(ISNUMBER(VALUE(SUBSTITUTE(実質収支比率等に係る経年分析!G$49,"▲","-"))),ROUND(VALUE(SUBSTITUTE(実質収支比率等に係る経年分析!G$49,"▲","-")),2),NA())</f>
        <v>6.25</v>
      </c>
      <c r="D21" s="156">
        <f>IF(ISNUMBER(VALUE(SUBSTITUTE(実質収支比率等に係る経年分析!H$49,"▲","-"))),ROUND(VALUE(SUBSTITUTE(実質収支比率等に係る経年分析!H$49,"▲","-")),2),NA())</f>
        <v>-4.78</v>
      </c>
      <c r="E21" s="156">
        <f>IF(ISNUMBER(VALUE(SUBSTITUTE(実質収支比率等に係る経年分析!I$49,"▲","-"))),ROUND(VALUE(SUBSTITUTE(実質収支比率等に係る経年分析!I$49,"▲","-")),2),NA())</f>
        <v>-1.6</v>
      </c>
      <c r="F21" s="156">
        <f>IF(ISNUMBER(VALUE(SUBSTITUTE(実質収支比率等に係る経年分析!J$49,"▲","-"))),ROUND(VALUE(SUBSTITUTE(実質収支比率等に係る経年分析!J$49,"▲","-")),2),NA())</f>
        <v>-2.0499999999999998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0.08</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国民健康保険十和診療所特別会計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国民健康保険大正診療所特別会計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0.16</v>
      </c>
    </row>
    <row r="33" spans="1:16" x14ac:dyDescent="0.15">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0.23</v>
      </c>
    </row>
    <row r="34" spans="1:16" x14ac:dyDescent="0.15">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1.45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1.42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1.21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1.17</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4.4000000000000004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6.19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6.21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4.5999999999999996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2.38</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3.74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4.28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4.2300000000000004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4.28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1830</v>
      </c>
      <c r="E42" s="158"/>
      <c r="F42" s="158"/>
      <c r="G42" s="158">
        <f>'実質公債費比率（分子）の構造'!L$52</f>
        <v>1833</v>
      </c>
      <c r="H42" s="158"/>
      <c r="I42" s="158"/>
      <c r="J42" s="158">
        <f>'実質公債費比率（分子）の構造'!M$52</f>
        <v>1672</v>
      </c>
      <c r="K42" s="158"/>
      <c r="L42" s="158"/>
      <c r="M42" s="158">
        <f>'実質公債費比率（分子）の構造'!N$52</f>
        <v>1644</v>
      </c>
      <c r="N42" s="158"/>
      <c r="O42" s="158"/>
      <c r="P42" s="158">
        <f>'実質公債費比率（分子）の構造'!O$52</f>
        <v>1636</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1</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15">
      <c r="A45" s="158" t="s">
        <v>63</v>
      </c>
      <c r="B45" s="158">
        <f>'実質公債費比率（分子）の構造'!K$49</f>
        <v>1</v>
      </c>
      <c r="C45" s="158"/>
      <c r="D45" s="158"/>
      <c r="E45" s="158">
        <f>'実質公債費比率（分子）の構造'!L$49</f>
        <v>1</v>
      </c>
      <c r="F45" s="158"/>
      <c r="G45" s="158"/>
      <c r="H45" s="158">
        <f>'実質公債費比率（分子）の構造'!M$49</f>
        <v>1</v>
      </c>
      <c r="I45" s="158"/>
      <c r="J45" s="158"/>
      <c r="K45" s="158">
        <f>'実質公債費比率（分子）の構造'!N$49</f>
        <v>1</v>
      </c>
      <c r="L45" s="158"/>
      <c r="M45" s="158"/>
      <c r="N45" s="158">
        <f>'実質公債費比率（分子）の構造'!O$49</f>
        <v>1</v>
      </c>
      <c r="O45" s="158"/>
      <c r="P45" s="158"/>
    </row>
    <row r="46" spans="1:16" x14ac:dyDescent="0.15">
      <c r="A46" s="158" t="s">
        <v>64</v>
      </c>
      <c r="B46" s="158">
        <f>'実質公債費比率（分子）の構造'!K$48</f>
        <v>269</v>
      </c>
      <c r="C46" s="158"/>
      <c r="D46" s="158"/>
      <c r="E46" s="158">
        <f>'実質公債費比率（分子）の構造'!L$48</f>
        <v>280</v>
      </c>
      <c r="F46" s="158"/>
      <c r="G46" s="158"/>
      <c r="H46" s="158">
        <f>'実質公債費比率（分子）の構造'!M$48</f>
        <v>282</v>
      </c>
      <c r="I46" s="158"/>
      <c r="J46" s="158"/>
      <c r="K46" s="158">
        <f>'実質公債費比率（分子）の構造'!N$48</f>
        <v>258</v>
      </c>
      <c r="L46" s="158"/>
      <c r="M46" s="158"/>
      <c r="N46" s="158">
        <f>'実質公債費比率（分子）の構造'!O$48</f>
        <v>215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1982</v>
      </c>
      <c r="C49" s="158"/>
      <c r="D49" s="158"/>
      <c r="E49" s="158">
        <f>'実質公債費比率（分子）の構造'!L$45</f>
        <v>2007</v>
      </c>
      <c r="F49" s="158"/>
      <c r="G49" s="158"/>
      <c r="H49" s="158">
        <f>'実質公債費比率（分子）の構造'!M$45</f>
        <v>1845</v>
      </c>
      <c r="I49" s="158"/>
      <c r="J49" s="158"/>
      <c r="K49" s="158">
        <f>'実質公債費比率（分子）の構造'!N$45</f>
        <v>1927</v>
      </c>
      <c r="L49" s="158"/>
      <c r="M49" s="158"/>
      <c r="N49" s="158">
        <f>'実質公債費比率（分子）の構造'!O$45</f>
        <v>1976</v>
      </c>
      <c r="O49" s="158"/>
      <c r="P49" s="158"/>
    </row>
    <row r="50" spans="1:16" x14ac:dyDescent="0.15">
      <c r="A50" s="158" t="s">
        <v>67</v>
      </c>
      <c r="B50" s="158" t="e">
        <f>NA()</f>
        <v>#N/A</v>
      </c>
      <c r="C50" s="158">
        <f>IF(ISNUMBER('実質公債費比率（分子）の構造'!K$53),'実質公債費比率（分子）の構造'!K$53,NA())</f>
        <v>422</v>
      </c>
      <c r="D50" s="158" t="e">
        <f>NA()</f>
        <v>#N/A</v>
      </c>
      <c r="E50" s="158" t="e">
        <f>NA()</f>
        <v>#N/A</v>
      </c>
      <c r="F50" s="158">
        <f>IF(ISNUMBER('実質公債費比率（分子）の構造'!L$53),'実質公債費比率（分子）の構造'!L$53,NA())</f>
        <v>455</v>
      </c>
      <c r="G50" s="158" t="e">
        <f>NA()</f>
        <v>#N/A</v>
      </c>
      <c r="H50" s="158" t="e">
        <f>NA()</f>
        <v>#N/A</v>
      </c>
      <c r="I50" s="158">
        <f>IF(ISNUMBER('実質公債費比率（分子）の構造'!M$53),'実質公債費比率（分子）の構造'!M$53,NA())</f>
        <v>456</v>
      </c>
      <c r="J50" s="158" t="e">
        <f>NA()</f>
        <v>#N/A</v>
      </c>
      <c r="K50" s="158" t="e">
        <f>NA()</f>
        <v>#N/A</v>
      </c>
      <c r="L50" s="158">
        <f>IF(ISNUMBER('実質公債費比率（分子）の構造'!N$53),'実質公債費比率（分子）の構造'!N$53,NA())</f>
        <v>542</v>
      </c>
      <c r="M50" s="158" t="e">
        <f>NA()</f>
        <v>#N/A</v>
      </c>
      <c r="N50" s="158" t="e">
        <f>NA()</f>
        <v>#N/A</v>
      </c>
      <c r="O50" s="158">
        <f>IF(ISNUMBER('実質公債費比率（分子）の構造'!O$53),'実質公債費比率（分子）の構造'!O$53,NA())</f>
        <v>557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15535</v>
      </c>
      <c r="E56" s="157"/>
      <c r="F56" s="157"/>
      <c r="G56" s="157">
        <f>'将来負担比率（分子）の構造'!J$52</f>
        <v>15204</v>
      </c>
      <c r="H56" s="157"/>
      <c r="I56" s="157"/>
      <c r="J56" s="157">
        <f>'将来負担比率（分子）の構造'!K$52</f>
        <v>14808</v>
      </c>
      <c r="K56" s="157"/>
      <c r="L56" s="157"/>
      <c r="M56" s="157">
        <f>'将来負担比率（分子）の構造'!L$52</f>
        <v>15062</v>
      </c>
      <c r="N56" s="157"/>
      <c r="O56" s="157"/>
      <c r="P56" s="157">
        <f>'将来負担比率（分子）の構造'!M$52</f>
        <v>14754</v>
      </c>
    </row>
    <row r="57" spans="1:16" x14ac:dyDescent="0.15">
      <c r="A57" s="157" t="s">
        <v>42</v>
      </c>
      <c r="B57" s="157"/>
      <c r="C57" s="157"/>
      <c r="D57" s="157">
        <f>'将来負担比率（分子）の構造'!I$51</f>
        <v>670</v>
      </c>
      <c r="E57" s="157"/>
      <c r="F57" s="157"/>
      <c r="G57" s="157">
        <f>'将来負担比率（分子）の構造'!J$51</f>
        <v>616</v>
      </c>
      <c r="H57" s="157"/>
      <c r="I57" s="157"/>
      <c r="J57" s="157">
        <f>'将来負担比率（分子）の構造'!K$51</f>
        <v>575</v>
      </c>
      <c r="K57" s="157"/>
      <c r="L57" s="157"/>
      <c r="M57" s="157">
        <f>'将来負担比率（分子）の構造'!L$51</f>
        <v>596</v>
      </c>
      <c r="N57" s="157"/>
      <c r="O57" s="157"/>
      <c r="P57" s="157">
        <f>'将来負担比率（分子）の構造'!M$51</f>
        <v>698</v>
      </c>
    </row>
    <row r="58" spans="1:16" x14ac:dyDescent="0.15">
      <c r="A58" s="157" t="s">
        <v>41</v>
      </c>
      <c r="B58" s="157"/>
      <c r="C58" s="157"/>
      <c r="D58" s="157">
        <f>'将来負担比率（分子）の構造'!I$50</f>
        <v>10876</v>
      </c>
      <c r="E58" s="157"/>
      <c r="F58" s="157"/>
      <c r="G58" s="157">
        <f>'将来負担比率（分子）の構造'!J$50</f>
        <v>11510</v>
      </c>
      <c r="H58" s="157"/>
      <c r="I58" s="157"/>
      <c r="J58" s="157">
        <f>'将来負担比率（分子）の構造'!K$50</f>
        <v>11709</v>
      </c>
      <c r="K58" s="157"/>
      <c r="L58" s="157"/>
      <c r="M58" s="157">
        <f>'将来負担比率（分子）の構造'!L$50</f>
        <v>11927</v>
      </c>
      <c r="N58" s="157"/>
      <c r="O58" s="157"/>
      <c r="P58" s="157">
        <f>'将来負担比率（分子）の構造'!M$50</f>
        <v>11788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1563</v>
      </c>
      <c r="C62" s="157"/>
      <c r="D62" s="157"/>
      <c r="E62" s="157">
        <f>'将来負担比率（分子）の構造'!J$45</f>
        <v>1478</v>
      </c>
      <c r="F62" s="157"/>
      <c r="G62" s="157"/>
      <c r="H62" s="157">
        <f>'将来負担比率（分子）の構造'!K$45</f>
        <v>1522</v>
      </c>
      <c r="I62" s="157"/>
      <c r="J62" s="157"/>
      <c r="K62" s="157">
        <f>'将来負担比率（分子）の構造'!L$45</f>
        <v>1528</v>
      </c>
      <c r="L62" s="157"/>
      <c r="M62" s="157"/>
      <c r="N62" s="157">
        <f>'将来負担比率（分子）の構造'!M$45</f>
        <v>1499</v>
      </c>
      <c r="O62" s="157"/>
      <c r="P62" s="157"/>
    </row>
    <row r="63" spans="1:16" x14ac:dyDescent="0.15">
      <c r="A63" s="157" t="s">
        <v>34</v>
      </c>
      <c r="B63" s="157">
        <f>'将来負担比率（分子）の構造'!I$44</f>
        <v>5</v>
      </c>
      <c r="C63" s="157"/>
      <c r="D63" s="157"/>
      <c r="E63" s="157">
        <f>'将来負担比率（分子）の構造'!J$44</f>
        <v>4</v>
      </c>
      <c r="F63" s="157"/>
      <c r="G63" s="157"/>
      <c r="H63" s="157">
        <f>'将来負担比率（分子）の構造'!K$44</f>
        <v>2</v>
      </c>
      <c r="I63" s="157"/>
      <c r="J63" s="157"/>
      <c r="K63" s="157">
        <f>'将来負担比率（分子）の構造'!L$44</f>
        <v>1</v>
      </c>
      <c r="L63" s="157"/>
      <c r="M63" s="157"/>
      <c r="N63" s="157" t="str">
        <f>'将来負担比率（分子）の構造'!M$44</f>
        <v>-</v>
      </c>
      <c r="O63" s="157"/>
      <c r="P63" s="157"/>
    </row>
    <row r="64" spans="1:16" x14ac:dyDescent="0.15">
      <c r="A64" s="157" t="s">
        <v>33</v>
      </c>
      <c r="B64" s="157">
        <f>'将来負担比率（分子）の構造'!I$43</f>
        <v>1480</v>
      </c>
      <c r="C64" s="157"/>
      <c r="D64" s="157"/>
      <c r="E64" s="157">
        <f>'将来負担比率（分子）の構造'!J$43</f>
        <v>1801</v>
      </c>
      <c r="F64" s="157"/>
      <c r="G64" s="157"/>
      <c r="H64" s="157">
        <f>'将来負担比率（分子）の構造'!K$43</f>
        <v>2110</v>
      </c>
      <c r="I64" s="157"/>
      <c r="J64" s="157"/>
      <c r="K64" s="157">
        <f>'将来負担比率（分子）の構造'!L$43</f>
        <v>1968</v>
      </c>
      <c r="L64" s="157"/>
      <c r="M64" s="157"/>
      <c r="N64" s="157">
        <f>'将来負担比率（分子）の構造'!M$43</f>
        <v>1781</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17942</v>
      </c>
      <c r="C66" s="157"/>
      <c r="D66" s="157"/>
      <c r="E66" s="157">
        <f>'将来負担比率（分子）の構造'!J$41</f>
        <v>17864</v>
      </c>
      <c r="F66" s="157"/>
      <c r="G66" s="157"/>
      <c r="H66" s="157">
        <f>'将来負担比率（分子）の構造'!K$41</f>
        <v>17942</v>
      </c>
      <c r="I66" s="157"/>
      <c r="J66" s="157"/>
      <c r="K66" s="157">
        <f>'将来負担比率（分子）の構造'!L$41</f>
        <v>18358</v>
      </c>
      <c r="L66" s="157"/>
      <c r="M66" s="157"/>
      <c r="N66" s="157">
        <f>'将来負担比率（分子）の構造'!M$41</f>
        <v>18344</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4311</v>
      </c>
      <c r="C72" s="161">
        <f>基金残高に係る経年分析!G55</f>
        <v>4595</v>
      </c>
      <c r="D72" s="161">
        <f>基金残高に係る経年分析!H55</f>
        <v>4807</v>
      </c>
    </row>
    <row r="73" spans="1:16" x14ac:dyDescent="0.15">
      <c r="A73" s="160" t="s">
        <v>74</v>
      </c>
      <c r="B73" s="161">
        <f>基金残高に係る経年分析!F56</f>
        <v>1137</v>
      </c>
      <c r="C73" s="161">
        <f>基金残高に係る経年分析!G56</f>
        <v>1171</v>
      </c>
      <c r="D73" s="161">
        <f>基金残高に係る経年分析!H56</f>
        <v>1015</v>
      </c>
    </row>
    <row r="74" spans="1:16" x14ac:dyDescent="0.15">
      <c r="A74" s="160" t="s">
        <v>75</v>
      </c>
      <c r="B74" s="161">
        <f>基金残高に係る経年分析!F57</f>
        <v>7643</v>
      </c>
      <c r="C74" s="161">
        <f>基金残高に係る経年分析!G57</f>
        <v>7624</v>
      </c>
      <c r="D74" s="161">
        <f>基金残高に係る経年分析!H57</f>
        <v>7480</v>
      </c>
    </row>
  </sheetData>
  <sheetProtection algorithmName="SHA-512" hashValue="jyGhnkT0lXxCdBzlzv+hF4IyU8r9Wk8RKi92JON4pEov5iD6NFUN/HI/JAusMUhp24vdIVcZ6VBDGl9NbtiUxg==" saltValue="GeKYwvJdDQmOUmpX6vQg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1570833</v>
      </c>
      <c r="S5" s="664"/>
      <c r="T5" s="664"/>
      <c r="U5" s="664"/>
      <c r="V5" s="664"/>
      <c r="W5" s="664"/>
      <c r="X5" s="664"/>
      <c r="Y5" s="689"/>
      <c r="Z5" s="702">
        <v>8.6999999999999993</v>
      </c>
      <c r="AA5" s="702"/>
      <c r="AB5" s="702"/>
      <c r="AC5" s="702"/>
      <c r="AD5" s="703">
        <v>1570833</v>
      </c>
      <c r="AE5" s="703"/>
      <c r="AF5" s="703"/>
      <c r="AG5" s="703"/>
      <c r="AH5" s="703"/>
      <c r="AI5" s="703"/>
      <c r="AJ5" s="703"/>
      <c r="AK5" s="703"/>
      <c r="AL5" s="690">
        <v>17.600000000000001</v>
      </c>
      <c r="AM5" s="672"/>
      <c r="AN5" s="672"/>
      <c r="AO5" s="691"/>
      <c r="AP5" s="666" t="s">
        <v>216</v>
      </c>
      <c r="AQ5" s="667"/>
      <c r="AR5" s="667"/>
      <c r="AS5" s="667"/>
      <c r="AT5" s="667"/>
      <c r="AU5" s="667"/>
      <c r="AV5" s="667"/>
      <c r="AW5" s="667"/>
      <c r="AX5" s="667"/>
      <c r="AY5" s="667"/>
      <c r="AZ5" s="667"/>
      <c r="BA5" s="667"/>
      <c r="BB5" s="667"/>
      <c r="BC5" s="667"/>
      <c r="BD5" s="667"/>
      <c r="BE5" s="667"/>
      <c r="BF5" s="668"/>
      <c r="BG5" s="608">
        <v>1569772</v>
      </c>
      <c r="BH5" s="609"/>
      <c r="BI5" s="609"/>
      <c r="BJ5" s="609"/>
      <c r="BK5" s="609"/>
      <c r="BL5" s="609"/>
      <c r="BM5" s="609"/>
      <c r="BN5" s="610"/>
      <c r="BO5" s="646">
        <v>99.9</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326516</v>
      </c>
      <c r="S6" s="609"/>
      <c r="T6" s="609"/>
      <c r="U6" s="609"/>
      <c r="V6" s="609"/>
      <c r="W6" s="609"/>
      <c r="X6" s="609"/>
      <c r="Y6" s="610"/>
      <c r="Z6" s="646">
        <v>1.8</v>
      </c>
      <c r="AA6" s="646"/>
      <c r="AB6" s="646"/>
      <c r="AC6" s="646"/>
      <c r="AD6" s="647">
        <v>326516</v>
      </c>
      <c r="AE6" s="647"/>
      <c r="AF6" s="647"/>
      <c r="AG6" s="647"/>
      <c r="AH6" s="647"/>
      <c r="AI6" s="647"/>
      <c r="AJ6" s="647"/>
      <c r="AK6" s="647"/>
      <c r="AL6" s="611">
        <v>3.7</v>
      </c>
      <c r="AM6" s="612"/>
      <c r="AN6" s="612"/>
      <c r="AO6" s="648"/>
      <c r="AP6" s="605" t="s">
        <v>221</v>
      </c>
      <c r="AQ6" s="606"/>
      <c r="AR6" s="606"/>
      <c r="AS6" s="606"/>
      <c r="AT6" s="606"/>
      <c r="AU6" s="606"/>
      <c r="AV6" s="606"/>
      <c r="AW6" s="606"/>
      <c r="AX6" s="606"/>
      <c r="AY6" s="606"/>
      <c r="AZ6" s="606"/>
      <c r="BA6" s="606"/>
      <c r="BB6" s="606"/>
      <c r="BC6" s="606"/>
      <c r="BD6" s="606"/>
      <c r="BE6" s="606"/>
      <c r="BF6" s="607"/>
      <c r="BG6" s="608">
        <v>1569772</v>
      </c>
      <c r="BH6" s="609"/>
      <c r="BI6" s="609"/>
      <c r="BJ6" s="609"/>
      <c r="BK6" s="609"/>
      <c r="BL6" s="609"/>
      <c r="BM6" s="609"/>
      <c r="BN6" s="610"/>
      <c r="BO6" s="646">
        <v>99.9</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153889</v>
      </c>
      <c r="CS6" s="609"/>
      <c r="CT6" s="609"/>
      <c r="CU6" s="609"/>
      <c r="CV6" s="609"/>
      <c r="CW6" s="609"/>
      <c r="CX6" s="609"/>
      <c r="CY6" s="610"/>
      <c r="CZ6" s="690">
        <v>0.9</v>
      </c>
      <c r="DA6" s="672"/>
      <c r="DB6" s="672"/>
      <c r="DC6" s="692"/>
      <c r="DD6" s="614">
        <v>38500</v>
      </c>
      <c r="DE6" s="609"/>
      <c r="DF6" s="609"/>
      <c r="DG6" s="609"/>
      <c r="DH6" s="609"/>
      <c r="DI6" s="609"/>
      <c r="DJ6" s="609"/>
      <c r="DK6" s="609"/>
      <c r="DL6" s="609"/>
      <c r="DM6" s="609"/>
      <c r="DN6" s="609"/>
      <c r="DO6" s="609"/>
      <c r="DP6" s="610"/>
      <c r="DQ6" s="614">
        <v>115389</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1351</v>
      </c>
      <c r="S7" s="609"/>
      <c r="T7" s="609"/>
      <c r="U7" s="609"/>
      <c r="V7" s="609"/>
      <c r="W7" s="609"/>
      <c r="X7" s="609"/>
      <c r="Y7" s="610"/>
      <c r="Z7" s="646">
        <v>0</v>
      </c>
      <c r="AA7" s="646"/>
      <c r="AB7" s="646"/>
      <c r="AC7" s="646"/>
      <c r="AD7" s="647">
        <v>1351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526091</v>
      </c>
      <c r="BH7" s="609"/>
      <c r="BI7" s="609"/>
      <c r="BJ7" s="609"/>
      <c r="BK7" s="609"/>
      <c r="BL7" s="609"/>
      <c r="BM7" s="609"/>
      <c r="BN7" s="610"/>
      <c r="BO7" s="646">
        <v>33.5</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4140857</v>
      </c>
      <c r="CS7" s="609"/>
      <c r="CT7" s="609"/>
      <c r="CU7" s="609"/>
      <c r="CV7" s="609"/>
      <c r="CW7" s="609"/>
      <c r="CX7" s="609"/>
      <c r="CY7" s="610"/>
      <c r="CZ7" s="646">
        <v>23.3</v>
      </c>
      <c r="DA7" s="646"/>
      <c r="DB7" s="646"/>
      <c r="DC7" s="646"/>
      <c r="DD7" s="614">
        <v>501127</v>
      </c>
      <c r="DE7" s="609"/>
      <c r="DF7" s="609"/>
      <c r="DG7" s="609"/>
      <c r="DH7" s="609"/>
      <c r="DI7" s="609"/>
      <c r="DJ7" s="609"/>
      <c r="DK7" s="609"/>
      <c r="DL7" s="609"/>
      <c r="DM7" s="609"/>
      <c r="DN7" s="609"/>
      <c r="DO7" s="609"/>
      <c r="DP7" s="610"/>
      <c r="DQ7" s="614">
        <v>3122137</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10603</v>
      </c>
      <c r="S8" s="609"/>
      <c r="T8" s="609"/>
      <c r="U8" s="609"/>
      <c r="V8" s="609"/>
      <c r="W8" s="609"/>
      <c r="X8" s="609"/>
      <c r="Y8" s="610"/>
      <c r="Z8" s="646">
        <v>0.1</v>
      </c>
      <c r="AA8" s="646"/>
      <c r="AB8" s="646"/>
      <c r="AC8" s="646"/>
      <c r="AD8" s="647">
        <v>10603</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20837</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3865100</v>
      </c>
      <c r="CS8" s="609"/>
      <c r="CT8" s="609"/>
      <c r="CU8" s="609"/>
      <c r="CV8" s="609"/>
      <c r="CW8" s="609"/>
      <c r="CX8" s="609"/>
      <c r="CY8" s="610"/>
      <c r="CZ8" s="646">
        <v>21.7</v>
      </c>
      <c r="DA8" s="646"/>
      <c r="DB8" s="646"/>
      <c r="DC8" s="646"/>
      <c r="DD8" s="614">
        <v>54507</v>
      </c>
      <c r="DE8" s="609"/>
      <c r="DF8" s="609"/>
      <c r="DG8" s="609"/>
      <c r="DH8" s="609"/>
      <c r="DI8" s="609"/>
      <c r="DJ8" s="609"/>
      <c r="DK8" s="609"/>
      <c r="DL8" s="609"/>
      <c r="DM8" s="609"/>
      <c r="DN8" s="609"/>
      <c r="DO8" s="609"/>
      <c r="DP8" s="610"/>
      <c r="DQ8" s="614">
        <v>2684545</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12845</v>
      </c>
      <c r="S9" s="609"/>
      <c r="T9" s="609"/>
      <c r="U9" s="609"/>
      <c r="V9" s="609"/>
      <c r="W9" s="609"/>
      <c r="X9" s="609"/>
      <c r="Y9" s="610"/>
      <c r="Z9" s="646">
        <v>0.1</v>
      </c>
      <c r="AA9" s="646"/>
      <c r="AB9" s="646"/>
      <c r="AC9" s="646"/>
      <c r="AD9" s="647">
        <v>12845</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442199</v>
      </c>
      <c r="BH9" s="609"/>
      <c r="BI9" s="609"/>
      <c r="BJ9" s="609"/>
      <c r="BK9" s="609"/>
      <c r="BL9" s="609"/>
      <c r="BM9" s="609"/>
      <c r="BN9" s="610"/>
      <c r="BO9" s="646">
        <v>28.2</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1357960</v>
      </c>
      <c r="CS9" s="609"/>
      <c r="CT9" s="609"/>
      <c r="CU9" s="609"/>
      <c r="CV9" s="609"/>
      <c r="CW9" s="609"/>
      <c r="CX9" s="609"/>
      <c r="CY9" s="610"/>
      <c r="CZ9" s="646">
        <v>7.6</v>
      </c>
      <c r="DA9" s="646"/>
      <c r="DB9" s="646"/>
      <c r="DC9" s="646"/>
      <c r="DD9" s="614">
        <v>51159</v>
      </c>
      <c r="DE9" s="609"/>
      <c r="DF9" s="609"/>
      <c r="DG9" s="609"/>
      <c r="DH9" s="609"/>
      <c r="DI9" s="609"/>
      <c r="DJ9" s="609"/>
      <c r="DK9" s="609"/>
      <c r="DL9" s="609"/>
      <c r="DM9" s="609"/>
      <c r="DN9" s="609"/>
      <c r="DO9" s="609"/>
      <c r="DP9" s="610"/>
      <c r="DQ9" s="614">
        <v>1199807</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38497</v>
      </c>
      <c r="BH10" s="609"/>
      <c r="BI10" s="609"/>
      <c r="BJ10" s="609"/>
      <c r="BK10" s="609"/>
      <c r="BL10" s="609"/>
      <c r="BM10" s="609"/>
      <c r="BN10" s="610"/>
      <c r="BO10" s="646">
        <v>2.5</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7</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7</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413099</v>
      </c>
      <c r="S11" s="609"/>
      <c r="T11" s="609"/>
      <c r="U11" s="609"/>
      <c r="V11" s="609"/>
      <c r="W11" s="609"/>
      <c r="X11" s="609"/>
      <c r="Y11" s="610"/>
      <c r="Z11" s="611">
        <v>2.2999999999999998</v>
      </c>
      <c r="AA11" s="612"/>
      <c r="AB11" s="612"/>
      <c r="AC11" s="613"/>
      <c r="AD11" s="614">
        <v>413099</v>
      </c>
      <c r="AE11" s="609"/>
      <c r="AF11" s="609"/>
      <c r="AG11" s="609"/>
      <c r="AH11" s="609"/>
      <c r="AI11" s="609"/>
      <c r="AJ11" s="609"/>
      <c r="AK11" s="610"/>
      <c r="AL11" s="611">
        <v>4.5999999999999996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24558</v>
      </c>
      <c r="BH11" s="609"/>
      <c r="BI11" s="609"/>
      <c r="BJ11" s="609"/>
      <c r="BK11" s="609"/>
      <c r="BL11" s="609"/>
      <c r="BM11" s="609"/>
      <c r="BN11" s="610"/>
      <c r="BO11" s="646">
        <v>1.6</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1256904</v>
      </c>
      <c r="CS11" s="609"/>
      <c r="CT11" s="609"/>
      <c r="CU11" s="609"/>
      <c r="CV11" s="609"/>
      <c r="CW11" s="609"/>
      <c r="CX11" s="609"/>
      <c r="CY11" s="610"/>
      <c r="CZ11" s="646">
        <v>7.1</v>
      </c>
      <c r="DA11" s="646"/>
      <c r="DB11" s="646"/>
      <c r="DC11" s="646"/>
      <c r="DD11" s="614">
        <v>327239</v>
      </c>
      <c r="DE11" s="609"/>
      <c r="DF11" s="609"/>
      <c r="DG11" s="609"/>
      <c r="DH11" s="609"/>
      <c r="DI11" s="609"/>
      <c r="DJ11" s="609"/>
      <c r="DK11" s="609"/>
      <c r="DL11" s="609"/>
      <c r="DM11" s="609"/>
      <c r="DN11" s="609"/>
      <c r="DO11" s="609"/>
      <c r="DP11" s="610"/>
      <c r="DQ11" s="614">
        <v>609080</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1331</v>
      </c>
      <c r="S12" s="609"/>
      <c r="T12" s="609"/>
      <c r="U12" s="609"/>
      <c r="V12" s="609"/>
      <c r="W12" s="609"/>
      <c r="X12" s="609"/>
      <c r="Y12" s="610"/>
      <c r="Z12" s="646">
        <v>0</v>
      </c>
      <c r="AA12" s="646"/>
      <c r="AB12" s="646"/>
      <c r="AC12" s="646"/>
      <c r="AD12" s="647">
        <v>1331</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832509</v>
      </c>
      <c r="BH12" s="609"/>
      <c r="BI12" s="609"/>
      <c r="BJ12" s="609"/>
      <c r="BK12" s="609"/>
      <c r="BL12" s="609"/>
      <c r="BM12" s="609"/>
      <c r="BN12" s="610"/>
      <c r="BO12" s="646">
        <v>53</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347137</v>
      </c>
      <c r="CS12" s="609"/>
      <c r="CT12" s="609"/>
      <c r="CU12" s="609"/>
      <c r="CV12" s="609"/>
      <c r="CW12" s="609"/>
      <c r="CX12" s="609"/>
      <c r="CY12" s="610"/>
      <c r="CZ12" s="646">
        <v>2</v>
      </c>
      <c r="DA12" s="646"/>
      <c r="DB12" s="646"/>
      <c r="DC12" s="646"/>
      <c r="DD12" s="614">
        <v>31144</v>
      </c>
      <c r="DE12" s="609"/>
      <c r="DF12" s="609"/>
      <c r="DG12" s="609"/>
      <c r="DH12" s="609"/>
      <c r="DI12" s="609"/>
      <c r="DJ12" s="609"/>
      <c r="DK12" s="609"/>
      <c r="DL12" s="609"/>
      <c r="DM12" s="609"/>
      <c r="DN12" s="609"/>
      <c r="DO12" s="609"/>
      <c r="DP12" s="610"/>
      <c r="DQ12" s="614">
        <v>273611</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807764</v>
      </c>
      <c r="BH13" s="609"/>
      <c r="BI13" s="609"/>
      <c r="BJ13" s="609"/>
      <c r="BK13" s="609"/>
      <c r="BL13" s="609"/>
      <c r="BM13" s="609"/>
      <c r="BN13" s="610"/>
      <c r="BO13" s="646">
        <v>51.4</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1887789</v>
      </c>
      <c r="CS13" s="609"/>
      <c r="CT13" s="609"/>
      <c r="CU13" s="609"/>
      <c r="CV13" s="609"/>
      <c r="CW13" s="609"/>
      <c r="CX13" s="609"/>
      <c r="CY13" s="610"/>
      <c r="CZ13" s="646">
        <v>10.6</v>
      </c>
      <c r="DA13" s="646"/>
      <c r="DB13" s="646"/>
      <c r="DC13" s="646"/>
      <c r="DD13" s="614">
        <v>1526581</v>
      </c>
      <c r="DE13" s="609"/>
      <c r="DF13" s="609"/>
      <c r="DG13" s="609"/>
      <c r="DH13" s="609"/>
      <c r="DI13" s="609"/>
      <c r="DJ13" s="609"/>
      <c r="DK13" s="609"/>
      <c r="DL13" s="609"/>
      <c r="DM13" s="609"/>
      <c r="DN13" s="609"/>
      <c r="DO13" s="609"/>
      <c r="DP13" s="610"/>
      <c r="DQ13" s="614">
        <v>425681</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91226</v>
      </c>
      <c r="BH14" s="609"/>
      <c r="BI14" s="609"/>
      <c r="BJ14" s="609"/>
      <c r="BK14" s="609"/>
      <c r="BL14" s="609"/>
      <c r="BM14" s="609"/>
      <c r="BN14" s="610"/>
      <c r="BO14" s="646">
        <v>5.8</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820962</v>
      </c>
      <c r="CS14" s="609"/>
      <c r="CT14" s="609"/>
      <c r="CU14" s="609"/>
      <c r="CV14" s="609"/>
      <c r="CW14" s="609"/>
      <c r="CX14" s="609"/>
      <c r="CY14" s="610"/>
      <c r="CZ14" s="646">
        <v>4.5999999999999996</v>
      </c>
      <c r="DA14" s="646"/>
      <c r="DB14" s="646"/>
      <c r="DC14" s="646"/>
      <c r="DD14" s="614">
        <v>171285</v>
      </c>
      <c r="DE14" s="609"/>
      <c r="DF14" s="609"/>
      <c r="DG14" s="609"/>
      <c r="DH14" s="609"/>
      <c r="DI14" s="609"/>
      <c r="DJ14" s="609"/>
      <c r="DK14" s="609"/>
      <c r="DL14" s="609"/>
      <c r="DM14" s="609"/>
      <c r="DN14" s="609"/>
      <c r="DO14" s="609"/>
      <c r="DP14" s="610"/>
      <c r="DQ14" s="614">
        <v>640699</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11941</v>
      </c>
      <c r="S15" s="609"/>
      <c r="T15" s="609"/>
      <c r="U15" s="609"/>
      <c r="V15" s="609"/>
      <c r="W15" s="609"/>
      <c r="X15" s="609"/>
      <c r="Y15" s="610"/>
      <c r="Z15" s="646">
        <v>0.1</v>
      </c>
      <c r="AA15" s="646"/>
      <c r="AB15" s="646"/>
      <c r="AC15" s="646"/>
      <c r="AD15" s="647">
        <v>11941</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119946</v>
      </c>
      <c r="BH15" s="609"/>
      <c r="BI15" s="609"/>
      <c r="BJ15" s="609"/>
      <c r="BK15" s="609"/>
      <c r="BL15" s="609"/>
      <c r="BM15" s="609"/>
      <c r="BN15" s="610"/>
      <c r="BO15" s="646">
        <v>7.6</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1634561</v>
      </c>
      <c r="CS15" s="609"/>
      <c r="CT15" s="609"/>
      <c r="CU15" s="609"/>
      <c r="CV15" s="609"/>
      <c r="CW15" s="609"/>
      <c r="CX15" s="609"/>
      <c r="CY15" s="610"/>
      <c r="CZ15" s="646">
        <v>9.1999999999999993</v>
      </c>
      <c r="DA15" s="646"/>
      <c r="DB15" s="646"/>
      <c r="DC15" s="646"/>
      <c r="DD15" s="614">
        <v>418081</v>
      </c>
      <c r="DE15" s="609"/>
      <c r="DF15" s="609"/>
      <c r="DG15" s="609"/>
      <c r="DH15" s="609"/>
      <c r="DI15" s="609"/>
      <c r="DJ15" s="609"/>
      <c r="DK15" s="609"/>
      <c r="DL15" s="609"/>
      <c r="DM15" s="609"/>
      <c r="DN15" s="609"/>
      <c r="DO15" s="609"/>
      <c r="DP15" s="610"/>
      <c r="DQ15" s="614">
        <v>1126549</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23911</v>
      </c>
      <c r="S16" s="609"/>
      <c r="T16" s="609"/>
      <c r="U16" s="609"/>
      <c r="V16" s="609"/>
      <c r="W16" s="609"/>
      <c r="X16" s="609"/>
      <c r="Y16" s="610"/>
      <c r="Z16" s="646">
        <v>0.1</v>
      </c>
      <c r="AA16" s="646"/>
      <c r="AB16" s="646"/>
      <c r="AC16" s="646"/>
      <c r="AD16" s="647">
        <v>23911</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228243</v>
      </c>
      <c r="CS16" s="609"/>
      <c r="CT16" s="609"/>
      <c r="CU16" s="609"/>
      <c r="CV16" s="609"/>
      <c r="CW16" s="609"/>
      <c r="CX16" s="609"/>
      <c r="CY16" s="610"/>
      <c r="CZ16" s="646">
        <v>1.3</v>
      </c>
      <c r="DA16" s="646"/>
      <c r="DB16" s="646"/>
      <c r="DC16" s="646"/>
      <c r="DD16" s="614" t="s">
        <v>122</v>
      </c>
      <c r="DE16" s="609"/>
      <c r="DF16" s="609"/>
      <c r="DG16" s="609"/>
      <c r="DH16" s="609"/>
      <c r="DI16" s="609"/>
      <c r="DJ16" s="609"/>
      <c r="DK16" s="609"/>
      <c r="DL16" s="609"/>
      <c r="DM16" s="609"/>
      <c r="DN16" s="609"/>
      <c r="DO16" s="609"/>
      <c r="DP16" s="610"/>
      <c r="DQ16" s="614">
        <v>4513</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60118</v>
      </c>
      <c r="S17" s="609"/>
      <c r="T17" s="609"/>
      <c r="U17" s="609"/>
      <c r="V17" s="609"/>
      <c r="W17" s="609"/>
      <c r="X17" s="609"/>
      <c r="Y17" s="610"/>
      <c r="Z17" s="646">
        <v>0.3</v>
      </c>
      <c r="AA17" s="646"/>
      <c r="AB17" s="646"/>
      <c r="AC17" s="646"/>
      <c r="AD17" s="647">
        <v>60118</v>
      </c>
      <c r="AE17" s="647"/>
      <c r="AF17" s="647"/>
      <c r="AG17" s="647"/>
      <c r="AH17" s="647"/>
      <c r="AI17" s="647"/>
      <c r="AJ17" s="647"/>
      <c r="AK17" s="647"/>
      <c r="AL17" s="611">
        <v>0.7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2104340</v>
      </c>
      <c r="CS17" s="609"/>
      <c r="CT17" s="609"/>
      <c r="CU17" s="609"/>
      <c r="CV17" s="609"/>
      <c r="CW17" s="609"/>
      <c r="CX17" s="609"/>
      <c r="CY17" s="610"/>
      <c r="CZ17" s="646">
        <v>11.8</v>
      </c>
      <c r="DA17" s="646"/>
      <c r="DB17" s="646"/>
      <c r="DC17" s="646"/>
      <c r="DD17" s="614" t="s">
        <v>122</v>
      </c>
      <c r="DE17" s="609"/>
      <c r="DF17" s="609"/>
      <c r="DG17" s="609"/>
      <c r="DH17" s="609"/>
      <c r="DI17" s="609"/>
      <c r="DJ17" s="609"/>
      <c r="DK17" s="609"/>
      <c r="DL17" s="609"/>
      <c r="DM17" s="609"/>
      <c r="DN17" s="609"/>
      <c r="DO17" s="609"/>
      <c r="DP17" s="610"/>
      <c r="DQ17" s="614">
        <v>2054791</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6136</v>
      </c>
      <c r="S18" s="609"/>
      <c r="T18" s="609"/>
      <c r="U18" s="609"/>
      <c r="V18" s="609"/>
      <c r="W18" s="609"/>
      <c r="X18" s="609"/>
      <c r="Y18" s="610"/>
      <c r="Z18" s="646">
        <v>0</v>
      </c>
      <c r="AA18" s="646"/>
      <c r="AB18" s="646"/>
      <c r="AC18" s="646"/>
      <c r="AD18" s="647">
        <v>6136</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51727</v>
      </c>
      <c r="S19" s="609"/>
      <c r="T19" s="609"/>
      <c r="U19" s="609"/>
      <c r="V19" s="609"/>
      <c r="W19" s="609"/>
      <c r="X19" s="609"/>
      <c r="Y19" s="610"/>
      <c r="Z19" s="646">
        <v>0.3</v>
      </c>
      <c r="AA19" s="646"/>
      <c r="AB19" s="646"/>
      <c r="AC19" s="646"/>
      <c r="AD19" s="647">
        <v>51727</v>
      </c>
      <c r="AE19" s="647"/>
      <c r="AF19" s="647"/>
      <c r="AG19" s="647"/>
      <c r="AH19" s="647"/>
      <c r="AI19" s="647"/>
      <c r="AJ19" s="647"/>
      <c r="AK19" s="647"/>
      <c r="AL19" s="611">
        <v>0.6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1061</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2255</v>
      </c>
      <c r="S20" s="609"/>
      <c r="T20" s="609"/>
      <c r="U20" s="609"/>
      <c r="V20" s="609"/>
      <c r="W20" s="609"/>
      <c r="X20" s="609"/>
      <c r="Y20" s="610"/>
      <c r="Z20" s="646">
        <v>0</v>
      </c>
      <c r="AA20" s="646"/>
      <c r="AB20" s="646"/>
      <c r="AC20" s="646"/>
      <c r="AD20" s="647">
        <v>2255</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1061</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17797749</v>
      </c>
      <c r="CS20" s="609"/>
      <c r="CT20" s="609"/>
      <c r="CU20" s="609"/>
      <c r="CV20" s="609"/>
      <c r="CW20" s="609"/>
      <c r="CX20" s="609"/>
      <c r="CY20" s="610"/>
      <c r="CZ20" s="646">
        <v>100</v>
      </c>
      <c r="DA20" s="646"/>
      <c r="DB20" s="646"/>
      <c r="DC20" s="646"/>
      <c r="DD20" s="614">
        <v>3119623</v>
      </c>
      <c r="DE20" s="609"/>
      <c r="DF20" s="609"/>
      <c r="DG20" s="609"/>
      <c r="DH20" s="609"/>
      <c r="DI20" s="609"/>
      <c r="DJ20" s="609"/>
      <c r="DK20" s="609"/>
      <c r="DL20" s="609"/>
      <c r="DM20" s="609"/>
      <c r="DN20" s="609"/>
      <c r="DO20" s="609"/>
      <c r="DP20" s="610"/>
      <c r="DQ20" s="614">
        <v>12256809</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7157894</v>
      </c>
      <c r="S21" s="609"/>
      <c r="T21" s="609"/>
      <c r="U21" s="609"/>
      <c r="V21" s="609"/>
      <c r="W21" s="609"/>
      <c r="X21" s="609"/>
      <c r="Y21" s="610"/>
      <c r="Z21" s="646">
        <v>39.6</v>
      </c>
      <c r="AA21" s="646"/>
      <c r="AB21" s="646"/>
      <c r="AC21" s="646"/>
      <c r="AD21" s="647">
        <v>6483380</v>
      </c>
      <c r="AE21" s="647"/>
      <c r="AF21" s="647"/>
      <c r="AG21" s="647"/>
      <c r="AH21" s="647"/>
      <c r="AI21" s="647"/>
      <c r="AJ21" s="647"/>
      <c r="AK21" s="647"/>
      <c r="AL21" s="611">
        <v>72.599999999999994</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1061</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6483380</v>
      </c>
      <c r="S22" s="609"/>
      <c r="T22" s="609"/>
      <c r="U22" s="609"/>
      <c r="V22" s="609"/>
      <c r="W22" s="609"/>
      <c r="X22" s="609"/>
      <c r="Y22" s="610"/>
      <c r="Z22" s="646">
        <v>35.9</v>
      </c>
      <c r="AA22" s="646"/>
      <c r="AB22" s="646"/>
      <c r="AC22" s="646"/>
      <c r="AD22" s="647">
        <v>6483380</v>
      </c>
      <c r="AE22" s="647"/>
      <c r="AF22" s="647"/>
      <c r="AG22" s="647"/>
      <c r="AH22" s="647"/>
      <c r="AI22" s="647"/>
      <c r="AJ22" s="647"/>
      <c r="AK22" s="647"/>
      <c r="AL22" s="611">
        <v>72.599999999999994</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674514</v>
      </c>
      <c r="S23" s="609"/>
      <c r="T23" s="609"/>
      <c r="U23" s="609"/>
      <c r="V23" s="609"/>
      <c r="W23" s="609"/>
      <c r="X23" s="609"/>
      <c r="Y23" s="610"/>
      <c r="Z23" s="646">
        <v>3.7</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6221275</v>
      </c>
      <c r="CS24" s="664"/>
      <c r="CT24" s="664"/>
      <c r="CU24" s="664"/>
      <c r="CV24" s="664"/>
      <c r="CW24" s="664"/>
      <c r="CX24" s="664"/>
      <c r="CY24" s="689"/>
      <c r="CZ24" s="690">
        <v>35</v>
      </c>
      <c r="DA24" s="672"/>
      <c r="DB24" s="672"/>
      <c r="DC24" s="692"/>
      <c r="DD24" s="688">
        <v>5189881</v>
      </c>
      <c r="DE24" s="664"/>
      <c r="DF24" s="664"/>
      <c r="DG24" s="664"/>
      <c r="DH24" s="664"/>
      <c r="DI24" s="664"/>
      <c r="DJ24" s="664"/>
      <c r="DK24" s="689"/>
      <c r="DL24" s="688">
        <v>4745207</v>
      </c>
      <c r="DM24" s="664"/>
      <c r="DN24" s="664"/>
      <c r="DO24" s="664"/>
      <c r="DP24" s="664"/>
      <c r="DQ24" s="664"/>
      <c r="DR24" s="664"/>
      <c r="DS24" s="664"/>
      <c r="DT24" s="664"/>
      <c r="DU24" s="664"/>
      <c r="DV24" s="689"/>
      <c r="DW24" s="690">
        <v>53.1</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9590442</v>
      </c>
      <c r="S25" s="609"/>
      <c r="T25" s="609"/>
      <c r="U25" s="609"/>
      <c r="V25" s="609"/>
      <c r="W25" s="609"/>
      <c r="X25" s="609"/>
      <c r="Y25" s="610"/>
      <c r="Z25" s="646">
        <v>53</v>
      </c>
      <c r="AA25" s="646"/>
      <c r="AB25" s="646"/>
      <c r="AC25" s="646"/>
      <c r="AD25" s="647">
        <v>8915928</v>
      </c>
      <c r="AE25" s="647"/>
      <c r="AF25" s="647"/>
      <c r="AG25" s="647"/>
      <c r="AH25" s="647"/>
      <c r="AI25" s="647"/>
      <c r="AJ25" s="647"/>
      <c r="AK25" s="647"/>
      <c r="AL25" s="611">
        <v>99.9</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2572808</v>
      </c>
      <c r="CS25" s="621"/>
      <c r="CT25" s="621"/>
      <c r="CU25" s="621"/>
      <c r="CV25" s="621"/>
      <c r="CW25" s="621"/>
      <c r="CX25" s="621"/>
      <c r="CY25" s="622"/>
      <c r="CZ25" s="611">
        <v>14.5</v>
      </c>
      <c r="DA25" s="623"/>
      <c r="DB25" s="623"/>
      <c r="DC25" s="624"/>
      <c r="DD25" s="614">
        <v>2380787</v>
      </c>
      <c r="DE25" s="621"/>
      <c r="DF25" s="621"/>
      <c r="DG25" s="621"/>
      <c r="DH25" s="621"/>
      <c r="DI25" s="621"/>
      <c r="DJ25" s="621"/>
      <c r="DK25" s="622"/>
      <c r="DL25" s="614">
        <v>2312561</v>
      </c>
      <c r="DM25" s="621"/>
      <c r="DN25" s="621"/>
      <c r="DO25" s="621"/>
      <c r="DP25" s="621"/>
      <c r="DQ25" s="621"/>
      <c r="DR25" s="621"/>
      <c r="DS25" s="621"/>
      <c r="DT25" s="621"/>
      <c r="DU25" s="621"/>
      <c r="DV25" s="622"/>
      <c r="DW25" s="611">
        <v>25.9</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1268</v>
      </c>
      <c r="S26" s="609"/>
      <c r="T26" s="609"/>
      <c r="U26" s="609"/>
      <c r="V26" s="609"/>
      <c r="W26" s="609"/>
      <c r="X26" s="609"/>
      <c r="Y26" s="610"/>
      <c r="Z26" s="646">
        <v>0</v>
      </c>
      <c r="AA26" s="646"/>
      <c r="AB26" s="646"/>
      <c r="AC26" s="646"/>
      <c r="AD26" s="647">
        <v>1268</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1390235</v>
      </c>
      <c r="CS26" s="609"/>
      <c r="CT26" s="609"/>
      <c r="CU26" s="609"/>
      <c r="CV26" s="609"/>
      <c r="CW26" s="609"/>
      <c r="CX26" s="609"/>
      <c r="CY26" s="610"/>
      <c r="CZ26" s="611">
        <v>7.8</v>
      </c>
      <c r="DA26" s="623"/>
      <c r="DB26" s="623"/>
      <c r="DC26" s="624"/>
      <c r="DD26" s="614">
        <v>1273967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36656</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1570833</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1544458</v>
      </c>
      <c r="CS27" s="621"/>
      <c r="CT27" s="621"/>
      <c r="CU27" s="621"/>
      <c r="CV27" s="621"/>
      <c r="CW27" s="621"/>
      <c r="CX27" s="621"/>
      <c r="CY27" s="622"/>
      <c r="CZ27" s="611">
        <v>8.6999999999999993</v>
      </c>
      <c r="DA27" s="623"/>
      <c r="DB27" s="623"/>
      <c r="DC27" s="624"/>
      <c r="DD27" s="614">
        <v>754634</v>
      </c>
      <c r="DE27" s="621"/>
      <c r="DF27" s="621"/>
      <c r="DG27" s="621"/>
      <c r="DH27" s="621"/>
      <c r="DI27" s="621"/>
      <c r="DJ27" s="621"/>
      <c r="DK27" s="622"/>
      <c r="DL27" s="614">
        <v>505484</v>
      </c>
      <c r="DM27" s="621"/>
      <c r="DN27" s="621"/>
      <c r="DO27" s="621"/>
      <c r="DP27" s="621"/>
      <c r="DQ27" s="621"/>
      <c r="DR27" s="621"/>
      <c r="DS27" s="621"/>
      <c r="DT27" s="621"/>
      <c r="DU27" s="621"/>
      <c r="DV27" s="622"/>
      <c r="DW27" s="611">
        <v>5.7</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151049</v>
      </c>
      <c r="S28" s="609"/>
      <c r="T28" s="609"/>
      <c r="U28" s="609"/>
      <c r="V28" s="609"/>
      <c r="W28" s="609"/>
      <c r="X28" s="609"/>
      <c r="Y28" s="610"/>
      <c r="Z28" s="646">
        <v>0.8</v>
      </c>
      <c r="AA28" s="646"/>
      <c r="AB28" s="646"/>
      <c r="AC28" s="646"/>
      <c r="AD28" s="647">
        <v>3102</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2104009</v>
      </c>
      <c r="CS28" s="609"/>
      <c r="CT28" s="609"/>
      <c r="CU28" s="609"/>
      <c r="CV28" s="609"/>
      <c r="CW28" s="609"/>
      <c r="CX28" s="609"/>
      <c r="CY28" s="610"/>
      <c r="CZ28" s="611">
        <v>11.8</v>
      </c>
      <c r="DA28" s="623"/>
      <c r="DB28" s="623"/>
      <c r="DC28" s="624"/>
      <c r="DD28" s="614">
        <v>2054460</v>
      </c>
      <c r="DE28" s="609"/>
      <c r="DF28" s="609"/>
      <c r="DG28" s="609"/>
      <c r="DH28" s="609"/>
      <c r="DI28" s="609"/>
      <c r="DJ28" s="609"/>
      <c r="DK28" s="610"/>
      <c r="DL28" s="614">
        <v>1927162</v>
      </c>
      <c r="DM28" s="609"/>
      <c r="DN28" s="609"/>
      <c r="DO28" s="609"/>
      <c r="DP28" s="609"/>
      <c r="DQ28" s="609"/>
      <c r="DR28" s="609"/>
      <c r="DS28" s="609"/>
      <c r="DT28" s="609"/>
      <c r="DU28" s="609"/>
      <c r="DV28" s="610"/>
      <c r="DW28" s="611">
        <v>21.6</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69870</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2103110</v>
      </c>
      <c r="CS29" s="621"/>
      <c r="CT29" s="621"/>
      <c r="CU29" s="621"/>
      <c r="CV29" s="621"/>
      <c r="CW29" s="621"/>
      <c r="CX29" s="621"/>
      <c r="CY29" s="622"/>
      <c r="CZ29" s="611">
        <v>11.8</v>
      </c>
      <c r="DA29" s="623"/>
      <c r="DB29" s="623"/>
      <c r="DC29" s="624"/>
      <c r="DD29" s="614">
        <v>2053561</v>
      </c>
      <c r="DE29" s="621"/>
      <c r="DF29" s="621"/>
      <c r="DG29" s="621"/>
      <c r="DH29" s="621"/>
      <c r="DI29" s="621"/>
      <c r="DJ29" s="621"/>
      <c r="DK29" s="622"/>
      <c r="DL29" s="614">
        <v>1926263</v>
      </c>
      <c r="DM29" s="621"/>
      <c r="DN29" s="621"/>
      <c r="DO29" s="621"/>
      <c r="DP29" s="621"/>
      <c r="DQ29" s="621"/>
      <c r="DR29" s="621"/>
      <c r="DS29" s="621"/>
      <c r="DT29" s="621"/>
      <c r="DU29" s="621"/>
      <c r="DV29" s="622"/>
      <c r="DW29" s="611">
        <v>21.5</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1652287</v>
      </c>
      <c r="S30" s="609"/>
      <c r="T30" s="609"/>
      <c r="U30" s="609"/>
      <c r="V30" s="609"/>
      <c r="W30" s="609"/>
      <c r="X30" s="609"/>
      <c r="Y30" s="610"/>
      <c r="Z30" s="646">
        <v>9.1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2041685</v>
      </c>
      <c r="CS30" s="609"/>
      <c r="CT30" s="609"/>
      <c r="CU30" s="609"/>
      <c r="CV30" s="609"/>
      <c r="CW30" s="609"/>
      <c r="CX30" s="609"/>
      <c r="CY30" s="610"/>
      <c r="CZ30" s="611">
        <v>11.5</v>
      </c>
      <c r="DA30" s="623"/>
      <c r="DB30" s="623"/>
      <c r="DC30" s="624"/>
      <c r="DD30" s="614">
        <v>1997421</v>
      </c>
      <c r="DE30" s="609"/>
      <c r="DF30" s="609"/>
      <c r="DG30" s="609"/>
      <c r="DH30" s="609"/>
      <c r="DI30" s="609"/>
      <c r="DJ30" s="609"/>
      <c r="DK30" s="610"/>
      <c r="DL30" s="614">
        <v>1870295</v>
      </c>
      <c r="DM30" s="609"/>
      <c r="DN30" s="609"/>
      <c r="DO30" s="609"/>
      <c r="DP30" s="609"/>
      <c r="DQ30" s="609"/>
      <c r="DR30" s="609"/>
      <c r="DS30" s="609"/>
      <c r="DT30" s="609"/>
      <c r="DU30" s="609"/>
      <c r="DV30" s="610"/>
      <c r="DW30" s="611">
        <v>20.9</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98.2</v>
      </c>
      <c r="BN31" s="671"/>
      <c r="BO31" s="671"/>
      <c r="BP31" s="671"/>
      <c r="BQ31" s="673"/>
      <c r="BR31" s="670">
        <v>99.2</v>
      </c>
      <c r="BS31" s="671"/>
      <c r="BT31" s="671"/>
      <c r="BU31" s="671"/>
      <c r="BV31" s="671"/>
      <c r="BW31" s="671"/>
      <c r="BX31" s="672">
        <v>97.9</v>
      </c>
      <c r="BY31" s="671"/>
      <c r="BZ31" s="671"/>
      <c r="CA31" s="671"/>
      <c r="CB31" s="673"/>
      <c r="CD31" s="629"/>
      <c r="CE31" s="630"/>
      <c r="CF31" s="605" t="s">
        <v>300</v>
      </c>
      <c r="CG31" s="606"/>
      <c r="CH31" s="606"/>
      <c r="CI31" s="606"/>
      <c r="CJ31" s="606"/>
      <c r="CK31" s="606"/>
      <c r="CL31" s="606"/>
      <c r="CM31" s="606"/>
      <c r="CN31" s="606"/>
      <c r="CO31" s="606"/>
      <c r="CP31" s="606"/>
      <c r="CQ31" s="607"/>
      <c r="CR31" s="608">
        <v>61425</v>
      </c>
      <c r="CS31" s="621"/>
      <c r="CT31" s="621"/>
      <c r="CU31" s="621"/>
      <c r="CV31" s="621"/>
      <c r="CW31" s="621"/>
      <c r="CX31" s="621"/>
      <c r="CY31" s="622"/>
      <c r="CZ31" s="611">
        <v>0.3</v>
      </c>
      <c r="DA31" s="623"/>
      <c r="DB31" s="623"/>
      <c r="DC31" s="624"/>
      <c r="DD31" s="614">
        <v>56140</v>
      </c>
      <c r="DE31" s="621"/>
      <c r="DF31" s="621"/>
      <c r="DG31" s="621"/>
      <c r="DH31" s="621"/>
      <c r="DI31" s="621"/>
      <c r="DJ31" s="621"/>
      <c r="DK31" s="622"/>
      <c r="DL31" s="614">
        <v>55968</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1241516</v>
      </c>
      <c r="S32" s="609"/>
      <c r="T32" s="609"/>
      <c r="U32" s="609"/>
      <c r="V32" s="609"/>
      <c r="W32" s="609"/>
      <c r="X32" s="609"/>
      <c r="Y32" s="610"/>
      <c r="Z32" s="646">
        <v>6.9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99.4</v>
      </c>
      <c r="BH32" s="621"/>
      <c r="BI32" s="621"/>
      <c r="BJ32" s="621"/>
      <c r="BK32" s="621"/>
      <c r="BL32" s="621"/>
      <c r="BM32" s="612">
        <v>98.8</v>
      </c>
      <c r="BN32" s="621"/>
      <c r="BO32" s="621"/>
      <c r="BP32" s="621"/>
      <c r="BQ32" s="644"/>
      <c r="BR32" s="674">
        <v>99.4</v>
      </c>
      <c r="BS32" s="621"/>
      <c r="BT32" s="621"/>
      <c r="BU32" s="621"/>
      <c r="BV32" s="621"/>
      <c r="BW32" s="621"/>
      <c r="BX32" s="612">
        <v>98.9</v>
      </c>
      <c r="BY32" s="621"/>
      <c r="BZ32" s="621"/>
      <c r="CA32" s="621"/>
      <c r="CB32" s="644"/>
      <c r="CD32" s="631"/>
      <c r="CE32" s="632"/>
      <c r="CF32" s="605" t="s">
        <v>304</v>
      </c>
      <c r="CG32" s="606"/>
      <c r="CH32" s="606"/>
      <c r="CI32" s="606"/>
      <c r="CJ32" s="606"/>
      <c r="CK32" s="606"/>
      <c r="CL32" s="606"/>
      <c r="CM32" s="606"/>
      <c r="CN32" s="606"/>
      <c r="CO32" s="606"/>
      <c r="CP32" s="606"/>
      <c r="CQ32" s="607"/>
      <c r="CR32" s="608">
        <v>899</v>
      </c>
      <c r="CS32" s="609"/>
      <c r="CT32" s="609"/>
      <c r="CU32" s="609"/>
      <c r="CV32" s="609"/>
      <c r="CW32" s="609"/>
      <c r="CX32" s="609"/>
      <c r="CY32" s="610"/>
      <c r="CZ32" s="611">
        <v>0</v>
      </c>
      <c r="DA32" s="623"/>
      <c r="DB32" s="623"/>
      <c r="DC32" s="624"/>
      <c r="DD32" s="614">
        <v>899</v>
      </c>
      <c r="DE32" s="609"/>
      <c r="DF32" s="609"/>
      <c r="DG32" s="609"/>
      <c r="DH32" s="609"/>
      <c r="DI32" s="609"/>
      <c r="DJ32" s="609"/>
      <c r="DK32" s="610"/>
      <c r="DL32" s="614">
        <v>899</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57518</v>
      </c>
      <c r="S33" s="609"/>
      <c r="T33" s="609"/>
      <c r="U33" s="609"/>
      <c r="V33" s="609"/>
      <c r="W33" s="609"/>
      <c r="X33" s="609"/>
      <c r="Y33" s="610"/>
      <c r="Z33" s="646">
        <v>0.3</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v>
      </c>
      <c r="BH33" s="593"/>
      <c r="BI33" s="593"/>
      <c r="BJ33" s="593"/>
      <c r="BK33" s="593"/>
      <c r="BL33" s="593"/>
      <c r="BM33" s="639">
        <v>97.6</v>
      </c>
      <c r="BN33" s="593"/>
      <c r="BO33" s="593"/>
      <c r="BP33" s="593"/>
      <c r="BQ33" s="656"/>
      <c r="BR33" s="669">
        <v>99</v>
      </c>
      <c r="BS33" s="593"/>
      <c r="BT33" s="593"/>
      <c r="BU33" s="593"/>
      <c r="BV33" s="593"/>
      <c r="BW33" s="593"/>
      <c r="BX33" s="639">
        <v>96.9</v>
      </c>
      <c r="BY33" s="593"/>
      <c r="BZ33" s="593"/>
      <c r="CA33" s="593"/>
      <c r="CB33" s="656"/>
      <c r="CD33" s="605" t="s">
        <v>307</v>
      </c>
      <c r="CE33" s="606"/>
      <c r="CF33" s="606"/>
      <c r="CG33" s="606"/>
      <c r="CH33" s="606"/>
      <c r="CI33" s="606"/>
      <c r="CJ33" s="606"/>
      <c r="CK33" s="606"/>
      <c r="CL33" s="606"/>
      <c r="CM33" s="606"/>
      <c r="CN33" s="606"/>
      <c r="CO33" s="606"/>
      <c r="CP33" s="606"/>
      <c r="CQ33" s="607"/>
      <c r="CR33" s="608">
        <v>8228608</v>
      </c>
      <c r="CS33" s="621"/>
      <c r="CT33" s="621"/>
      <c r="CU33" s="621"/>
      <c r="CV33" s="621"/>
      <c r="CW33" s="621"/>
      <c r="CX33" s="621"/>
      <c r="CY33" s="622"/>
      <c r="CZ33" s="611">
        <v>46.2</v>
      </c>
      <c r="DA33" s="623"/>
      <c r="DB33" s="623"/>
      <c r="DC33" s="624"/>
      <c r="DD33" s="614">
        <v>6637580</v>
      </c>
      <c r="DE33" s="621"/>
      <c r="DF33" s="621"/>
      <c r="DG33" s="621"/>
      <c r="DH33" s="621"/>
      <c r="DI33" s="621"/>
      <c r="DJ33" s="621"/>
      <c r="DK33" s="622"/>
      <c r="DL33" s="614">
        <v>3851632</v>
      </c>
      <c r="DM33" s="621"/>
      <c r="DN33" s="621"/>
      <c r="DO33" s="621"/>
      <c r="DP33" s="621"/>
      <c r="DQ33" s="621"/>
      <c r="DR33" s="621"/>
      <c r="DS33" s="621"/>
      <c r="DT33" s="621"/>
      <c r="DU33" s="621"/>
      <c r="DV33" s="622"/>
      <c r="DW33" s="611">
        <v>43.1</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947557</v>
      </c>
      <c r="S34" s="609"/>
      <c r="T34" s="609"/>
      <c r="U34" s="609"/>
      <c r="V34" s="609"/>
      <c r="W34" s="609"/>
      <c r="X34" s="609"/>
      <c r="Y34" s="610"/>
      <c r="Z34" s="646">
        <v>5.2</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3276643</v>
      </c>
      <c r="CS34" s="609"/>
      <c r="CT34" s="609"/>
      <c r="CU34" s="609"/>
      <c r="CV34" s="609"/>
      <c r="CW34" s="609"/>
      <c r="CX34" s="609"/>
      <c r="CY34" s="610"/>
      <c r="CZ34" s="611">
        <v>18.399999999999999</v>
      </c>
      <c r="DA34" s="623"/>
      <c r="DB34" s="623"/>
      <c r="DC34" s="624"/>
      <c r="DD34" s="614">
        <v>2568234</v>
      </c>
      <c r="DE34" s="609"/>
      <c r="DF34" s="609"/>
      <c r="DG34" s="609"/>
      <c r="DH34" s="609"/>
      <c r="DI34" s="609"/>
      <c r="DJ34" s="609"/>
      <c r="DK34" s="610"/>
      <c r="DL34" s="614">
        <v>1808266</v>
      </c>
      <c r="DM34" s="609"/>
      <c r="DN34" s="609"/>
      <c r="DO34" s="609"/>
      <c r="DP34" s="609"/>
      <c r="DQ34" s="609"/>
      <c r="DR34" s="609"/>
      <c r="DS34" s="609"/>
      <c r="DT34" s="609"/>
      <c r="DU34" s="609"/>
      <c r="DV34" s="610"/>
      <c r="DW34" s="611">
        <v>20.2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1689386</v>
      </c>
      <c r="S35" s="609"/>
      <c r="T35" s="609"/>
      <c r="U35" s="609"/>
      <c r="V35" s="609"/>
      <c r="W35" s="609"/>
      <c r="X35" s="609"/>
      <c r="Y35" s="610"/>
      <c r="Z35" s="646">
        <v>9.3000000000000007</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107079</v>
      </c>
      <c r="CS35" s="621"/>
      <c r="CT35" s="621"/>
      <c r="CU35" s="621"/>
      <c r="CV35" s="621"/>
      <c r="CW35" s="621"/>
      <c r="CX35" s="621"/>
      <c r="CY35" s="622"/>
      <c r="CZ35" s="611">
        <v>0.6</v>
      </c>
      <c r="DA35" s="623"/>
      <c r="DB35" s="623"/>
      <c r="DC35" s="624"/>
      <c r="DD35" s="614">
        <v>84394</v>
      </c>
      <c r="DE35" s="621"/>
      <c r="DF35" s="621"/>
      <c r="DG35" s="621"/>
      <c r="DH35" s="621"/>
      <c r="DI35" s="621"/>
      <c r="DJ35" s="621"/>
      <c r="DK35" s="622"/>
      <c r="DL35" s="614">
        <v>84359</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342998</v>
      </c>
      <c r="S36" s="609"/>
      <c r="T36" s="609"/>
      <c r="U36" s="609"/>
      <c r="V36" s="609"/>
      <c r="W36" s="609"/>
      <c r="X36" s="609"/>
      <c r="Y36" s="610"/>
      <c r="Z36" s="646">
        <v>1.9</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1847409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20634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1791013</v>
      </c>
      <c r="CS36" s="609"/>
      <c r="CT36" s="609"/>
      <c r="CU36" s="609"/>
      <c r="CV36" s="609"/>
      <c r="CW36" s="609"/>
      <c r="CX36" s="609"/>
      <c r="CY36" s="610"/>
      <c r="CZ36" s="611">
        <v>10.1</v>
      </c>
      <c r="DA36" s="623"/>
      <c r="DB36" s="623"/>
      <c r="DC36" s="624"/>
      <c r="DD36" s="614">
        <v>1326818</v>
      </c>
      <c r="DE36" s="609"/>
      <c r="DF36" s="609"/>
      <c r="DG36" s="609"/>
      <c r="DH36" s="609"/>
      <c r="DI36" s="609"/>
      <c r="DJ36" s="609"/>
      <c r="DK36" s="610"/>
      <c r="DL36" s="614">
        <v>941179</v>
      </c>
      <c r="DM36" s="609"/>
      <c r="DN36" s="609"/>
      <c r="DO36" s="609"/>
      <c r="DP36" s="609"/>
      <c r="DQ36" s="609"/>
      <c r="DR36" s="609"/>
      <c r="DS36" s="609"/>
      <c r="DT36" s="609"/>
      <c r="DU36" s="609"/>
      <c r="DV36" s="610"/>
      <c r="DW36" s="611">
        <v>10.5</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271512</v>
      </c>
      <c r="S37" s="609"/>
      <c r="T37" s="609"/>
      <c r="U37" s="609"/>
      <c r="V37" s="609"/>
      <c r="W37" s="609"/>
      <c r="X37" s="609"/>
      <c r="Y37" s="610"/>
      <c r="Z37" s="646">
        <v>1.5</v>
      </c>
      <c r="AA37" s="646"/>
      <c r="AB37" s="646"/>
      <c r="AC37" s="646"/>
      <c r="AD37" s="647">
        <v>5416</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287186</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-17186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446131</v>
      </c>
      <c r="CS37" s="621"/>
      <c r="CT37" s="621"/>
      <c r="CU37" s="621"/>
      <c r="CV37" s="621"/>
      <c r="CW37" s="621"/>
      <c r="CX37" s="621"/>
      <c r="CY37" s="622"/>
      <c r="CZ37" s="611">
        <v>2.5</v>
      </c>
      <c r="DA37" s="623"/>
      <c r="DB37" s="623"/>
      <c r="DC37" s="624"/>
      <c r="DD37" s="614">
        <v>439490</v>
      </c>
      <c r="DE37" s="621"/>
      <c r="DF37" s="621"/>
      <c r="DG37" s="621"/>
      <c r="DH37" s="621"/>
      <c r="DI37" s="621"/>
      <c r="DJ37" s="621"/>
      <c r="DK37" s="622"/>
      <c r="DL37" s="614">
        <v>425364</v>
      </c>
      <c r="DM37" s="621"/>
      <c r="DN37" s="621"/>
      <c r="DO37" s="621"/>
      <c r="DP37" s="621"/>
      <c r="DQ37" s="621"/>
      <c r="DR37" s="621"/>
      <c r="DS37" s="621"/>
      <c r="DT37" s="621"/>
      <c r="DU37" s="621"/>
      <c r="DV37" s="622"/>
      <c r="DW37" s="611">
        <v>4.8</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2028100</v>
      </c>
      <c r="S38" s="609"/>
      <c r="T38" s="609"/>
      <c r="U38" s="609"/>
      <c r="V38" s="609"/>
      <c r="W38" s="609"/>
      <c r="X38" s="609"/>
      <c r="Y38" s="610"/>
      <c r="Z38" s="646">
        <v>11.2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192658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2536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1494670</v>
      </c>
      <c r="CS38" s="609"/>
      <c r="CT38" s="609"/>
      <c r="CU38" s="609"/>
      <c r="CV38" s="609"/>
      <c r="CW38" s="609"/>
      <c r="CX38" s="609"/>
      <c r="CY38" s="610"/>
      <c r="CZ38" s="611">
        <v>8.4</v>
      </c>
      <c r="DA38" s="623"/>
      <c r="DB38" s="623"/>
      <c r="DC38" s="624"/>
      <c r="DD38" s="614">
        <v>1288655</v>
      </c>
      <c r="DE38" s="609"/>
      <c r="DF38" s="609"/>
      <c r="DG38" s="609"/>
      <c r="DH38" s="609"/>
      <c r="DI38" s="609"/>
      <c r="DJ38" s="609"/>
      <c r="DK38" s="610"/>
      <c r="DL38" s="614">
        <v>877889</v>
      </c>
      <c r="DM38" s="609"/>
      <c r="DN38" s="609"/>
      <c r="DO38" s="609"/>
      <c r="DP38" s="609"/>
      <c r="DQ38" s="609"/>
      <c r="DR38" s="609"/>
      <c r="DS38" s="609"/>
      <c r="DT38" s="609"/>
      <c r="DU38" s="609"/>
      <c r="DV38" s="610"/>
      <c r="DW38" s="611">
        <v>9.8000000000000007</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65553</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3795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1396152</v>
      </c>
      <c r="CS39" s="621"/>
      <c r="CT39" s="621"/>
      <c r="CU39" s="621"/>
      <c r="CV39" s="621"/>
      <c r="CW39" s="621"/>
      <c r="CX39" s="621"/>
      <c r="CY39" s="622"/>
      <c r="CZ39" s="611">
        <v>7.8</v>
      </c>
      <c r="DA39" s="623"/>
      <c r="DB39" s="623"/>
      <c r="DC39" s="624"/>
      <c r="DD39" s="614">
        <v>1206428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16800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163051</v>
      </c>
      <c r="CS40" s="609"/>
      <c r="CT40" s="609"/>
      <c r="CU40" s="609"/>
      <c r="CV40" s="609"/>
      <c r="CW40" s="609"/>
      <c r="CX40" s="609"/>
      <c r="CY40" s="610"/>
      <c r="CZ40" s="611">
        <v>0.9</v>
      </c>
      <c r="DA40" s="623"/>
      <c r="DB40" s="623"/>
      <c r="DC40" s="624"/>
      <c r="DD40" s="614">
        <v>163051</v>
      </c>
      <c r="DE40" s="609"/>
      <c r="DF40" s="609"/>
      <c r="DG40" s="609"/>
      <c r="DH40" s="609"/>
      <c r="DI40" s="609"/>
      <c r="DJ40" s="609"/>
      <c r="DK40" s="610"/>
      <c r="DL40" s="614">
        <v>139939</v>
      </c>
      <c r="DM40" s="609"/>
      <c r="DN40" s="609"/>
      <c r="DO40" s="609"/>
      <c r="DP40" s="609"/>
      <c r="DQ40" s="609"/>
      <c r="DR40" s="609"/>
      <c r="DS40" s="609"/>
      <c r="DT40" s="609"/>
      <c r="DU40" s="609"/>
      <c r="DV40" s="610"/>
      <c r="DW40" s="611">
        <v>1.6</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18080159</v>
      </c>
      <c r="S41" s="633"/>
      <c r="T41" s="633"/>
      <c r="U41" s="633"/>
      <c r="V41" s="633"/>
      <c r="W41" s="633"/>
      <c r="X41" s="633"/>
      <c r="Y41" s="636"/>
      <c r="Z41" s="637">
        <v>100</v>
      </c>
      <c r="AA41" s="637"/>
      <c r="AB41" s="637"/>
      <c r="AC41" s="637"/>
      <c r="AD41" s="638">
        <v>8925714</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420145</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881867</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362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3347866</v>
      </c>
      <c r="CS42" s="621"/>
      <c r="CT42" s="621"/>
      <c r="CU42" s="621"/>
      <c r="CV42" s="621"/>
      <c r="CW42" s="621"/>
      <c r="CX42" s="621"/>
      <c r="CY42" s="622"/>
      <c r="CZ42" s="611">
        <v>18.8</v>
      </c>
      <c r="DA42" s="623"/>
      <c r="DB42" s="623"/>
      <c r="DC42" s="624"/>
      <c r="DD42" s="614">
        <v>429348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36026</v>
      </c>
      <c r="CS43" s="621"/>
      <c r="CT43" s="621"/>
      <c r="CU43" s="621"/>
      <c r="CV43" s="621"/>
      <c r="CW43" s="621"/>
      <c r="CX43" s="621"/>
      <c r="CY43" s="622"/>
      <c r="CZ43" s="611">
        <v>0.2</v>
      </c>
      <c r="DA43" s="623"/>
      <c r="DB43" s="623"/>
      <c r="DC43" s="624"/>
      <c r="DD43" s="614">
        <v>29007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3119623</v>
      </c>
      <c r="CS44" s="609"/>
      <c r="CT44" s="609"/>
      <c r="CU44" s="609"/>
      <c r="CV44" s="609"/>
      <c r="CW44" s="609"/>
      <c r="CX44" s="609"/>
      <c r="CY44" s="610"/>
      <c r="CZ44" s="611">
        <v>17.5</v>
      </c>
      <c r="DA44" s="612"/>
      <c r="DB44" s="612"/>
      <c r="DC44" s="613"/>
      <c r="DD44" s="614">
        <v>424835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1164575</v>
      </c>
      <c r="CS45" s="621"/>
      <c r="CT45" s="621"/>
      <c r="CU45" s="621"/>
      <c r="CV45" s="621"/>
      <c r="CW45" s="621"/>
      <c r="CX45" s="621"/>
      <c r="CY45" s="622"/>
      <c r="CZ45" s="611">
        <v>6.5</v>
      </c>
      <c r="DA45" s="623"/>
      <c r="DB45" s="623"/>
      <c r="DC45" s="624"/>
      <c r="DD45" s="614">
        <v>57128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1897156</v>
      </c>
      <c r="CS46" s="609"/>
      <c r="CT46" s="609"/>
      <c r="CU46" s="609"/>
      <c r="CV46" s="609"/>
      <c r="CW46" s="609"/>
      <c r="CX46" s="609"/>
      <c r="CY46" s="610"/>
      <c r="CZ46" s="611">
        <v>10.7</v>
      </c>
      <c r="DA46" s="612"/>
      <c r="DB46" s="612"/>
      <c r="DC46" s="613"/>
      <c r="DD46" s="614">
        <v>364466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228243</v>
      </c>
      <c r="CS47" s="621"/>
      <c r="CT47" s="621"/>
      <c r="CU47" s="621"/>
      <c r="CV47" s="621"/>
      <c r="CW47" s="621"/>
      <c r="CX47" s="621"/>
      <c r="CY47" s="622"/>
      <c r="CZ47" s="611">
        <v>1.3</v>
      </c>
      <c r="DA47" s="623"/>
      <c r="DB47" s="623"/>
      <c r="DC47" s="624"/>
      <c r="DD47" s="614">
        <v>4513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17797749</v>
      </c>
      <c r="CS49" s="593"/>
      <c r="CT49" s="593"/>
      <c r="CU49" s="593"/>
      <c r="CV49" s="593"/>
      <c r="CW49" s="593"/>
      <c r="CX49" s="593"/>
      <c r="CY49" s="594"/>
      <c r="CZ49" s="595">
        <v>100</v>
      </c>
      <c r="DA49" s="596"/>
      <c r="DB49" s="596"/>
      <c r="DC49" s="597"/>
      <c r="DD49" s="598">
        <v>12256809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0l5URSLx9zWu0lrn0oAT+2wif0vrFbZBn+8LycitblM/BfHcn27LdETJ3r/w88r4+VplPxAwzgDMcLMbVaUAXQ==" saltValue="5zn4Oa6g+ezt6Wl6Wec61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18080</v>
      </c>
      <c r="R7" s="1090"/>
      <c r="S7" s="1090"/>
      <c r="T7" s="1090"/>
      <c r="U7" s="1090"/>
      <c r="V7" s="1090">
        <v>17798</v>
      </c>
      <c r="W7" s="1090"/>
      <c r="X7" s="1090"/>
      <c r="Y7" s="1090"/>
      <c r="Z7" s="1090"/>
      <c r="AA7" s="1090">
        <v>282</v>
      </c>
      <c r="AB7" s="1090"/>
      <c r="AC7" s="1090"/>
      <c r="AD7" s="1090"/>
      <c r="AE7" s="1091"/>
      <c r="AF7" s="1092">
        <v>212</v>
      </c>
      <c r="AG7" s="1093"/>
      <c r="AH7" s="1093"/>
      <c r="AI7" s="1093"/>
      <c r="AJ7" s="1094"/>
      <c r="AK7" s="1095">
        <v>1689</v>
      </c>
      <c r="AL7" s="1096"/>
      <c r="AM7" s="1096"/>
      <c r="AN7" s="1096"/>
      <c r="AO7" s="1096"/>
      <c r="AP7" s="1096">
        <v>18344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567</v>
      </c>
      <c r="BT7" s="1087"/>
      <c r="BU7" s="1087"/>
      <c r="BV7" s="1087"/>
      <c r="BW7" s="1087"/>
      <c r="BX7" s="1087"/>
      <c r="BY7" s="1087"/>
      <c r="BZ7" s="1087"/>
      <c r="CA7" s="1087"/>
      <c r="CB7" s="1087"/>
      <c r="CC7" s="1087"/>
      <c r="CD7" s="1087"/>
      <c r="CE7" s="1087"/>
      <c r="CF7" s="1087"/>
      <c r="CG7" s="1099"/>
      <c r="CH7" s="1083">
        <v>17</v>
      </c>
      <c r="CI7" s="1084"/>
      <c r="CJ7" s="1084"/>
      <c r="CK7" s="1084"/>
      <c r="CL7" s="1085"/>
      <c r="CM7" s="1083">
        <v>179</v>
      </c>
      <c r="CN7" s="1084"/>
      <c r="CO7" s="1084"/>
      <c r="CP7" s="1084"/>
      <c r="CQ7" s="1085"/>
      <c r="CR7" s="1083">
        <v>30</v>
      </c>
      <c r="CS7" s="1084"/>
      <c r="CT7" s="1084"/>
      <c r="CU7" s="1084"/>
      <c r="CV7" s="1085"/>
      <c r="CW7" s="1083" t="s">
        <v>563</v>
      </c>
      <c r="CX7" s="1084"/>
      <c r="CY7" s="1084"/>
      <c r="CZ7" s="1084"/>
      <c r="DA7" s="1085"/>
      <c r="DB7" s="1083" t="s">
        <v>563</v>
      </c>
      <c r="DC7" s="1084"/>
      <c r="DD7" s="1084"/>
      <c r="DE7" s="1084"/>
      <c r="DF7" s="1085"/>
      <c r="DG7" s="1083" t="s">
        <v>563</v>
      </c>
      <c r="DH7" s="1084"/>
      <c r="DI7" s="1084"/>
      <c r="DJ7" s="1084"/>
      <c r="DK7" s="1085"/>
      <c r="DL7" s="1083" t="s">
        <v>563</v>
      </c>
      <c r="DM7" s="1084"/>
      <c r="DN7" s="1084"/>
      <c r="DO7" s="1084"/>
      <c r="DP7" s="1085"/>
      <c r="DQ7" s="1083" t="s">
        <v>563</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568</v>
      </c>
      <c r="BT8" s="980"/>
      <c r="BU8" s="980"/>
      <c r="BV8" s="980"/>
      <c r="BW8" s="980"/>
      <c r="BX8" s="980"/>
      <c r="BY8" s="980"/>
      <c r="BZ8" s="980"/>
      <c r="CA8" s="980"/>
      <c r="CB8" s="980"/>
      <c r="CC8" s="980"/>
      <c r="CD8" s="980"/>
      <c r="CE8" s="980"/>
      <c r="CF8" s="980"/>
      <c r="CG8" s="1001"/>
      <c r="CH8" s="976">
        <v>-1</v>
      </c>
      <c r="CI8" s="977"/>
      <c r="CJ8" s="977"/>
      <c r="CK8" s="977"/>
      <c r="CL8" s="978"/>
      <c r="CM8" s="976">
        <v>88</v>
      </c>
      <c r="CN8" s="977"/>
      <c r="CO8" s="977"/>
      <c r="CP8" s="977"/>
      <c r="CQ8" s="978"/>
      <c r="CR8" s="976">
        <v>33</v>
      </c>
      <c r="CS8" s="977"/>
      <c r="CT8" s="977"/>
      <c r="CU8" s="977"/>
      <c r="CV8" s="978"/>
      <c r="CW8" s="976" t="s">
        <v>563</v>
      </c>
      <c r="CX8" s="977"/>
      <c r="CY8" s="977"/>
      <c r="CZ8" s="977"/>
      <c r="DA8" s="978"/>
      <c r="DB8" s="976" t="s">
        <v>563</v>
      </c>
      <c r="DC8" s="977"/>
      <c r="DD8" s="977"/>
      <c r="DE8" s="977"/>
      <c r="DF8" s="978"/>
      <c r="DG8" s="976" t="s">
        <v>563</v>
      </c>
      <c r="DH8" s="977"/>
      <c r="DI8" s="977"/>
      <c r="DJ8" s="977"/>
      <c r="DK8" s="978"/>
      <c r="DL8" s="976" t="s">
        <v>563</v>
      </c>
      <c r="DM8" s="977"/>
      <c r="DN8" s="977"/>
      <c r="DO8" s="977"/>
      <c r="DP8" s="978"/>
      <c r="DQ8" s="976" t="s">
        <v>563</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569</v>
      </c>
      <c r="BT9" s="980"/>
      <c r="BU9" s="980"/>
      <c r="BV9" s="980"/>
      <c r="BW9" s="980"/>
      <c r="BX9" s="980"/>
      <c r="BY9" s="980"/>
      <c r="BZ9" s="980"/>
      <c r="CA9" s="980"/>
      <c r="CB9" s="980"/>
      <c r="CC9" s="980"/>
      <c r="CD9" s="980"/>
      <c r="CE9" s="980"/>
      <c r="CF9" s="980"/>
      <c r="CG9" s="1001"/>
      <c r="CH9" s="976">
        <v>47</v>
      </c>
      <c r="CI9" s="977"/>
      <c r="CJ9" s="977"/>
      <c r="CK9" s="977"/>
      <c r="CL9" s="978"/>
      <c r="CM9" s="976">
        <v>74</v>
      </c>
      <c r="CN9" s="977"/>
      <c r="CO9" s="977"/>
      <c r="CP9" s="977"/>
      <c r="CQ9" s="978"/>
      <c r="CR9" s="976">
        <v>2</v>
      </c>
      <c r="CS9" s="977"/>
      <c r="CT9" s="977"/>
      <c r="CU9" s="977"/>
      <c r="CV9" s="978"/>
      <c r="CW9" s="976" t="s">
        <v>563</v>
      </c>
      <c r="CX9" s="977"/>
      <c r="CY9" s="977"/>
      <c r="CZ9" s="977"/>
      <c r="DA9" s="978"/>
      <c r="DB9" s="976" t="s">
        <v>563</v>
      </c>
      <c r="DC9" s="977"/>
      <c r="DD9" s="977"/>
      <c r="DE9" s="977"/>
      <c r="DF9" s="978"/>
      <c r="DG9" s="976" t="s">
        <v>563</v>
      </c>
      <c r="DH9" s="977"/>
      <c r="DI9" s="977"/>
      <c r="DJ9" s="977"/>
      <c r="DK9" s="978"/>
      <c r="DL9" s="976" t="s">
        <v>563</v>
      </c>
      <c r="DM9" s="977"/>
      <c r="DN9" s="977"/>
      <c r="DO9" s="977"/>
      <c r="DP9" s="978"/>
      <c r="DQ9" s="976" t="s">
        <v>563</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570</v>
      </c>
      <c r="BT10" s="980"/>
      <c r="BU10" s="980"/>
      <c r="BV10" s="980"/>
      <c r="BW10" s="980"/>
      <c r="BX10" s="980"/>
      <c r="BY10" s="980"/>
      <c r="BZ10" s="980"/>
      <c r="CA10" s="980"/>
      <c r="CB10" s="980"/>
      <c r="CC10" s="980"/>
      <c r="CD10" s="980"/>
      <c r="CE10" s="980"/>
      <c r="CF10" s="980"/>
      <c r="CG10" s="1001"/>
      <c r="CH10" s="976">
        <v>43</v>
      </c>
      <c r="CI10" s="977"/>
      <c r="CJ10" s="977"/>
      <c r="CK10" s="977"/>
      <c r="CL10" s="978"/>
      <c r="CM10" s="976">
        <v>1001</v>
      </c>
      <c r="CN10" s="977"/>
      <c r="CO10" s="977"/>
      <c r="CP10" s="977"/>
      <c r="CQ10" s="978"/>
      <c r="CR10" s="976">
        <v>83</v>
      </c>
      <c r="CS10" s="977"/>
      <c r="CT10" s="977"/>
      <c r="CU10" s="977"/>
      <c r="CV10" s="978"/>
      <c r="CW10" s="976">
        <v>38</v>
      </c>
      <c r="CX10" s="977"/>
      <c r="CY10" s="977"/>
      <c r="CZ10" s="977"/>
      <c r="DA10" s="978"/>
      <c r="DB10" s="976" t="s">
        <v>563</v>
      </c>
      <c r="DC10" s="977"/>
      <c r="DD10" s="977"/>
      <c r="DE10" s="977"/>
      <c r="DF10" s="978"/>
      <c r="DG10" s="976" t="s">
        <v>563</v>
      </c>
      <c r="DH10" s="977"/>
      <c r="DI10" s="977"/>
      <c r="DJ10" s="977"/>
      <c r="DK10" s="978"/>
      <c r="DL10" s="976" t="s">
        <v>563</v>
      </c>
      <c r="DM10" s="977"/>
      <c r="DN10" s="977"/>
      <c r="DO10" s="977"/>
      <c r="DP10" s="978"/>
      <c r="DQ10" s="976" t="s">
        <v>563</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v>18080</v>
      </c>
      <c r="R23" s="1048"/>
      <c r="S23" s="1048"/>
      <c r="T23" s="1048"/>
      <c r="U23" s="1048"/>
      <c r="V23" s="1048">
        <v>17798</v>
      </c>
      <c r="W23" s="1048"/>
      <c r="X23" s="1048"/>
      <c r="Y23" s="1048"/>
      <c r="Z23" s="1048"/>
      <c r="AA23" s="1048">
        <v>282</v>
      </c>
      <c r="AB23" s="1048"/>
      <c r="AC23" s="1048"/>
      <c r="AD23" s="1048"/>
      <c r="AE23" s="1055"/>
      <c r="AF23" s="1056">
        <v>212</v>
      </c>
      <c r="AG23" s="1048"/>
      <c r="AH23" s="1048"/>
      <c r="AI23" s="1048"/>
      <c r="AJ23" s="1057"/>
      <c r="AK23" s="1058"/>
      <c r="AL23" s="1059"/>
      <c r="AM23" s="1059"/>
      <c r="AN23" s="1059"/>
      <c r="AO23" s="1059"/>
      <c r="AP23" s="1048">
        <v>18344</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v>2026</v>
      </c>
      <c r="R28" s="1038"/>
      <c r="S28" s="1038"/>
      <c r="T28" s="1038"/>
      <c r="U28" s="1038"/>
      <c r="V28" s="1038">
        <f>2006-1</f>
        <v>2005</v>
      </c>
      <c r="W28" s="1038"/>
      <c r="X28" s="1038"/>
      <c r="Y28" s="1038"/>
      <c r="Z28" s="1038"/>
      <c r="AA28" s="1038">
        <v>21</v>
      </c>
      <c r="AB28" s="1038"/>
      <c r="AC28" s="1038"/>
      <c r="AD28" s="1038"/>
      <c r="AE28" s="1039"/>
      <c r="AF28" s="1040">
        <v>21</v>
      </c>
      <c r="AG28" s="1038"/>
      <c r="AH28" s="1038"/>
      <c r="AI28" s="1038"/>
      <c r="AJ28" s="1041"/>
      <c r="AK28" s="1029">
        <v>208</v>
      </c>
      <c r="AL28" s="1030"/>
      <c r="AM28" s="1030"/>
      <c r="AN28" s="1030"/>
      <c r="AO28" s="1030"/>
      <c r="AP28" s="1030" t="s">
        <v>571</v>
      </c>
      <c r="AQ28" s="1030"/>
      <c r="AR28" s="1030"/>
      <c r="AS28" s="1030"/>
      <c r="AT28" s="1030"/>
      <c r="AU28" s="1030" t="s">
        <v>571</v>
      </c>
      <c r="AV28" s="1030"/>
      <c r="AW28" s="1030"/>
      <c r="AX28" s="1030"/>
      <c r="AY28" s="1030"/>
      <c r="AZ28" s="1031" t="s">
        <v>563</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v>380</v>
      </c>
      <c r="R29" s="1026"/>
      <c r="S29" s="1026"/>
      <c r="T29" s="1026"/>
      <c r="U29" s="1026"/>
      <c r="V29" s="1026">
        <v>380</v>
      </c>
      <c r="W29" s="1026"/>
      <c r="X29" s="1026"/>
      <c r="Y29" s="1026"/>
      <c r="Z29" s="1026"/>
      <c r="AA29" s="1026" t="s">
        <v>571</v>
      </c>
      <c r="AB29" s="1026"/>
      <c r="AC29" s="1026"/>
      <c r="AD29" s="1026"/>
      <c r="AE29" s="1027"/>
      <c r="AF29" s="1022" t="s">
        <v>571</v>
      </c>
      <c r="AG29" s="1023"/>
      <c r="AH29" s="1023"/>
      <c r="AI29" s="1023"/>
      <c r="AJ29" s="1024"/>
      <c r="AK29" s="967">
        <v>222</v>
      </c>
      <c r="AL29" s="958"/>
      <c r="AM29" s="958"/>
      <c r="AN29" s="958"/>
      <c r="AO29" s="958"/>
      <c r="AP29" s="958">
        <v>301</v>
      </c>
      <c r="AQ29" s="958"/>
      <c r="AR29" s="958"/>
      <c r="AS29" s="958"/>
      <c r="AT29" s="958"/>
      <c r="AU29" s="958">
        <v>121</v>
      </c>
      <c r="AV29" s="958"/>
      <c r="AW29" s="958"/>
      <c r="AX29" s="958"/>
      <c r="AY29" s="958"/>
      <c r="AZ29" s="1028" t="s">
        <v>563</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v>96</v>
      </c>
      <c r="R30" s="1026"/>
      <c r="S30" s="1026"/>
      <c r="T30" s="1026"/>
      <c r="U30" s="1026"/>
      <c r="V30" s="1026">
        <v>96</v>
      </c>
      <c r="W30" s="1026"/>
      <c r="X30" s="1026"/>
      <c r="Y30" s="1026"/>
      <c r="Z30" s="1026"/>
      <c r="AA30" s="1026" t="s">
        <v>571</v>
      </c>
      <c r="AB30" s="1026"/>
      <c r="AC30" s="1026"/>
      <c r="AD30" s="1026"/>
      <c r="AE30" s="1027"/>
      <c r="AF30" s="1022" t="s">
        <v>571</v>
      </c>
      <c r="AG30" s="1023"/>
      <c r="AH30" s="1023"/>
      <c r="AI30" s="1023"/>
      <c r="AJ30" s="1024"/>
      <c r="AK30" s="967">
        <v>29</v>
      </c>
      <c r="AL30" s="958"/>
      <c r="AM30" s="958"/>
      <c r="AN30" s="958"/>
      <c r="AO30" s="958"/>
      <c r="AP30" s="958">
        <v>22</v>
      </c>
      <c r="AQ30" s="958"/>
      <c r="AR30" s="958"/>
      <c r="AS30" s="958"/>
      <c r="AT30" s="958"/>
      <c r="AU30" s="958">
        <v>4</v>
      </c>
      <c r="AV30" s="958"/>
      <c r="AW30" s="958"/>
      <c r="AX30" s="958"/>
      <c r="AY30" s="958"/>
      <c r="AZ30" s="1028" t="s">
        <v>563</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391</v>
      </c>
      <c r="C31" s="1018"/>
      <c r="D31" s="1018"/>
      <c r="E31" s="1018"/>
      <c r="F31" s="1018"/>
      <c r="G31" s="1018"/>
      <c r="H31" s="1018"/>
      <c r="I31" s="1018"/>
      <c r="J31" s="1018"/>
      <c r="K31" s="1018"/>
      <c r="L31" s="1018"/>
      <c r="M31" s="1018"/>
      <c r="N31" s="1018"/>
      <c r="O31" s="1018"/>
      <c r="P31" s="1019"/>
      <c r="Q31" s="1025">
        <v>6</v>
      </c>
      <c r="R31" s="1026"/>
      <c r="S31" s="1026"/>
      <c r="T31" s="1026"/>
      <c r="U31" s="1026"/>
      <c r="V31" s="1026">
        <v>6</v>
      </c>
      <c r="W31" s="1026"/>
      <c r="X31" s="1026"/>
      <c r="Y31" s="1026"/>
      <c r="Z31" s="1026"/>
      <c r="AA31" s="1026" t="s">
        <v>571</v>
      </c>
      <c r="AB31" s="1026"/>
      <c r="AC31" s="1026"/>
      <c r="AD31" s="1026"/>
      <c r="AE31" s="1027"/>
      <c r="AF31" s="1022" t="s">
        <v>571</v>
      </c>
      <c r="AG31" s="1023"/>
      <c r="AH31" s="1023"/>
      <c r="AI31" s="1023"/>
      <c r="AJ31" s="1024"/>
      <c r="AK31" s="967">
        <v>5</v>
      </c>
      <c r="AL31" s="958"/>
      <c r="AM31" s="958"/>
      <c r="AN31" s="958"/>
      <c r="AO31" s="958"/>
      <c r="AP31" s="958" t="s">
        <v>571</v>
      </c>
      <c r="AQ31" s="958"/>
      <c r="AR31" s="958"/>
      <c r="AS31" s="958"/>
      <c r="AT31" s="958"/>
      <c r="AU31" s="958" t="s">
        <v>571</v>
      </c>
      <c r="AV31" s="958"/>
      <c r="AW31" s="958"/>
      <c r="AX31" s="958"/>
      <c r="AY31" s="958"/>
      <c r="AZ31" s="1028" t="s">
        <v>563</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392</v>
      </c>
      <c r="C32" s="1018"/>
      <c r="D32" s="1018"/>
      <c r="E32" s="1018"/>
      <c r="F32" s="1018"/>
      <c r="G32" s="1018"/>
      <c r="H32" s="1018"/>
      <c r="I32" s="1018"/>
      <c r="J32" s="1018"/>
      <c r="K32" s="1018"/>
      <c r="L32" s="1018"/>
      <c r="M32" s="1018"/>
      <c r="N32" s="1018"/>
      <c r="O32" s="1018"/>
      <c r="P32" s="1019"/>
      <c r="Q32" s="1025">
        <v>355</v>
      </c>
      <c r="R32" s="1026"/>
      <c r="S32" s="1026"/>
      <c r="T32" s="1026"/>
      <c r="U32" s="1026"/>
      <c r="V32" s="1026">
        <v>353</v>
      </c>
      <c r="W32" s="1026"/>
      <c r="X32" s="1026"/>
      <c r="Y32" s="1026"/>
      <c r="Z32" s="1026"/>
      <c r="AA32" s="1026">
        <v>2</v>
      </c>
      <c r="AB32" s="1026"/>
      <c r="AC32" s="1026"/>
      <c r="AD32" s="1026"/>
      <c r="AE32" s="1027"/>
      <c r="AF32" s="1022">
        <v>2</v>
      </c>
      <c r="AG32" s="1023"/>
      <c r="AH32" s="1023"/>
      <c r="AI32" s="1023"/>
      <c r="AJ32" s="1024"/>
      <c r="AK32" s="967">
        <v>125</v>
      </c>
      <c r="AL32" s="958"/>
      <c r="AM32" s="958"/>
      <c r="AN32" s="958"/>
      <c r="AO32" s="958"/>
      <c r="AP32" s="958" t="s">
        <v>571</v>
      </c>
      <c r="AQ32" s="958"/>
      <c r="AR32" s="958"/>
      <c r="AS32" s="958"/>
      <c r="AT32" s="958"/>
      <c r="AU32" s="958" t="s">
        <v>571</v>
      </c>
      <c r="AV32" s="958"/>
      <c r="AW32" s="958"/>
      <c r="AX32" s="958"/>
      <c r="AY32" s="958"/>
      <c r="AZ32" s="1028" t="s">
        <v>563</v>
      </c>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393</v>
      </c>
      <c r="C33" s="1018"/>
      <c r="D33" s="1018"/>
      <c r="E33" s="1018"/>
      <c r="F33" s="1018"/>
      <c r="G33" s="1018"/>
      <c r="H33" s="1018"/>
      <c r="I33" s="1018"/>
      <c r="J33" s="1018"/>
      <c r="K33" s="1018"/>
      <c r="L33" s="1018"/>
      <c r="M33" s="1018"/>
      <c r="N33" s="1018"/>
      <c r="O33" s="1018"/>
      <c r="P33" s="1019"/>
      <c r="Q33" s="1025">
        <v>2713</v>
      </c>
      <c r="R33" s="1026"/>
      <c r="S33" s="1026"/>
      <c r="T33" s="1026"/>
      <c r="U33" s="1026"/>
      <c r="V33" s="1026">
        <v>2609</v>
      </c>
      <c r="W33" s="1026"/>
      <c r="X33" s="1026"/>
      <c r="Y33" s="1026"/>
      <c r="Z33" s="1026"/>
      <c r="AA33" s="1026">
        <v>104</v>
      </c>
      <c r="AB33" s="1026"/>
      <c r="AC33" s="1026"/>
      <c r="AD33" s="1026"/>
      <c r="AE33" s="1027"/>
      <c r="AF33" s="1022">
        <v>104</v>
      </c>
      <c r="AG33" s="1023"/>
      <c r="AH33" s="1023"/>
      <c r="AI33" s="1023"/>
      <c r="AJ33" s="1024"/>
      <c r="AK33" s="967">
        <v>438</v>
      </c>
      <c r="AL33" s="958"/>
      <c r="AM33" s="958"/>
      <c r="AN33" s="958"/>
      <c r="AO33" s="958"/>
      <c r="AP33" s="958" t="s">
        <v>571</v>
      </c>
      <c r="AQ33" s="958"/>
      <c r="AR33" s="958"/>
      <c r="AS33" s="958"/>
      <c r="AT33" s="958"/>
      <c r="AU33" s="958" t="s">
        <v>571</v>
      </c>
      <c r="AV33" s="958"/>
      <c r="AW33" s="958"/>
      <c r="AX33" s="958"/>
      <c r="AY33" s="958"/>
      <c r="AZ33" s="1028" t="s">
        <v>563</v>
      </c>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394</v>
      </c>
      <c r="C34" s="1018"/>
      <c r="D34" s="1018"/>
      <c r="E34" s="1018"/>
      <c r="F34" s="1018"/>
      <c r="G34" s="1018"/>
      <c r="H34" s="1018"/>
      <c r="I34" s="1018"/>
      <c r="J34" s="1018"/>
      <c r="K34" s="1018"/>
      <c r="L34" s="1018"/>
      <c r="M34" s="1018"/>
      <c r="N34" s="1018"/>
      <c r="O34" s="1018"/>
      <c r="P34" s="1019"/>
      <c r="Q34" s="1025">
        <v>381</v>
      </c>
      <c r="R34" s="1026"/>
      <c r="S34" s="1026"/>
      <c r="T34" s="1026"/>
      <c r="U34" s="1026"/>
      <c r="V34" s="1026">
        <v>381</v>
      </c>
      <c r="W34" s="1026"/>
      <c r="X34" s="1026"/>
      <c r="Y34" s="1026"/>
      <c r="Z34" s="1026"/>
      <c r="AA34" s="1026" t="s">
        <v>571</v>
      </c>
      <c r="AB34" s="1026"/>
      <c r="AC34" s="1026"/>
      <c r="AD34" s="1026"/>
      <c r="AE34" s="1027"/>
      <c r="AF34" s="1022" t="s">
        <v>571</v>
      </c>
      <c r="AG34" s="1023"/>
      <c r="AH34" s="1023"/>
      <c r="AI34" s="1023"/>
      <c r="AJ34" s="1024"/>
      <c r="AK34" s="967">
        <v>112</v>
      </c>
      <c r="AL34" s="958"/>
      <c r="AM34" s="958"/>
      <c r="AN34" s="958"/>
      <c r="AO34" s="958"/>
      <c r="AP34" s="958" t="s">
        <v>571</v>
      </c>
      <c r="AQ34" s="958"/>
      <c r="AR34" s="958"/>
      <c r="AS34" s="958"/>
      <c r="AT34" s="958"/>
      <c r="AU34" s="958" t="s">
        <v>571</v>
      </c>
      <c r="AV34" s="958"/>
      <c r="AW34" s="958"/>
      <c r="AX34" s="958"/>
      <c r="AY34" s="958"/>
      <c r="AZ34" s="1028" t="s">
        <v>563</v>
      </c>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395</v>
      </c>
      <c r="C35" s="1018"/>
      <c r="D35" s="1018"/>
      <c r="E35" s="1018"/>
      <c r="F35" s="1018"/>
      <c r="G35" s="1018"/>
      <c r="H35" s="1018"/>
      <c r="I35" s="1018"/>
      <c r="J35" s="1018"/>
      <c r="K35" s="1018"/>
      <c r="L35" s="1018"/>
      <c r="M35" s="1018"/>
      <c r="N35" s="1018"/>
      <c r="O35" s="1018"/>
      <c r="P35" s="1019"/>
      <c r="Q35" s="1025">
        <v>273</v>
      </c>
      <c r="R35" s="1026"/>
      <c r="S35" s="1026"/>
      <c r="T35" s="1026"/>
      <c r="U35" s="1026"/>
      <c r="V35" s="1026">
        <v>273</v>
      </c>
      <c r="W35" s="1026"/>
      <c r="X35" s="1026"/>
      <c r="Y35" s="1026"/>
      <c r="Z35" s="1026"/>
      <c r="AA35" s="1026" t="s">
        <v>571</v>
      </c>
      <c r="AB35" s="1026"/>
      <c r="AC35" s="1026"/>
      <c r="AD35" s="1026"/>
      <c r="AE35" s="1027"/>
      <c r="AF35" s="1022" t="s">
        <v>571</v>
      </c>
      <c r="AG35" s="1023"/>
      <c r="AH35" s="1023"/>
      <c r="AI35" s="1023"/>
      <c r="AJ35" s="1024"/>
      <c r="AK35" s="967">
        <v>81</v>
      </c>
      <c r="AL35" s="958"/>
      <c r="AM35" s="958"/>
      <c r="AN35" s="958"/>
      <c r="AO35" s="958"/>
      <c r="AP35" s="958">
        <v>4</v>
      </c>
      <c r="AQ35" s="958"/>
      <c r="AR35" s="958"/>
      <c r="AS35" s="958"/>
      <c r="AT35" s="958"/>
      <c r="AU35" s="958" t="s">
        <v>571</v>
      </c>
      <c r="AV35" s="958"/>
      <c r="AW35" s="958"/>
      <c r="AX35" s="958"/>
      <c r="AY35" s="958"/>
      <c r="AZ35" s="1028" t="s">
        <v>563</v>
      </c>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t="s">
        <v>396</v>
      </c>
      <c r="C36" s="1018"/>
      <c r="D36" s="1018"/>
      <c r="E36" s="1018"/>
      <c r="F36" s="1018"/>
      <c r="G36" s="1018"/>
      <c r="H36" s="1018"/>
      <c r="I36" s="1018"/>
      <c r="J36" s="1018"/>
      <c r="K36" s="1018"/>
      <c r="L36" s="1018"/>
      <c r="M36" s="1018"/>
      <c r="N36" s="1018"/>
      <c r="O36" s="1018"/>
      <c r="P36" s="1019"/>
      <c r="Q36" s="1025">
        <v>545</v>
      </c>
      <c r="R36" s="1026"/>
      <c r="S36" s="1026"/>
      <c r="T36" s="1026"/>
      <c r="U36" s="1026"/>
      <c r="V36" s="1026">
        <v>533</v>
      </c>
      <c r="W36" s="1026"/>
      <c r="X36" s="1026"/>
      <c r="Y36" s="1026"/>
      <c r="Z36" s="1026"/>
      <c r="AA36" s="1026">
        <v>12</v>
      </c>
      <c r="AB36" s="1026"/>
      <c r="AC36" s="1026"/>
      <c r="AD36" s="1026"/>
      <c r="AE36" s="1027"/>
      <c r="AF36" s="1022">
        <v>382</v>
      </c>
      <c r="AG36" s="1023"/>
      <c r="AH36" s="1023"/>
      <c r="AI36" s="1023"/>
      <c r="AJ36" s="1024"/>
      <c r="AK36" s="967">
        <v>287</v>
      </c>
      <c r="AL36" s="958"/>
      <c r="AM36" s="958"/>
      <c r="AN36" s="958"/>
      <c r="AO36" s="958"/>
      <c r="AP36" s="958">
        <v>2741</v>
      </c>
      <c r="AQ36" s="958"/>
      <c r="AR36" s="958"/>
      <c r="AS36" s="958"/>
      <c r="AT36" s="958"/>
      <c r="AU36" s="958">
        <v>1464</v>
      </c>
      <c r="AV36" s="958"/>
      <c r="AW36" s="958"/>
      <c r="AX36" s="958"/>
      <c r="AY36" s="958"/>
      <c r="AZ36" s="1028" t="s">
        <v>563</v>
      </c>
      <c r="BA36" s="1028"/>
      <c r="BB36" s="1028"/>
      <c r="BC36" s="1028"/>
      <c r="BD36" s="1028"/>
      <c r="BE36" s="959" t="s">
        <v>397</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t="s">
        <v>398</v>
      </c>
      <c r="C37" s="1018"/>
      <c r="D37" s="1018"/>
      <c r="E37" s="1018"/>
      <c r="F37" s="1018"/>
      <c r="G37" s="1018"/>
      <c r="H37" s="1018"/>
      <c r="I37" s="1018"/>
      <c r="J37" s="1018"/>
      <c r="K37" s="1018"/>
      <c r="L37" s="1018"/>
      <c r="M37" s="1018"/>
      <c r="N37" s="1018"/>
      <c r="O37" s="1018"/>
      <c r="P37" s="1019"/>
      <c r="Q37" s="1025">
        <v>80</v>
      </c>
      <c r="R37" s="1026"/>
      <c r="S37" s="1026"/>
      <c r="T37" s="1026"/>
      <c r="U37" s="1026"/>
      <c r="V37" s="1026">
        <v>79</v>
      </c>
      <c r="W37" s="1026"/>
      <c r="X37" s="1026"/>
      <c r="Y37" s="1026"/>
      <c r="Z37" s="1026"/>
      <c r="AA37" s="1026">
        <v>1</v>
      </c>
      <c r="AB37" s="1026"/>
      <c r="AC37" s="1026"/>
      <c r="AD37" s="1026"/>
      <c r="AE37" s="1027"/>
      <c r="AF37" s="1022">
        <v>15</v>
      </c>
      <c r="AG37" s="1023"/>
      <c r="AH37" s="1023"/>
      <c r="AI37" s="1023"/>
      <c r="AJ37" s="1024"/>
      <c r="AK37" s="967">
        <v>66</v>
      </c>
      <c r="AL37" s="958"/>
      <c r="AM37" s="958"/>
      <c r="AN37" s="958"/>
      <c r="AO37" s="958"/>
      <c r="AP37" s="958">
        <v>201</v>
      </c>
      <c r="AQ37" s="958"/>
      <c r="AR37" s="958"/>
      <c r="AS37" s="958"/>
      <c r="AT37" s="958"/>
      <c r="AU37" s="958">
        <v>192</v>
      </c>
      <c r="AV37" s="958"/>
      <c r="AW37" s="958"/>
      <c r="AX37" s="958"/>
      <c r="AY37" s="958"/>
      <c r="AZ37" s="1028" t="s">
        <v>563</v>
      </c>
      <c r="BA37" s="1028"/>
      <c r="BB37" s="1028"/>
      <c r="BC37" s="1028"/>
      <c r="BD37" s="1028"/>
      <c r="BE37" s="959" t="s">
        <v>397</v>
      </c>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524</v>
      </c>
      <c r="AG63" s="946"/>
      <c r="AH63" s="946"/>
      <c r="AI63" s="946"/>
      <c r="AJ63" s="1009"/>
      <c r="AK63" s="1010"/>
      <c r="AL63" s="950"/>
      <c r="AM63" s="950"/>
      <c r="AN63" s="950"/>
      <c r="AO63" s="950"/>
      <c r="AP63" s="946">
        <v>3269</v>
      </c>
      <c r="AQ63" s="946"/>
      <c r="AR63" s="946"/>
      <c r="AS63" s="946"/>
      <c r="AT63" s="946"/>
      <c r="AU63" s="946">
        <v>1781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402</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403</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557</v>
      </c>
      <c r="C68" s="973"/>
      <c r="D68" s="973"/>
      <c r="E68" s="973"/>
      <c r="F68" s="973"/>
      <c r="G68" s="973"/>
      <c r="H68" s="973"/>
      <c r="I68" s="973"/>
      <c r="J68" s="973"/>
      <c r="K68" s="973"/>
      <c r="L68" s="973"/>
      <c r="M68" s="973"/>
      <c r="N68" s="973"/>
      <c r="O68" s="973"/>
      <c r="P68" s="974"/>
      <c r="Q68" s="975">
        <v>24</v>
      </c>
      <c r="R68" s="969"/>
      <c r="S68" s="969"/>
      <c r="T68" s="969"/>
      <c r="U68" s="969"/>
      <c r="V68" s="969">
        <v>24</v>
      </c>
      <c r="W68" s="969"/>
      <c r="X68" s="969"/>
      <c r="Y68" s="969"/>
      <c r="Z68" s="969"/>
      <c r="AA68" s="969" t="s">
        <v>571</v>
      </c>
      <c r="AB68" s="969"/>
      <c r="AC68" s="969"/>
      <c r="AD68" s="969"/>
      <c r="AE68" s="969"/>
      <c r="AF68" s="969" t="s">
        <v>571</v>
      </c>
      <c r="AG68" s="969"/>
      <c r="AH68" s="969"/>
      <c r="AI68" s="969"/>
      <c r="AJ68" s="969"/>
      <c r="AK68" s="969" t="s">
        <v>571</v>
      </c>
      <c r="AL68" s="969"/>
      <c r="AM68" s="969"/>
      <c r="AN68" s="969"/>
      <c r="AO68" s="969"/>
      <c r="AP68" s="969" t="s">
        <v>571</v>
      </c>
      <c r="AQ68" s="969"/>
      <c r="AR68" s="969"/>
      <c r="AS68" s="969"/>
      <c r="AT68" s="969"/>
      <c r="AU68" s="969" t="s">
        <v>571</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558</v>
      </c>
      <c r="C69" s="962"/>
      <c r="D69" s="962"/>
      <c r="E69" s="962"/>
      <c r="F69" s="962"/>
      <c r="G69" s="962"/>
      <c r="H69" s="962"/>
      <c r="I69" s="962"/>
      <c r="J69" s="962"/>
      <c r="K69" s="962"/>
      <c r="L69" s="962"/>
      <c r="M69" s="962"/>
      <c r="N69" s="962"/>
      <c r="O69" s="962"/>
      <c r="P69" s="963"/>
      <c r="Q69" s="964">
        <v>24</v>
      </c>
      <c r="R69" s="958"/>
      <c r="S69" s="958"/>
      <c r="T69" s="958"/>
      <c r="U69" s="958"/>
      <c r="V69" s="958">
        <v>24</v>
      </c>
      <c r="W69" s="958"/>
      <c r="X69" s="958"/>
      <c r="Y69" s="958"/>
      <c r="Z69" s="958"/>
      <c r="AA69" s="958" t="s">
        <v>571</v>
      </c>
      <c r="AB69" s="958"/>
      <c r="AC69" s="958"/>
      <c r="AD69" s="958"/>
      <c r="AE69" s="958"/>
      <c r="AF69" s="958" t="s">
        <v>571</v>
      </c>
      <c r="AG69" s="958"/>
      <c r="AH69" s="958"/>
      <c r="AI69" s="958"/>
      <c r="AJ69" s="958"/>
      <c r="AK69" s="958" t="s">
        <v>571</v>
      </c>
      <c r="AL69" s="958"/>
      <c r="AM69" s="958"/>
      <c r="AN69" s="958"/>
      <c r="AO69" s="958"/>
      <c r="AP69" s="958" t="s">
        <v>571</v>
      </c>
      <c r="AQ69" s="958"/>
      <c r="AR69" s="958"/>
      <c r="AS69" s="958"/>
      <c r="AT69" s="958"/>
      <c r="AU69" s="958" t="s">
        <v>571</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559</v>
      </c>
      <c r="C70" s="962"/>
      <c r="D70" s="962"/>
      <c r="E70" s="962"/>
      <c r="F70" s="962"/>
      <c r="G70" s="962"/>
      <c r="H70" s="962"/>
      <c r="I70" s="962"/>
      <c r="J70" s="962"/>
      <c r="K70" s="962"/>
      <c r="L70" s="962"/>
      <c r="M70" s="962"/>
      <c r="N70" s="962"/>
      <c r="O70" s="962"/>
      <c r="P70" s="963"/>
      <c r="Q70" s="964">
        <v>96</v>
      </c>
      <c r="R70" s="958"/>
      <c r="S70" s="958"/>
      <c r="T70" s="958"/>
      <c r="U70" s="958"/>
      <c r="V70" s="958">
        <v>96</v>
      </c>
      <c r="W70" s="958"/>
      <c r="X70" s="958"/>
      <c r="Y70" s="958"/>
      <c r="Z70" s="958"/>
      <c r="AA70" s="958" t="s">
        <v>571</v>
      </c>
      <c r="AB70" s="958"/>
      <c r="AC70" s="958"/>
      <c r="AD70" s="958"/>
      <c r="AE70" s="958"/>
      <c r="AF70" s="958" t="s">
        <v>571</v>
      </c>
      <c r="AG70" s="958"/>
      <c r="AH70" s="958"/>
      <c r="AI70" s="958"/>
      <c r="AJ70" s="958"/>
      <c r="AK70" s="958" t="s">
        <v>571</v>
      </c>
      <c r="AL70" s="958"/>
      <c r="AM70" s="958"/>
      <c r="AN70" s="958"/>
      <c r="AO70" s="958"/>
      <c r="AP70" s="958" t="s">
        <v>571</v>
      </c>
      <c r="AQ70" s="958"/>
      <c r="AR70" s="958"/>
      <c r="AS70" s="958"/>
      <c r="AT70" s="958"/>
      <c r="AU70" s="958" t="s">
        <v>571</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560</v>
      </c>
      <c r="C71" s="962"/>
      <c r="D71" s="962"/>
      <c r="E71" s="962"/>
      <c r="F71" s="962"/>
      <c r="G71" s="962"/>
      <c r="H71" s="962"/>
      <c r="I71" s="962"/>
      <c r="J71" s="962"/>
      <c r="K71" s="962"/>
      <c r="L71" s="962"/>
      <c r="M71" s="962"/>
      <c r="N71" s="962"/>
      <c r="O71" s="962"/>
      <c r="P71" s="963"/>
      <c r="Q71" s="964">
        <v>41</v>
      </c>
      <c r="R71" s="958"/>
      <c r="S71" s="958"/>
      <c r="T71" s="958"/>
      <c r="U71" s="958"/>
      <c r="V71" s="958">
        <v>41</v>
      </c>
      <c r="W71" s="958"/>
      <c r="X71" s="958"/>
      <c r="Y71" s="958"/>
      <c r="Z71" s="958"/>
      <c r="AA71" s="958" t="s">
        <v>571</v>
      </c>
      <c r="AB71" s="958"/>
      <c r="AC71" s="958"/>
      <c r="AD71" s="958"/>
      <c r="AE71" s="958"/>
      <c r="AF71" s="958" t="s">
        <v>571</v>
      </c>
      <c r="AG71" s="958"/>
      <c r="AH71" s="958"/>
      <c r="AI71" s="958"/>
      <c r="AJ71" s="958"/>
      <c r="AK71" s="958" t="s">
        <v>571</v>
      </c>
      <c r="AL71" s="958"/>
      <c r="AM71" s="958"/>
      <c r="AN71" s="958"/>
      <c r="AO71" s="958"/>
      <c r="AP71" s="958" t="s">
        <v>571</v>
      </c>
      <c r="AQ71" s="958"/>
      <c r="AR71" s="958"/>
      <c r="AS71" s="958"/>
      <c r="AT71" s="958"/>
      <c r="AU71" s="958" t="s">
        <v>571</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561</v>
      </c>
      <c r="C72" s="962"/>
      <c r="D72" s="962"/>
      <c r="E72" s="962"/>
      <c r="F72" s="962"/>
      <c r="G72" s="962"/>
      <c r="H72" s="962"/>
      <c r="I72" s="962"/>
      <c r="J72" s="962"/>
      <c r="K72" s="962"/>
      <c r="L72" s="962"/>
      <c r="M72" s="962"/>
      <c r="N72" s="962"/>
      <c r="O72" s="962"/>
      <c r="P72" s="963"/>
      <c r="Q72" s="964">
        <v>152</v>
      </c>
      <c r="R72" s="958"/>
      <c r="S72" s="958"/>
      <c r="T72" s="958"/>
      <c r="U72" s="958"/>
      <c r="V72" s="958">
        <v>143</v>
      </c>
      <c r="W72" s="958"/>
      <c r="X72" s="958"/>
      <c r="Y72" s="958"/>
      <c r="Z72" s="958"/>
      <c r="AA72" s="958">
        <v>9</v>
      </c>
      <c r="AB72" s="958"/>
      <c r="AC72" s="958"/>
      <c r="AD72" s="958"/>
      <c r="AE72" s="958"/>
      <c r="AF72" s="958">
        <v>9</v>
      </c>
      <c r="AG72" s="958"/>
      <c r="AH72" s="958"/>
      <c r="AI72" s="958"/>
      <c r="AJ72" s="958"/>
      <c r="AK72" s="958" t="s">
        <v>571</v>
      </c>
      <c r="AL72" s="958"/>
      <c r="AM72" s="958"/>
      <c r="AN72" s="958"/>
      <c r="AO72" s="958"/>
      <c r="AP72" s="958" t="s">
        <v>571</v>
      </c>
      <c r="AQ72" s="958"/>
      <c r="AR72" s="958"/>
      <c r="AS72" s="958"/>
      <c r="AT72" s="958"/>
      <c r="AU72" s="958" t="s">
        <v>571</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562</v>
      </c>
      <c r="C73" s="962"/>
      <c r="D73" s="962"/>
      <c r="E73" s="962"/>
      <c r="F73" s="962"/>
      <c r="G73" s="962"/>
      <c r="H73" s="962"/>
      <c r="I73" s="962"/>
      <c r="J73" s="962"/>
      <c r="K73" s="962"/>
      <c r="L73" s="962"/>
      <c r="M73" s="962"/>
      <c r="N73" s="962"/>
      <c r="O73" s="962"/>
      <c r="P73" s="963"/>
      <c r="Q73" s="964">
        <v>4171</v>
      </c>
      <c r="R73" s="958"/>
      <c r="S73" s="958"/>
      <c r="T73" s="958"/>
      <c r="U73" s="958"/>
      <c r="V73" s="958">
        <v>3764</v>
      </c>
      <c r="W73" s="958"/>
      <c r="X73" s="958"/>
      <c r="Y73" s="958"/>
      <c r="Z73" s="958"/>
      <c r="AA73" s="958">
        <v>407</v>
      </c>
      <c r="AB73" s="958"/>
      <c r="AC73" s="958"/>
      <c r="AD73" s="958"/>
      <c r="AE73" s="958"/>
      <c r="AF73" s="958">
        <v>407</v>
      </c>
      <c r="AG73" s="958"/>
      <c r="AH73" s="958"/>
      <c r="AI73" s="958"/>
      <c r="AJ73" s="958"/>
      <c r="AK73" s="958">
        <v>2</v>
      </c>
      <c r="AL73" s="958"/>
      <c r="AM73" s="958"/>
      <c r="AN73" s="958"/>
      <c r="AO73" s="958"/>
      <c r="AP73" s="958" t="s">
        <v>571</v>
      </c>
      <c r="AQ73" s="958"/>
      <c r="AR73" s="958"/>
      <c r="AS73" s="958"/>
      <c r="AT73" s="958"/>
      <c r="AU73" s="958" t="s">
        <v>571</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564</v>
      </c>
      <c r="C74" s="962"/>
      <c r="D74" s="962"/>
      <c r="E74" s="962"/>
      <c r="F74" s="962"/>
      <c r="G74" s="962"/>
      <c r="H74" s="962"/>
      <c r="I74" s="962"/>
      <c r="J74" s="962"/>
      <c r="K74" s="962"/>
      <c r="L74" s="962"/>
      <c r="M74" s="962"/>
      <c r="N74" s="962"/>
      <c r="O74" s="962"/>
      <c r="P74" s="963"/>
      <c r="Q74" s="964">
        <v>7</v>
      </c>
      <c r="R74" s="958"/>
      <c r="S74" s="958"/>
      <c r="T74" s="958"/>
      <c r="U74" s="958"/>
      <c r="V74" s="958">
        <v>7</v>
      </c>
      <c r="W74" s="958"/>
      <c r="X74" s="958"/>
      <c r="Y74" s="958"/>
      <c r="Z74" s="958"/>
      <c r="AA74" s="958" t="s">
        <v>571</v>
      </c>
      <c r="AB74" s="958"/>
      <c r="AC74" s="958"/>
      <c r="AD74" s="958"/>
      <c r="AE74" s="958"/>
      <c r="AF74" s="958" t="s">
        <v>571</v>
      </c>
      <c r="AG74" s="958"/>
      <c r="AH74" s="958"/>
      <c r="AI74" s="958"/>
      <c r="AJ74" s="958"/>
      <c r="AK74" s="958" t="s">
        <v>571</v>
      </c>
      <c r="AL74" s="958"/>
      <c r="AM74" s="958"/>
      <c r="AN74" s="958"/>
      <c r="AO74" s="958"/>
      <c r="AP74" s="958" t="s">
        <v>571</v>
      </c>
      <c r="AQ74" s="958"/>
      <c r="AR74" s="958"/>
      <c r="AS74" s="958"/>
      <c r="AT74" s="958"/>
      <c r="AU74" s="958" t="s">
        <v>571</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565</v>
      </c>
      <c r="C75" s="962"/>
      <c r="D75" s="962"/>
      <c r="E75" s="962"/>
      <c r="F75" s="962"/>
      <c r="G75" s="962"/>
      <c r="H75" s="962"/>
      <c r="I75" s="962"/>
      <c r="J75" s="962"/>
      <c r="K75" s="962"/>
      <c r="L75" s="962"/>
      <c r="M75" s="962"/>
      <c r="N75" s="962"/>
      <c r="O75" s="962"/>
      <c r="P75" s="963"/>
      <c r="Q75" s="965">
        <v>59</v>
      </c>
      <c r="R75" s="966"/>
      <c r="S75" s="966"/>
      <c r="T75" s="966"/>
      <c r="U75" s="967"/>
      <c r="V75" s="968">
        <v>48</v>
      </c>
      <c r="W75" s="966"/>
      <c r="X75" s="966"/>
      <c r="Y75" s="966"/>
      <c r="Z75" s="967"/>
      <c r="AA75" s="968">
        <v>11</v>
      </c>
      <c r="AB75" s="966"/>
      <c r="AC75" s="966"/>
      <c r="AD75" s="966"/>
      <c r="AE75" s="967"/>
      <c r="AF75" s="968">
        <v>11</v>
      </c>
      <c r="AG75" s="966"/>
      <c r="AH75" s="966"/>
      <c r="AI75" s="966"/>
      <c r="AJ75" s="967"/>
      <c r="AK75" s="968" t="s">
        <v>571</v>
      </c>
      <c r="AL75" s="966"/>
      <c r="AM75" s="966"/>
      <c r="AN75" s="966"/>
      <c r="AO75" s="967"/>
      <c r="AP75" s="968" t="s">
        <v>571</v>
      </c>
      <c r="AQ75" s="966"/>
      <c r="AR75" s="966"/>
      <c r="AS75" s="966"/>
      <c r="AT75" s="967"/>
      <c r="AU75" s="968" t="s">
        <v>571</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566</v>
      </c>
      <c r="C76" s="962"/>
      <c r="D76" s="962"/>
      <c r="E76" s="962"/>
      <c r="F76" s="962"/>
      <c r="G76" s="962"/>
      <c r="H76" s="962"/>
      <c r="I76" s="962"/>
      <c r="J76" s="962"/>
      <c r="K76" s="962"/>
      <c r="L76" s="962"/>
      <c r="M76" s="962"/>
      <c r="N76" s="962"/>
      <c r="O76" s="962"/>
      <c r="P76" s="963"/>
      <c r="Q76" s="965">
        <v>155045</v>
      </c>
      <c r="R76" s="966"/>
      <c r="S76" s="966"/>
      <c r="T76" s="966"/>
      <c r="U76" s="967"/>
      <c r="V76" s="968">
        <v>151878</v>
      </c>
      <c r="W76" s="966"/>
      <c r="X76" s="966"/>
      <c r="Y76" s="966"/>
      <c r="Z76" s="967"/>
      <c r="AA76" s="968">
        <v>3167</v>
      </c>
      <c r="AB76" s="966"/>
      <c r="AC76" s="966"/>
      <c r="AD76" s="966"/>
      <c r="AE76" s="967"/>
      <c r="AF76" s="968">
        <v>3167</v>
      </c>
      <c r="AG76" s="966"/>
      <c r="AH76" s="966"/>
      <c r="AI76" s="966"/>
      <c r="AJ76" s="967"/>
      <c r="AK76" s="968" t="s">
        <v>571</v>
      </c>
      <c r="AL76" s="966"/>
      <c r="AM76" s="966"/>
      <c r="AN76" s="966"/>
      <c r="AO76" s="967"/>
      <c r="AP76" s="968" t="s">
        <v>571</v>
      </c>
      <c r="AQ76" s="966"/>
      <c r="AR76" s="966"/>
      <c r="AS76" s="966"/>
      <c r="AT76" s="967"/>
      <c r="AU76" s="968" t="s">
        <v>571</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3594</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148</v>
      </c>
      <c r="CS102" s="940"/>
      <c r="CT102" s="940"/>
      <c r="CU102" s="940"/>
      <c r="CV102" s="941"/>
      <c r="CW102" s="939">
        <v>38</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12" customFormat="1" ht="26.25" customHeight="1" x14ac:dyDescent="0.15">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1844789</v>
      </c>
      <c r="AB110" s="876"/>
      <c r="AC110" s="876"/>
      <c r="AD110" s="876"/>
      <c r="AE110" s="877"/>
      <c r="AF110" s="878">
        <v>1927236</v>
      </c>
      <c r="AG110" s="876"/>
      <c r="AH110" s="876"/>
      <c r="AI110" s="876"/>
      <c r="AJ110" s="877"/>
      <c r="AK110" s="878">
        <v>1975812</v>
      </c>
      <c r="AL110" s="876"/>
      <c r="AM110" s="876"/>
      <c r="AN110" s="876"/>
      <c r="AO110" s="877"/>
      <c r="AP110" s="879">
        <v>27</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17942175</v>
      </c>
      <c r="BR110" s="829"/>
      <c r="BS110" s="829"/>
      <c r="BT110" s="829"/>
      <c r="BU110" s="829"/>
      <c r="BV110" s="829">
        <v>18357548</v>
      </c>
      <c r="BW110" s="829"/>
      <c r="BX110" s="829"/>
      <c r="BY110" s="829"/>
      <c r="BZ110" s="829"/>
      <c r="CA110" s="829">
        <v>18343963</v>
      </c>
      <c r="CB110" s="829"/>
      <c r="CC110" s="829"/>
      <c r="CD110" s="829"/>
      <c r="CE110" s="829"/>
      <c r="CF110" s="853">
        <v>250.4</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2109787</v>
      </c>
      <c r="BR112" s="804"/>
      <c r="BS112" s="804"/>
      <c r="BT112" s="804"/>
      <c r="BU112" s="804"/>
      <c r="BV112" s="804">
        <v>1968259</v>
      </c>
      <c r="BW112" s="804"/>
      <c r="BX112" s="804"/>
      <c r="BY112" s="804"/>
      <c r="BZ112" s="804"/>
      <c r="CA112" s="804">
        <v>1780632</v>
      </c>
      <c r="CB112" s="804"/>
      <c r="CC112" s="804"/>
      <c r="CD112" s="804"/>
      <c r="CE112" s="804"/>
      <c r="CF112" s="862">
        <v>24.3</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282021</v>
      </c>
      <c r="AB113" s="906"/>
      <c r="AC113" s="906"/>
      <c r="AD113" s="906"/>
      <c r="AE113" s="907"/>
      <c r="AF113" s="908">
        <v>258478</v>
      </c>
      <c r="AG113" s="906"/>
      <c r="AH113" s="906"/>
      <c r="AI113" s="906"/>
      <c r="AJ113" s="907"/>
      <c r="AK113" s="908">
        <v>214773</v>
      </c>
      <c r="AL113" s="906"/>
      <c r="AM113" s="906"/>
      <c r="AN113" s="906"/>
      <c r="AO113" s="907"/>
      <c r="AP113" s="909">
        <v>2.9</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v>2350</v>
      </c>
      <c r="BR113" s="804"/>
      <c r="BS113" s="804"/>
      <c r="BT113" s="804"/>
      <c r="BU113" s="804"/>
      <c r="BV113" s="804">
        <v>1131</v>
      </c>
      <c r="BW113" s="804"/>
      <c r="BX113" s="804"/>
      <c r="BY113" s="804"/>
      <c r="BZ113" s="804"/>
      <c r="CA113" s="804" t="s">
        <v>122</v>
      </c>
      <c r="CB113" s="804"/>
      <c r="CC113" s="804"/>
      <c r="CD113" s="804"/>
      <c r="CE113" s="804"/>
      <c r="CF113" s="862" t="s">
        <v>122</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1249</v>
      </c>
      <c r="AB114" s="767"/>
      <c r="AC114" s="767"/>
      <c r="AD114" s="767"/>
      <c r="AE114" s="768"/>
      <c r="AF114" s="769">
        <v>1251</v>
      </c>
      <c r="AG114" s="767"/>
      <c r="AH114" s="767"/>
      <c r="AI114" s="767"/>
      <c r="AJ114" s="768"/>
      <c r="AK114" s="769">
        <v>1142</v>
      </c>
      <c r="AL114" s="767"/>
      <c r="AM114" s="767"/>
      <c r="AN114" s="767"/>
      <c r="AO114" s="768"/>
      <c r="AP114" s="811">
        <v>0</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1522133</v>
      </c>
      <c r="BR114" s="804"/>
      <c r="BS114" s="804"/>
      <c r="BT114" s="804"/>
      <c r="BU114" s="804"/>
      <c r="BV114" s="804">
        <v>1527890</v>
      </c>
      <c r="BW114" s="804"/>
      <c r="BX114" s="804"/>
      <c r="BY114" s="804"/>
      <c r="BZ114" s="804"/>
      <c r="CA114" s="804">
        <v>1499299</v>
      </c>
      <c r="CB114" s="804"/>
      <c r="CC114" s="804"/>
      <c r="CD114" s="804"/>
      <c r="CE114" s="804"/>
      <c r="CF114" s="862">
        <v>20.5</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20</v>
      </c>
      <c r="AB115" s="906"/>
      <c r="AC115" s="906"/>
      <c r="AD115" s="906"/>
      <c r="AE115" s="907"/>
      <c r="AF115" s="908">
        <v>14</v>
      </c>
      <c r="AG115" s="906"/>
      <c r="AH115" s="906"/>
      <c r="AI115" s="906"/>
      <c r="AJ115" s="907"/>
      <c r="AK115" s="908">
        <v>5</v>
      </c>
      <c r="AL115" s="906"/>
      <c r="AM115" s="906"/>
      <c r="AN115" s="906"/>
      <c r="AO115" s="907"/>
      <c r="AP115" s="909">
        <v>0</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240</v>
      </c>
      <c r="AB116" s="767"/>
      <c r="AC116" s="767"/>
      <c r="AD116" s="767"/>
      <c r="AE116" s="768"/>
      <c r="AF116" s="769">
        <v>376</v>
      </c>
      <c r="AG116" s="767"/>
      <c r="AH116" s="767"/>
      <c r="AI116" s="767"/>
      <c r="AJ116" s="768"/>
      <c r="AK116" s="769">
        <v>856</v>
      </c>
      <c r="AL116" s="767"/>
      <c r="AM116" s="767"/>
      <c r="AN116" s="767"/>
      <c r="AO116" s="768"/>
      <c r="AP116" s="811">
        <v>0</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2128319</v>
      </c>
      <c r="AB117" s="890"/>
      <c r="AC117" s="890"/>
      <c r="AD117" s="890"/>
      <c r="AE117" s="891"/>
      <c r="AF117" s="892">
        <v>2187355</v>
      </c>
      <c r="AG117" s="890"/>
      <c r="AH117" s="890"/>
      <c r="AI117" s="890"/>
      <c r="AJ117" s="891"/>
      <c r="AK117" s="892">
        <v>2192588</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445</v>
      </c>
      <c r="BP119" s="865"/>
      <c r="BQ119" s="866">
        <v>21576445</v>
      </c>
      <c r="BR119" s="832"/>
      <c r="BS119" s="832"/>
      <c r="BT119" s="832"/>
      <c r="BU119" s="832"/>
      <c r="BV119" s="832">
        <v>21854828</v>
      </c>
      <c r="BW119" s="832"/>
      <c r="BX119" s="832"/>
      <c r="BY119" s="832"/>
      <c r="BZ119" s="832"/>
      <c r="CA119" s="832">
        <v>21623894</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11709121</v>
      </c>
      <c r="BR120" s="829"/>
      <c r="BS120" s="829"/>
      <c r="BT120" s="829"/>
      <c r="BU120" s="829"/>
      <c r="BV120" s="829">
        <v>11926841</v>
      </c>
      <c r="BW120" s="829"/>
      <c r="BX120" s="829"/>
      <c r="BY120" s="829"/>
      <c r="BZ120" s="829"/>
      <c r="CA120" s="829">
        <v>11788282</v>
      </c>
      <c r="CB120" s="829"/>
      <c r="CC120" s="829"/>
      <c r="CD120" s="829"/>
      <c r="CE120" s="829"/>
      <c r="CF120" s="853">
        <v>160.9</v>
      </c>
      <c r="CG120" s="854"/>
      <c r="CH120" s="854"/>
      <c r="CI120" s="854"/>
      <c r="CJ120" s="854"/>
      <c r="CK120" s="855" t="s">
        <v>449</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1748112</v>
      </c>
      <c r="DH120" s="829"/>
      <c r="DI120" s="829"/>
      <c r="DJ120" s="829"/>
      <c r="DK120" s="829"/>
      <c r="DL120" s="829">
        <v>1628386</v>
      </c>
      <c r="DM120" s="829"/>
      <c r="DN120" s="829"/>
      <c r="DO120" s="829"/>
      <c r="DP120" s="829"/>
      <c r="DQ120" s="829">
        <v>1463923</v>
      </c>
      <c r="DR120" s="829"/>
      <c r="DS120" s="829"/>
      <c r="DT120" s="829"/>
      <c r="DU120" s="829"/>
      <c r="DV120" s="830">
        <v>20</v>
      </c>
      <c r="DW120" s="830"/>
      <c r="DX120" s="830"/>
      <c r="DY120" s="830"/>
      <c r="DZ120" s="831"/>
    </row>
    <row r="121" spans="1:130" s="212" customFormat="1" ht="26.25" customHeight="1" x14ac:dyDescent="0.15">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575123</v>
      </c>
      <c r="BR121" s="804"/>
      <c r="BS121" s="804"/>
      <c r="BT121" s="804"/>
      <c r="BU121" s="804"/>
      <c r="BV121" s="804">
        <v>595713</v>
      </c>
      <c r="BW121" s="804"/>
      <c r="BX121" s="804"/>
      <c r="BY121" s="804"/>
      <c r="BZ121" s="804"/>
      <c r="CA121" s="804">
        <v>697693</v>
      </c>
      <c r="CB121" s="804"/>
      <c r="CC121" s="804"/>
      <c r="CD121" s="804"/>
      <c r="CE121" s="804"/>
      <c r="CF121" s="862">
        <v>9.5</v>
      </c>
      <c r="CG121" s="863"/>
      <c r="CH121" s="863"/>
      <c r="CI121" s="863"/>
      <c r="CJ121" s="863"/>
      <c r="CK121" s="856"/>
      <c r="CL121" s="842"/>
      <c r="CM121" s="842"/>
      <c r="CN121" s="842"/>
      <c r="CO121" s="843"/>
      <c r="CP121" s="822" t="s">
        <v>398</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191756</v>
      </c>
      <c r="DR121" s="804"/>
      <c r="DS121" s="804"/>
      <c r="DT121" s="804"/>
      <c r="DU121" s="804"/>
      <c r="DV121" s="781">
        <v>2.6</v>
      </c>
      <c r="DW121" s="781"/>
      <c r="DX121" s="781"/>
      <c r="DY121" s="781"/>
      <c r="DZ121" s="782"/>
    </row>
    <row r="122" spans="1:130" s="212" customFormat="1" ht="26.25" customHeight="1" x14ac:dyDescent="0.15">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14808164</v>
      </c>
      <c r="BR122" s="832"/>
      <c r="BS122" s="832"/>
      <c r="BT122" s="832"/>
      <c r="BU122" s="832"/>
      <c r="BV122" s="832">
        <v>15061530</v>
      </c>
      <c r="BW122" s="832"/>
      <c r="BX122" s="832"/>
      <c r="BY122" s="832"/>
      <c r="BZ122" s="832"/>
      <c r="CA122" s="832">
        <v>14753939</v>
      </c>
      <c r="CB122" s="832"/>
      <c r="CC122" s="832"/>
      <c r="CD122" s="832"/>
      <c r="CE122" s="832"/>
      <c r="CF122" s="833">
        <v>201.4</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v>110636</v>
      </c>
      <c r="DH122" s="804"/>
      <c r="DI122" s="804"/>
      <c r="DJ122" s="804"/>
      <c r="DK122" s="804"/>
      <c r="DL122" s="804">
        <v>114735</v>
      </c>
      <c r="DM122" s="804"/>
      <c r="DN122" s="804"/>
      <c r="DO122" s="804"/>
      <c r="DP122" s="804"/>
      <c r="DQ122" s="804">
        <v>121375</v>
      </c>
      <c r="DR122" s="804"/>
      <c r="DS122" s="804"/>
      <c r="DT122" s="804"/>
      <c r="DU122" s="804"/>
      <c r="DV122" s="781">
        <v>1.7</v>
      </c>
      <c r="DW122" s="781"/>
      <c r="DX122" s="781"/>
      <c r="DY122" s="781"/>
      <c r="DZ122" s="782"/>
    </row>
    <row r="123" spans="1:130" s="212" customFormat="1" ht="26.25" customHeight="1" x14ac:dyDescent="0.15">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453</v>
      </c>
      <c r="BP123" s="865"/>
      <c r="BQ123" s="819">
        <v>27092408</v>
      </c>
      <c r="BR123" s="820"/>
      <c r="BS123" s="820"/>
      <c r="BT123" s="820"/>
      <c r="BU123" s="820"/>
      <c r="BV123" s="820">
        <v>27584084</v>
      </c>
      <c r="BW123" s="820"/>
      <c r="BX123" s="820"/>
      <c r="BY123" s="820"/>
      <c r="BZ123" s="820"/>
      <c r="CA123" s="820">
        <v>27239914</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v>2732</v>
      </c>
      <c r="DH123" s="767"/>
      <c r="DI123" s="767"/>
      <c r="DJ123" s="767"/>
      <c r="DK123" s="768"/>
      <c r="DL123" s="769">
        <v>2923</v>
      </c>
      <c r="DM123" s="767"/>
      <c r="DN123" s="767"/>
      <c r="DO123" s="767"/>
      <c r="DP123" s="768"/>
      <c r="DQ123" s="769">
        <v>3578</v>
      </c>
      <c r="DR123" s="767"/>
      <c r="DS123" s="767"/>
      <c r="DT123" s="767"/>
      <c r="DU123" s="768"/>
      <c r="DV123" s="811">
        <v>0</v>
      </c>
      <c r="DW123" s="812"/>
      <c r="DX123" s="812"/>
      <c r="DY123" s="812"/>
      <c r="DZ123" s="813"/>
    </row>
    <row r="124" spans="1:130" s="212" customFormat="1" ht="26.25" customHeight="1" thickBot="1" x14ac:dyDescent="0.2">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v>248307</v>
      </c>
      <c r="DH124" s="751"/>
      <c r="DI124" s="751"/>
      <c r="DJ124" s="751"/>
      <c r="DK124" s="752"/>
      <c r="DL124" s="753">
        <v>222215</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20</v>
      </c>
      <c r="AB127" s="767"/>
      <c r="AC127" s="767"/>
      <c r="AD127" s="767"/>
      <c r="AE127" s="768"/>
      <c r="AF127" s="769">
        <v>14</v>
      </c>
      <c r="AG127" s="767"/>
      <c r="AH127" s="767"/>
      <c r="AI127" s="767"/>
      <c r="AJ127" s="768"/>
      <c r="AK127" s="769">
        <v>5</v>
      </c>
      <c r="AL127" s="767"/>
      <c r="AM127" s="767"/>
      <c r="AN127" s="767"/>
      <c r="AO127" s="768"/>
      <c r="AP127" s="811">
        <v>0</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51854</v>
      </c>
      <c r="AB128" s="788"/>
      <c r="AC128" s="788"/>
      <c r="AD128" s="788"/>
      <c r="AE128" s="789"/>
      <c r="AF128" s="790">
        <v>61986</v>
      </c>
      <c r="AG128" s="788"/>
      <c r="AH128" s="788"/>
      <c r="AI128" s="788"/>
      <c r="AJ128" s="789"/>
      <c r="AK128" s="790">
        <v>66305</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13.54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8878316</v>
      </c>
      <c r="AB129" s="767"/>
      <c r="AC129" s="767"/>
      <c r="AD129" s="767"/>
      <c r="AE129" s="768"/>
      <c r="AF129" s="769">
        <v>8755027</v>
      </c>
      <c r="AG129" s="767"/>
      <c r="AH129" s="767"/>
      <c r="AI129" s="767"/>
      <c r="AJ129" s="768"/>
      <c r="AK129" s="769">
        <v>8896494</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18.54</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1620007</v>
      </c>
      <c r="AB130" s="767"/>
      <c r="AC130" s="767"/>
      <c r="AD130" s="767"/>
      <c r="AE130" s="768"/>
      <c r="AF130" s="769">
        <v>1583143</v>
      </c>
      <c r="AG130" s="767"/>
      <c r="AH130" s="767"/>
      <c r="AI130" s="767"/>
      <c r="AJ130" s="768"/>
      <c r="AK130" s="769">
        <v>1570433</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7.1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7258309</v>
      </c>
      <c r="AB131" s="751"/>
      <c r="AC131" s="751"/>
      <c r="AD131" s="751"/>
      <c r="AE131" s="752"/>
      <c r="AF131" s="753">
        <v>7171884</v>
      </c>
      <c r="AG131" s="751"/>
      <c r="AH131" s="751"/>
      <c r="AI131" s="751"/>
      <c r="AJ131" s="752"/>
      <c r="AK131" s="753">
        <v>7326061</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6.2887650549999998</v>
      </c>
      <c r="AB132" s="732"/>
      <c r="AC132" s="732"/>
      <c r="AD132" s="732"/>
      <c r="AE132" s="733"/>
      <c r="AF132" s="734">
        <v>7.5604401860000001</v>
      </c>
      <c r="AG132" s="732"/>
      <c r="AH132" s="732"/>
      <c r="AI132" s="732"/>
      <c r="AJ132" s="733"/>
      <c r="AK132" s="734">
        <v>7.5872969120000002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6</v>
      </c>
      <c r="AB133" s="711"/>
      <c r="AC133" s="711"/>
      <c r="AD133" s="711"/>
      <c r="AE133" s="712"/>
      <c r="AF133" s="710">
        <v>6.6</v>
      </c>
      <c r="AG133" s="711"/>
      <c r="AH133" s="711"/>
      <c r="AI133" s="711"/>
      <c r="AJ133" s="712"/>
      <c r="AK133" s="710">
        <v>7.1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1q1kRoBTgWuZcISVdyFNeRjCGFTEDAUsD3U717nkyCk72GC1eK77ierYF+Fho1yVimIbGCcqbWTGBrauqT5RSw==" saltValue="aOXLmMnV1+gEkBzh9zi3D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4xLPzSH4FUBQnYaIqQrHhMWDKIUYG1ciWYlRRPO3MAJNrAjcazguD2GBrAygloNrzlFkLHEIy0Hsd0Wo6gc78g==" saltValue="R0lenObl+I0jEZyfchOb8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bopr1JcHo4Kmsg+g0IV1C6yMDDl+AwWK1KQRF7GGI5+bqJZK2Fm0nOudCFeoL4O/f00fNXW9MZ0R7T4RDrwXg==" saltValue="uG+BRlSPqH1Ln3XDQ+OjX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5" t="s">
        <v>482</v>
      </c>
      <c r="AP7" s="253"/>
      <c r="AQ7" s="254" t="s">
        <v>483</v>
      </c>
      <c r="AR7" s="255"/>
    </row>
    <row r="8" spans="1:46" x14ac:dyDescent="0.15">
      <c r="A8" s="247"/>
      <c r="AK8" s="256"/>
      <c r="AL8" s="257"/>
      <c r="AM8" s="257"/>
      <c r="AN8" s="258"/>
      <c r="AO8" s="1106"/>
      <c r="AP8" s="259" t="s">
        <v>484</v>
      </c>
      <c r="AQ8" s="260" t="s">
        <v>485</v>
      </c>
      <c r="AR8" s="261" t="s">
        <v>486</v>
      </c>
    </row>
    <row r="9" spans="1:46" x14ac:dyDescent="0.15">
      <c r="A9" s="247"/>
      <c r="AK9" s="1117" t="s">
        <v>487</v>
      </c>
      <c r="AL9" s="1118"/>
      <c r="AM9" s="1118"/>
      <c r="AN9" s="1119"/>
      <c r="AO9" s="262">
        <v>2572808</v>
      </c>
      <c r="AP9" s="262">
        <v>172152</v>
      </c>
      <c r="AQ9" s="263">
        <v>138750</v>
      </c>
      <c r="AR9" s="264">
        <v>24.1</v>
      </c>
    </row>
    <row r="10" spans="1:46" ht="13.5" customHeight="1" x14ac:dyDescent="0.15">
      <c r="A10" s="247"/>
      <c r="AK10" s="1117" t="s">
        <v>488</v>
      </c>
      <c r="AL10" s="1118"/>
      <c r="AM10" s="1118"/>
      <c r="AN10" s="1119"/>
      <c r="AO10" s="265">
        <v>373387</v>
      </c>
      <c r="AP10" s="265">
        <v>24984</v>
      </c>
      <c r="AQ10" s="266">
        <v>15826</v>
      </c>
      <c r="AR10" s="267">
        <v>57.9</v>
      </c>
    </row>
    <row r="11" spans="1:46" ht="13.5" customHeight="1" x14ac:dyDescent="0.15">
      <c r="A11" s="247"/>
      <c r="AK11" s="1117" t="s">
        <v>489</v>
      </c>
      <c r="AL11" s="1118"/>
      <c r="AM11" s="1118"/>
      <c r="AN11" s="1119"/>
      <c r="AO11" s="265" t="s">
        <v>490</v>
      </c>
      <c r="AP11" s="265" t="s">
        <v>490</v>
      </c>
      <c r="AQ11" s="266">
        <v>2916</v>
      </c>
      <c r="AR11" s="267" t="s">
        <v>490</v>
      </c>
    </row>
    <row r="12" spans="1:46" ht="13.5" customHeight="1" x14ac:dyDescent="0.15">
      <c r="A12" s="247"/>
      <c r="AK12" s="1117" t="s">
        <v>491</v>
      </c>
      <c r="AL12" s="1118"/>
      <c r="AM12" s="1118"/>
      <c r="AN12" s="1119"/>
      <c r="AO12" s="265" t="s">
        <v>490</v>
      </c>
      <c r="AP12" s="265" t="s">
        <v>490</v>
      </c>
      <c r="AQ12" s="266" t="s">
        <v>490</v>
      </c>
      <c r="AR12" s="267" t="s">
        <v>490</v>
      </c>
    </row>
    <row r="13" spans="1:46" ht="13.5" customHeight="1" x14ac:dyDescent="0.15">
      <c r="A13" s="247"/>
      <c r="AK13" s="1117" t="s">
        <v>492</v>
      </c>
      <c r="AL13" s="1118"/>
      <c r="AM13" s="1118"/>
      <c r="AN13" s="1119"/>
      <c r="AO13" s="265">
        <v>107751</v>
      </c>
      <c r="AP13" s="265">
        <v>7210</v>
      </c>
      <c r="AQ13" s="266">
        <v>5014</v>
      </c>
      <c r="AR13" s="267">
        <v>43.8</v>
      </c>
    </row>
    <row r="14" spans="1:46" ht="13.5" customHeight="1" x14ac:dyDescent="0.15">
      <c r="A14" s="247"/>
      <c r="AK14" s="1117" t="s">
        <v>493</v>
      </c>
      <c r="AL14" s="1118"/>
      <c r="AM14" s="1118"/>
      <c r="AN14" s="1119"/>
      <c r="AO14" s="265">
        <v>36026</v>
      </c>
      <c r="AP14" s="265">
        <v>2411</v>
      </c>
      <c r="AQ14" s="266">
        <v>1914</v>
      </c>
      <c r="AR14" s="267">
        <v>26</v>
      </c>
    </row>
    <row r="15" spans="1:46" ht="13.5" customHeight="1" x14ac:dyDescent="0.15">
      <c r="A15" s="247"/>
      <c r="AK15" s="1120" t="s">
        <v>494</v>
      </c>
      <c r="AL15" s="1121"/>
      <c r="AM15" s="1121"/>
      <c r="AN15" s="1122"/>
      <c r="AO15" s="265">
        <v>-120609</v>
      </c>
      <c r="AP15" s="265">
        <v>-8070</v>
      </c>
      <c r="AQ15" s="266">
        <v>-7724</v>
      </c>
      <c r="AR15" s="267">
        <v>4.5</v>
      </c>
    </row>
    <row r="16" spans="1:46" x14ac:dyDescent="0.15">
      <c r="A16" s="247"/>
      <c r="AK16" s="1120" t="s">
        <v>177</v>
      </c>
      <c r="AL16" s="1121"/>
      <c r="AM16" s="1121"/>
      <c r="AN16" s="1122"/>
      <c r="AO16" s="265">
        <v>2969363</v>
      </c>
      <c r="AP16" s="265">
        <v>198686</v>
      </c>
      <c r="AQ16" s="266">
        <v>156695</v>
      </c>
      <c r="AR16" s="267">
        <v>26.8</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23" t="s">
        <v>499</v>
      </c>
      <c r="AL21" s="1124"/>
      <c r="AM21" s="1124"/>
      <c r="AN21" s="1125"/>
      <c r="AO21" s="277">
        <v>16.46</v>
      </c>
      <c r="AP21" s="278">
        <v>13.24</v>
      </c>
      <c r="AQ21" s="279">
        <v>3.22</v>
      </c>
      <c r="AS21" s="280"/>
      <c r="AT21" s="276"/>
    </row>
    <row r="22" spans="1:46" s="248" customFormat="1" x14ac:dyDescent="0.15">
      <c r="A22" s="276"/>
      <c r="AK22" s="1123" t="s">
        <v>500</v>
      </c>
      <c r="AL22" s="1124"/>
      <c r="AM22" s="1124"/>
      <c r="AN22" s="1125"/>
      <c r="AO22" s="281">
        <v>94.5</v>
      </c>
      <c r="AP22" s="282">
        <v>95.2</v>
      </c>
      <c r="AQ22" s="283">
        <v>-0.7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5" t="s">
        <v>482</v>
      </c>
      <c r="AP30" s="253"/>
      <c r="AQ30" s="254" t="s">
        <v>483</v>
      </c>
      <c r="AR30" s="255"/>
    </row>
    <row r="31" spans="1:46" x14ac:dyDescent="0.15">
      <c r="A31" s="247"/>
      <c r="AK31" s="256"/>
      <c r="AL31" s="257"/>
      <c r="AM31" s="257"/>
      <c r="AN31" s="258"/>
      <c r="AO31" s="1106"/>
      <c r="AP31" s="259" t="s">
        <v>484</v>
      </c>
      <c r="AQ31" s="260" t="s">
        <v>485</v>
      </c>
      <c r="AR31" s="261" t="s">
        <v>486</v>
      </c>
    </row>
    <row r="32" spans="1:46" ht="27" customHeight="1" x14ac:dyDescent="0.15">
      <c r="A32" s="247"/>
      <c r="AK32" s="1107" t="s">
        <v>504</v>
      </c>
      <c r="AL32" s="1108"/>
      <c r="AM32" s="1108"/>
      <c r="AN32" s="1109"/>
      <c r="AO32" s="291">
        <v>1975812</v>
      </c>
      <c r="AP32" s="291">
        <v>132206</v>
      </c>
      <c r="AQ32" s="292">
        <v>83272</v>
      </c>
      <c r="AR32" s="293">
        <v>58.8</v>
      </c>
    </row>
    <row r="33" spans="1:46" ht="13.5" customHeight="1" x14ac:dyDescent="0.15">
      <c r="A33" s="247"/>
      <c r="AK33" s="1107" t="s">
        <v>505</v>
      </c>
      <c r="AL33" s="1108"/>
      <c r="AM33" s="1108"/>
      <c r="AN33" s="1109"/>
      <c r="AO33" s="291" t="s">
        <v>490</v>
      </c>
      <c r="AP33" s="291" t="s">
        <v>490</v>
      </c>
      <c r="AQ33" s="292" t="s">
        <v>490</v>
      </c>
      <c r="AR33" s="293" t="s">
        <v>490</v>
      </c>
    </row>
    <row r="34" spans="1:46" ht="27" customHeight="1" x14ac:dyDescent="0.15">
      <c r="A34" s="247"/>
      <c r="AK34" s="1107" t="s">
        <v>506</v>
      </c>
      <c r="AL34" s="1108"/>
      <c r="AM34" s="1108"/>
      <c r="AN34" s="1109"/>
      <c r="AO34" s="291" t="s">
        <v>490</v>
      </c>
      <c r="AP34" s="291" t="s">
        <v>490</v>
      </c>
      <c r="AQ34" s="292" t="s">
        <v>490</v>
      </c>
      <c r="AR34" s="293" t="s">
        <v>490</v>
      </c>
    </row>
    <row r="35" spans="1:46" ht="27" customHeight="1" x14ac:dyDescent="0.15">
      <c r="A35" s="247"/>
      <c r="AK35" s="1107" t="s">
        <v>507</v>
      </c>
      <c r="AL35" s="1108"/>
      <c r="AM35" s="1108"/>
      <c r="AN35" s="1109"/>
      <c r="AO35" s="291">
        <v>214773</v>
      </c>
      <c r="AP35" s="291">
        <v>14371</v>
      </c>
      <c r="AQ35" s="292">
        <v>16739</v>
      </c>
      <c r="AR35" s="293">
        <v>-14.1</v>
      </c>
    </row>
    <row r="36" spans="1:46" ht="27" customHeight="1" x14ac:dyDescent="0.15">
      <c r="A36" s="247"/>
      <c r="AK36" s="1107" t="s">
        <v>508</v>
      </c>
      <c r="AL36" s="1108"/>
      <c r="AM36" s="1108"/>
      <c r="AN36" s="1109"/>
      <c r="AO36" s="291">
        <v>1142</v>
      </c>
      <c r="AP36" s="291">
        <v>76</v>
      </c>
      <c r="AQ36" s="292">
        <v>3400</v>
      </c>
      <c r="AR36" s="293">
        <v>-97.8</v>
      </c>
    </row>
    <row r="37" spans="1:46" ht="13.5" customHeight="1" x14ac:dyDescent="0.15">
      <c r="A37" s="247"/>
      <c r="AK37" s="1107" t="s">
        <v>509</v>
      </c>
      <c r="AL37" s="1108"/>
      <c r="AM37" s="1108"/>
      <c r="AN37" s="1109"/>
      <c r="AO37" s="291">
        <v>5</v>
      </c>
      <c r="AP37" s="291">
        <v>0</v>
      </c>
      <c r="AQ37" s="292">
        <v>1033</v>
      </c>
      <c r="AR37" s="293">
        <v>-100</v>
      </c>
    </row>
    <row r="38" spans="1:46" ht="27" customHeight="1" x14ac:dyDescent="0.15">
      <c r="A38" s="247"/>
      <c r="AK38" s="1110" t="s">
        <v>510</v>
      </c>
      <c r="AL38" s="1111"/>
      <c r="AM38" s="1111"/>
      <c r="AN38" s="1112"/>
      <c r="AO38" s="294">
        <v>856</v>
      </c>
      <c r="AP38" s="294">
        <v>57</v>
      </c>
      <c r="AQ38" s="295">
        <v>14</v>
      </c>
      <c r="AR38" s="283">
        <v>307.10000000000002</v>
      </c>
      <c r="AS38" s="290"/>
    </row>
    <row r="39" spans="1:46" x14ac:dyDescent="0.15">
      <c r="A39" s="247"/>
      <c r="AK39" s="1110" t="s">
        <v>511</v>
      </c>
      <c r="AL39" s="1111"/>
      <c r="AM39" s="1111"/>
      <c r="AN39" s="1112"/>
      <c r="AO39" s="291">
        <v>-66305</v>
      </c>
      <c r="AP39" s="291">
        <v>-4437</v>
      </c>
      <c r="AQ39" s="292">
        <v>-1917</v>
      </c>
      <c r="AR39" s="293">
        <v>131.5</v>
      </c>
      <c r="AS39" s="290"/>
    </row>
    <row r="40" spans="1:46" ht="27" customHeight="1" x14ac:dyDescent="0.15">
      <c r="A40" s="247"/>
      <c r="AK40" s="1107" t="s">
        <v>512</v>
      </c>
      <c r="AL40" s="1108"/>
      <c r="AM40" s="1108"/>
      <c r="AN40" s="1109"/>
      <c r="AO40" s="291">
        <v>-1570433</v>
      </c>
      <c r="AP40" s="291">
        <v>-105081</v>
      </c>
      <c r="AQ40" s="292">
        <v>-69414</v>
      </c>
      <c r="AR40" s="293">
        <v>51.4</v>
      </c>
      <c r="AS40" s="290"/>
    </row>
    <row r="41" spans="1:46" x14ac:dyDescent="0.15">
      <c r="A41" s="247"/>
      <c r="AK41" s="1113" t="s">
        <v>287</v>
      </c>
      <c r="AL41" s="1114"/>
      <c r="AM41" s="1114"/>
      <c r="AN41" s="1115"/>
      <c r="AO41" s="291">
        <v>555850</v>
      </c>
      <c r="AP41" s="291">
        <v>37193</v>
      </c>
      <c r="AQ41" s="292">
        <v>33127</v>
      </c>
      <c r="AR41" s="293">
        <v>12.3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00" t="s">
        <v>482</v>
      </c>
      <c r="AN49" s="1102" t="s">
        <v>515</v>
      </c>
      <c r="AO49" s="1103"/>
      <c r="AP49" s="1103"/>
      <c r="AQ49" s="1103"/>
      <c r="AR49" s="1104"/>
    </row>
    <row r="50" spans="1:44" x14ac:dyDescent="0.15">
      <c r="A50" s="247"/>
      <c r="AK50" s="305"/>
      <c r="AL50" s="306"/>
      <c r="AM50" s="1101"/>
      <c r="AN50" s="307" t="s">
        <v>516</v>
      </c>
      <c r="AO50" s="308" t="s">
        <v>517</v>
      </c>
      <c r="AP50" s="309" t="s">
        <v>518</v>
      </c>
      <c r="AQ50" s="310" t="s">
        <v>519</v>
      </c>
      <c r="AR50" s="311" t="s">
        <v>520</v>
      </c>
    </row>
    <row r="51" spans="1:44" x14ac:dyDescent="0.15">
      <c r="A51" s="247"/>
      <c r="AK51" s="303" t="s">
        <v>521</v>
      </c>
      <c r="AL51" s="304"/>
      <c r="AM51" s="312">
        <v>3652353</v>
      </c>
      <c r="AN51" s="313">
        <v>221825</v>
      </c>
      <c r="AO51" s="314">
        <v>15.8</v>
      </c>
      <c r="AP51" s="315">
        <v>125418</v>
      </c>
      <c r="AQ51" s="316">
        <v>10.6</v>
      </c>
      <c r="AR51" s="317">
        <v>5.2</v>
      </c>
    </row>
    <row r="52" spans="1:44" x14ac:dyDescent="0.15">
      <c r="A52" s="247"/>
      <c r="AK52" s="318"/>
      <c r="AL52" s="319" t="s">
        <v>522</v>
      </c>
      <c r="AM52" s="320">
        <v>1521904</v>
      </c>
      <c r="AN52" s="321">
        <v>92433</v>
      </c>
      <c r="AO52" s="322">
        <v>8</v>
      </c>
      <c r="AP52" s="323">
        <v>60445</v>
      </c>
      <c r="AQ52" s="324">
        <v>2.9</v>
      </c>
      <c r="AR52" s="325">
        <v>5.0999999999999996</v>
      </c>
    </row>
    <row r="53" spans="1:44" x14ac:dyDescent="0.15">
      <c r="A53" s="247"/>
      <c r="AK53" s="303" t="s">
        <v>523</v>
      </c>
      <c r="AL53" s="304"/>
      <c r="AM53" s="312">
        <v>4095111</v>
      </c>
      <c r="AN53" s="313">
        <v>254244</v>
      </c>
      <c r="AO53" s="314">
        <v>14.6</v>
      </c>
      <c r="AP53" s="315">
        <v>108384</v>
      </c>
      <c r="AQ53" s="316">
        <v>-13.6</v>
      </c>
      <c r="AR53" s="317">
        <v>28.2</v>
      </c>
    </row>
    <row r="54" spans="1:44" x14ac:dyDescent="0.15">
      <c r="A54" s="247"/>
      <c r="AK54" s="318"/>
      <c r="AL54" s="319" t="s">
        <v>522</v>
      </c>
      <c r="AM54" s="320">
        <v>1516166</v>
      </c>
      <c r="AN54" s="321">
        <v>94131</v>
      </c>
      <c r="AO54" s="322">
        <v>1.8</v>
      </c>
      <c r="AP54" s="323">
        <v>51153</v>
      </c>
      <c r="AQ54" s="324">
        <v>-15.4</v>
      </c>
      <c r="AR54" s="325">
        <v>17.2</v>
      </c>
    </row>
    <row r="55" spans="1:44" x14ac:dyDescent="0.15">
      <c r="A55" s="247"/>
      <c r="AK55" s="303" t="s">
        <v>524</v>
      </c>
      <c r="AL55" s="304"/>
      <c r="AM55" s="312">
        <v>3245085</v>
      </c>
      <c r="AN55" s="313">
        <v>205893</v>
      </c>
      <c r="AO55" s="314">
        <v>-19</v>
      </c>
      <c r="AP55" s="315">
        <v>80959</v>
      </c>
      <c r="AQ55" s="316">
        <v>-25.3</v>
      </c>
      <c r="AR55" s="317">
        <v>6.3</v>
      </c>
    </row>
    <row r="56" spans="1:44" x14ac:dyDescent="0.15">
      <c r="A56" s="247"/>
      <c r="AK56" s="318"/>
      <c r="AL56" s="319" t="s">
        <v>522</v>
      </c>
      <c r="AM56" s="320">
        <v>1793591</v>
      </c>
      <c r="AN56" s="321">
        <v>113799</v>
      </c>
      <c r="AO56" s="322">
        <v>20.9</v>
      </c>
      <c r="AP56" s="323">
        <v>43928</v>
      </c>
      <c r="AQ56" s="324">
        <v>-14.1</v>
      </c>
      <c r="AR56" s="325">
        <v>35</v>
      </c>
    </row>
    <row r="57" spans="1:44" x14ac:dyDescent="0.15">
      <c r="A57" s="247"/>
      <c r="AK57" s="303" t="s">
        <v>525</v>
      </c>
      <c r="AL57" s="304"/>
      <c r="AM57" s="312">
        <v>3963776</v>
      </c>
      <c r="AN57" s="313">
        <v>257421</v>
      </c>
      <c r="AO57" s="314">
        <v>25</v>
      </c>
      <c r="AP57" s="315">
        <v>117242</v>
      </c>
      <c r="AQ57" s="316">
        <v>44.8</v>
      </c>
      <c r="AR57" s="317">
        <v>-19.8</v>
      </c>
    </row>
    <row r="58" spans="1:44" x14ac:dyDescent="0.15">
      <c r="A58" s="247"/>
      <c r="AK58" s="318"/>
      <c r="AL58" s="319" t="s">
        <v>522</v>
      </c>
      <c r="AM58" s="320">
        <v>1368831</v>
      </c>
      <c r="AN58" s="321">
        <v>88897</v>
      </c>
      <c r="AO58" s="322">
        <v>-21.9</v>
      </c>
      <c r="AP58" s="323">
        <v>59234</v>
      </c>
      <c r="AQ58" s="324">
        <v>34.799999999999997</v>
      </c>
      <c r="AR58" s="325">
        <v>-56.7</v>
      </c>
    </row>
    <row r="59" spans="1:44" x14ac:dyDescent="0.15">
      <c r="A59" s="247"/>
      <c r="AK59" s="303" t="s">
        <v>526</v>
      </c>
      <c r="AL59" s="304"/>
      <c r="AM59" s="312">
        <v>3119623</v>
      </c>
      <c r="AN59" s="313">
        <v>208740</v>
      </c>
      <c r="AO59" s="314">
        <v>-18.899999999999999</v>
      </c>
      <c r="AP59" s="315">
        <v>113894</v>
      </c>
      <c r="AQ59" s="316">
        <v>-2.9</v>
      </c>
      <c r="AR59" s="317">
        <v>-16</v>
      </c>
    </row>
    <row r="60" spans="1:44" x14ac:dyDescent="0.15">
      <c r="A60" s="247"/>
      <c r="AK60" s="318"/>
      <c r="AL60" s="319" t="s">
        <v>522</v>
      </c>
      <c r="AM60" s="320">
        <v>1897156</v>
      </c>
      <c r="AN60" s="321">
        <v>126943</v>
      </c>
      <c r="AO60" s="322">
        <v>42.8</v>
      </c>
      <c r="AP60" s="323">
        <v>65544</v>
      </c>
      <c r="AQ60" s="324">
        <v>10.7</v>
      </c>
      <c r="AR60" s="325">
        <v>32.1</v>
      </c>
    </row>
    <row r="61" spans="1:44" x14ac:dyDescent="0.15">
      <c r="A61" s="247"/>
      <c r="AK61" s="303" t="s">
        <v>527</v>
      </c>
      <c r="AL61" s="326"/>
      <c r="AM61" s="312">
        <v>3615190</v>
      </c>
      <c r="AN61" s="313">
        <v>229625</v>
      </c>
      <c r="AO61" s="314">
        <v>3.5</v>
      </c>
      <c r="AP61" s="315">
        <v>109179</v>
      </c>
      <c r="AQ61" s="327">
        <v>2.7</v>
      </c>
      <c r="AR61" s="317">
        <v>0.8</v>
      </c>
    </row>
    <row r="62" spans="1:44" x14ac:dyDescent="0.15">
      <c r="A62" s="247"/>
      <c r="AK62" s="318"/>
      <c r="AL62" s="319" t="s">
        <v>522</v>
      </c>
      <c r="AM62" s="320">
        <v>1619530</v>
      </c>
      <c r="AN62" s="321">
        <v>103241</v>
      </c>
      <c r="AO62" s="322">
        <v>10.3</v>
      </c>
      <c r="AP62" s="323">
        <v>56061</v>
      </c>
      <c r="AQ62" s="324">
        <v>3.8</v>
      </c>
      <c r="AR62" s="325">
        <v>6.5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Y6b/e4CzHLIgsCMuxu0PNfBZoi0reIsFreTv1pm5Z0qZmXpcGTnsCuaZdgJRBUVFIY3FZkYDRQCru55898Kz7w==" saltValue="JmCggWIsFb0nesOMf79H5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qHgSk9Pm+2Jt3+PY7yhK1it0k8CPZCOZvaH+icGBpwFM03jr7An+StSQpu9w0zyvzQcAWUcGbkwk4qFdCk7uDg==" saltValue="GD0WP4sDjqcdooqZRLQXm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GWHIUZb+3wGWEdefzQJa/CBGyCXXZCmgBWOA/1qoVkFuOwu64N2X2ngSqk2GbmdSX+orqzXaWz/Ek0ihC0e70w==" saltValue="XuzTVJk19KkhMV3P462Is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47.02</v>
      </c>
      <c r="G47" s="12">
        <v>47.42</v>
      </c>
      <c r="H47" s="12">
        <v>48.55</v>
      </c>
      <c r="I47" s="12">
        <v>52.49</v>
      </c>
      <c r="J47" s="13">
        <v>54.03</v>
      </c>
    </row>
    <row r="48" spans="2:10" ht="57.75" customHeight="1" x14ac:dyDescent="0.15">
      <c r="B48" s="14"/>
      <c r="C48" s="1128" t="s">
        <v>4</v>
      </c>
      <c r="D48" s="1128"/>
      <c r="E48" s="1129"/>
      <c r="F48" s="15">
        <v>4.41</v>
      </c>
      <c r="G48" s="16">
        <v>6.19</v>
      </c>
      <c r="H48" s="16">
        <v>6.21</v>
      </c>
      <c r="I48" s="16">
        <v>4.6100000000000003</v>
      </c>
      <c r="J48" s="17">
        <v>2.38</v>
      </c>
    </row>
    <row r="49" spans="2:10" ht="57.75" customHeight="1" thickBot="1" x14ac:dyDescent="0.2">
      <c r="B49" s="18"/>
      <c r="C49" s="1130" t="s">
        <v>5</v>
      </c>
      <c r="D49" s="1130"/>
      <c r="E49" s="1131"/>
      <c r="F49" s="19">
        <v>1.56</v>
      </c>
      <c r="G49" s="20">
        <v>6.25</v>
      </c>
      <c r="H49" s="20" t="s">
        <v>534</v>
      </c>
      <c r="I49" s="20" t="s">
        <v>535</v>
      </c>
      <c r="J49" s="21" t="s">
        <v>536</v>
      </c>
    </row>
    <row r="50" spans="2:10" x14ac:dyDescent="0.15"/>
  </sheetData>
  <sheetProtection algorithmName="SHA-512" hashValue="r7ZJWYERabvkSHZ7Oq1n6oCsRpOqKTl02kr1HqmnWKOs/X9D0pW67LCuD4PBcHHe2Z/UmiqAKvaHaXRlxN33bQ==" saltValue="P9jQtFKGjdPRRZtb7N8s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2026-03-19T05:09:12Z</cp:lastPrinted>
  <dcterms:created xsi:type="dcterms:W3CDTF">2026-02-23T09:01:25Z</dcterms:created>
  <dcterms:modified xsi:type="dcterms:W3CDTF">2026-03-23T02:09:05Z</dcterms:modified>
  <cp:category/>
</cp:coreProperties>
</file>