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28800" windowHeight="113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C36" i="10"/>
  <c r="CO35" i="10"/>
  <c r="BW35" i="10"/>
  <c r="BW36" i="10" s="1"/>
  <c r="BE35" i="10"/>
  <c r="C35" i="10"/>
  <c r="CO34" i="10"/>
  <c r="BW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<sst xmlns="http://schemas.openxmlformats.org/spreadsheetml/2006/main" count="1117" uniqueCount="564">
  <si>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</si>
  <si>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</si>
  <si>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</si>
  <si>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</si>
  <si>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</si>
  <si>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</si>
  <si>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</si>
  <si>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</si>
  <si>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</si>
  <si>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</si>
  <si>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</si>
  <si>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</si>
  <si>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</si>
  <si>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</si>
  <si>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</si>
  <si>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</si>
  <si>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</si>
  <si>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</si>
  <si>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</si>
  <si>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</si>
  <si>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</si>
  <si>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</si>
  <si>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</si>
  <si>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</si>
  <si>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</si>
  <si>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</si>
  <si>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</si>
  <si>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</si>
  <si>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</si>
  <si>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</si>
  <si>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</si>
  <si>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</si>
  <si>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</si>
  <si>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</si>
  <si>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</si>
  <si>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</si>
  <si>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</si>
  <si>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</si>
  <si>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</si>
  <si>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</si>
  <si>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</si>
  <si>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</si>
  <si>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</si>
  <si>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</si>
  <si>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</si>
  <si>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</si>
  <si>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</si>
  <si>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</si>
  <si>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</si>
  <si>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</si>
  <si>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</si>
  <si>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</si>
  <si>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</si>
  <si>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</si>
  <si>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</si>
  <si>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</si>
  <si>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</si>
  <si>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</si>
  <si>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</si>
  <si>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</si>
  <si>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</si>
  <si>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</si>
  <si>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</si>
  <si>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</si>
  <si>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</si>
  <si>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</si>
  <si>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</si>
  <si>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</si>
  <si>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</si>
  <si>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</si>
  <si>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</si>
  <si>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</si>
  <si>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</si>
  <si>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</si>
  <si>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</si>
  <si>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</si>
  <si>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</si>
  <si>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</si>
  <si>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</si>
  <si>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</si>
  <si>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</si>
  <si>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</si>
  <si>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</si>
  <si>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</si>
  <si>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</si>
  <si>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</si>
  <si>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</si>
  <si>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</si>
  <si>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</si>
  <si>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</si>
  <si>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</si>
  <si>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</si>
  <si>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</si>
  <si>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</si>
  <si>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</si>
  <si>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</si>
  <si>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</si>
  <si>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</si>
  <si>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</si>
  <si>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</si>
  <si>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</si>
  <si>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</si>
  <si>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</si>
  <si>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</si>
  <si>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</si>
  <si>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</si>
  <si>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</si>
  <si>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</si>
  <si>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</si>
  <si>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</si>
  <si>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</si>
  <si>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</si>
  <si>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</si>
  <si>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</si>
  <si>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</si>
  <si>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</si>
  <si>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</si>
  <si>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</si>
  <si>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</si>
  <si>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</si>
  <si>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</si>
  <si>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</si>
  <si>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</si>
  <si>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</si>
  <si>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</si>
  <si>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</si>
  <si>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</si>
  <si>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</si>
  <si>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</si>
  <si>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</si>
  <si>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</si>
  <si>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</si>
  <si>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</si>
  <si>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</si>
  <si>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</si>
  <si>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</si>
  <si>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</si>
  <si>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</si>
  <si>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</si>
  <si>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</si>
  <si>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</si>
  <si>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</si>
  <si>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</si>
  <si>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</si>
  <si>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</si>
  <si>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</si>
  <si>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</si>
  <si>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</si>
  <si>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</si>
  <si>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</si>
  <si>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</si>
  <si>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</si>
  <si>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</si>
  <si>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</si>
  <si>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</si>
  <si>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</si>
  <si>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</si>
  <si>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</si>
  <si>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</si>
  <si>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</si>
  <si>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</si>
  <si>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</si>
  <si>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</si>
  <si>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</si>
  <si>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</si>
  <si>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</si>
  <si>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</si>
  <si>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</si>
  <si>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</si>
  <si>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</si>
  <si>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</si>
  <si>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</si>
  <si>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</si>
  <si>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</si>
  <si>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</si>
  <si>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</si>
  <si>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</si>
  <si>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</si>
  <si>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</si>
  <si>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</si>
  <si>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</si>
  <si>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</si>
  <si>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</si>
  <si>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</si>
  <si>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</si>
  <si>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</si>
  <si>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</si>
  <si>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</si>
  <si>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</si>
  <si>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</si>
  <si>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</si>
  <si>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</si>
  <si>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</si>
  <si>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</si>
  <si>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</si>
  <si>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</si>
  <si>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</si>
  <si>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</si>
  <si>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</si>
  <si>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</si>
  <si>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</si>
  <si>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</si>
  <si>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</si>
  <si>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高知県大月町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</si>
  <si>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</si>
  <si>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</si>
  <si>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</si>
  <si>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</si>
  <si>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</si>
  <si>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</si>
  <si>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</si>
  <si>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</si>
  <si>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</si>
  <si>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</si>
  <si>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</si>
  <si>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</si>
  <si>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</si>
  <si>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</si>
  <si>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</si>
  <si>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</si>
  <si>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</si>
  <si>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</si>
  <si>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</si>
  <si>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</si>
  <si>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</si>
  <si>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</si>
  <si>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</si>
  <si>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</si>
  <si>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</si>
  <si>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</si>
  <si>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</si>
  <si>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</si>
  <si>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</si>
  <si>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</si>
  <si>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</si>
  <si>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</si>
  <si>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</si>
  <si>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</si>
  <si>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</si>
  <si>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</si>
  <si>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</si>
  <si>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</si>
  <si>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</si>
  <si>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</si>
  <si>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</si>
  <si>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</si>
  <si>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</si>
  <si>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</si>
  <si>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</si>
  <si>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</si>
  <si>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</si>
  <si>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</si>
  <si>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</si>
  <si>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</si>
  <si>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</si>
  <si>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</si>
  <si>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</si>
  <si>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</si>
  <si>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</si>
  <si>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</si>
  <si>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</si>
  <si>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</si>
  <si>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</si>
  <si>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</si>
  <si>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</si>
  <si>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</si>
  <si>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</si>
  <si>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</si>
  <si>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</si>
  <si>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</si>
  <si>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</si>
  <si>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</si>
  <si>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</si>
  <si>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</si>
  <si>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</si>
  <si>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</si>
  <si>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</si>
  <si>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</si>
  <si>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</si>
  <si>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</si>
  <si>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</si>
  <si>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</si>
  <si>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</si>
  <si>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</si>
  <si>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</si>
  <si>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</si>
  <si>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</si>
  <si>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</si>
  <si>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</si>
  <si>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</si>
  <si>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</si>
  <si>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</si>
  <si>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</si>
  <si>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</si>
  <si>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</si>
  <si>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</si>
  <si>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</si>
  <si>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</si>
  <si>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</si>
  <si>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</si>
  <si>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</si>
  <si>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</si>
  <si>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</si>
  <si>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</si>
  <si>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</si>
  <si>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</si>
  <si>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</si>
  <si>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</si>
  <si>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</si>
  <si>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</si>
  <si>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</si>
  <si>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</si>
  <si>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</si>
  <si>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</si>
  <si>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</si>
  <si>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</si>
  <si>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</si>
  <si>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</si>
  <si>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</si>
  <si>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</si>
  <si>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</si>
  <si>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</si>
  <si>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</si>
  <si>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</si>
  <si>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</si>
  <si>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</si>
  <si>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</si>
  <si>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</si>
  <si>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</si>
  <si>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</si>
  <si>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</si>
  <si>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</si>
  <si>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</si>
  <si>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</si>
  <si>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</si>
  <si>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</si>
  <si>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</si>
  <si>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</si>
  <si>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</si>
  <si>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</si>
  <si>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</si>
  <si>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</si>
  <si>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</si>
  <si>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</si>
  <si>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</si>
  <si>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</si>
  <si>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</si>
  <si>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</si>
  <si>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</si>
  <si>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</si>
  <si>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</si>
  <si>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</si>
  <si>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</si>
  <si>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</si>
  <si>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高知県大月町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</si>
  <si>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</si>
  <si>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</si>
  <si>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</si>
  <si>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</si>
  <si>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</si>
  <si>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</si>
  <si>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</si>
  <si>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</si>
  <si>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</si>
  <si>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</si>
  <si>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</si>
  <si>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</si>
  <si>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</si>
  <si>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</si>
  <si>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</si>
  <si>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</si>
  <si>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</si>
  <si>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</si>
  <si>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</si>
  <si>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</si>
  <si>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</si>
  <si>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</si>
  <si>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</si>
  <si>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</si>
  <si>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</si>
  <si>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</si>
  <si>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</si>
  <si>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</si>
  <si>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</si>
  <si>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</si>
  <si>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</si>
  <si>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</si>
  <si>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</si>
  <si>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</si>
  <si>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</si>
  <si>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</si>
  <si>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特別養護老人ホーム特別会計</t>
    <phoneticPr fontId="5"/>
  </si>
  <si>
    <t>大月町病院事業会計</t>
    <phoneticPr fontId="5"/>
  </si>
  <si>
    <t>法適用企業</t>
    <phoneticPr fontId="5"/>
  </si>
  <si>
    <t>簡易水道事業会計</t>
    <phoneticPr fontId="5"/>
  </si>
  <si>
    <t>漁業集落排水処理事業会計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</si>
  <si>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</si>
  <si>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</si>
  <si>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</si>
  <si>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</si>
  <si>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</si>
  <si>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</si>
  <si>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</si>
  <si>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</si>
  <si>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</si>
  <si>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</si>
  <si>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</si>
  <si>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</si>
  <si>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</si>
  <si>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</si>
  <si>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</si>
  <si>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</si>
  <si>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</si>
  <si>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</si>
  <si>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</si>
  <si>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</si>
  <si>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</si>
  <si>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</si>
  <si>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</si>
  <si>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</si>
  <si>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</si>
  <si>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</si>
  <si>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</si>
  <si>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</si>
  <si>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</si>
  <si>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</si>
  <si>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</si>
  <si>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</si>
  <si>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</si>
  <si>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</si>
  <si>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</si>
  <si>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</si>
  <si>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</si>
  <si>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</si>
  <si>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</si>
  <si>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</si>
  <si>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</si>
  <si>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</si>
  <si>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</si>
  <si>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</si>
  <si>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</si>
  <si>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</si>
  <si>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</si>
  <si>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</si>
  <si>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</si>
  <si>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</si>
  <si>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</si>
  <si>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</si>
  <si>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</si>
  <si>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</si>
  <si>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</si>
  <si>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</si>
  <si>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</si>
  <si>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</si>
  <si>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</si>
  <si>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</si>
  <si>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</si>
  <si>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</si>
  <si>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</si>
  <si>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</si>
  <si>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</si>
  <si>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</si>
  <si>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</si>
  <si>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</si>
  <si>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</si>
  <si>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</si>
  <si>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</si>
  <si>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</si>
  <si>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</si>
  <si>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</si>
  <si>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</si>
  <si>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</si>
  <si>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</si>
  <si>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</si>
  <si>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</si>
  <si>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</si>
  <si>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</si>
  <si>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</si>
  <si>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</si>
  <si>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</si>
  <si>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</si>
  <si>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</si>
  <si>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</si>
  <si>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</si>
  <si>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</si>
  <si>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</si>
  <si>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</si>
  <si>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</si>
  <si>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</si>
  <si>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</si>
  <si>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</si>
  <si>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</si>
  <si>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</si>
  <si>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</si>
  <si>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</si>
  <si>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</si>
  <si>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</si>
  <si>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</si>
  <si>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</si>
  <si>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</si>
  <si>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</si>
  <si>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</si>
  <si>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</si>
  <si>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</si>
  <si>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</si>
  <si>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</si>
  <si>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</si>
  <si>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</si>
  <si>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</si>
  <si>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</si>
  <si>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</si>
  <si>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</si>
  <si>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</si>
  <si>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</si>
  <si>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</si>
  <si>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</si>
  <si>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</si>
  <si>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</si>
  <si>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</si>
  <si>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</si>
  <si>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</si>
  <si>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</si>
  <si>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</si>
  <si>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</si>
  <si>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</si>
  <si>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</si>
  <si>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</si>
  <si>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</si>
  <si>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</si>
  <si>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</si>
  <si>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</si>
  <si>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2.59</t>
  </si>
  <si>
    <t>▲ 7.53</t>
  </si>
  <si>
    <t>大月町病院事業会計</t>
  </si>
  <si>
    <t>一般会計</t>
  </si>
  <si>
    <t>簡易水道事業会計</t>
  </si>
  <si>
    <t>漁業集落排水処理事業会計</t>
  </si>
  <si>
    <t>介護保険特別会計</t>
  </si>
  <si>
    <t>国民健康保険事業特別会計</t>
  </si>
  <si>
    <t>後期高齢者医療特別会計</t>
  </si>
  <si>
    <t>特別養護老人ホーム特別会計</t>
  </si>
  <si>
    <t>その他会計（赤字）</t>
  </si>
  <si>
    <t>その他会計（黒字）</t>
  </si>
  <si>
    <t>R02</t>
    <phoneticPr fontId="5"/>
  </si>
  <si>
    <t>R03</t>
    <phoneticPr fontId="5"/>
  </si>
  <si>
    <t>R04</t>
    <phoneticPr fontId="5"/>
  </si>
  <si>
    <t>R05</t>
    <phoneticPr fontId="5"/>
  </si>
  <si>
    <t>R06</t>
    <phoneticPr fontId="5"/>
  </si>
  <si>
    <t>-</t>
    <phoneticPr fontId="2"/>
  </si>
  <si>
    <t>幡多広域市町村圏事務組合（一般会計）</t>
    <rPh sb="0" eb="4">
      <t>ハタコウイキ</t>
    </rPh>
    <rPh sb="4" eb="7">
      <t>シチョウソン</t>
    </rPh>
    <rPh sb="7" eb="8">
      <t>ケン</t>
    </rPh>
    <rPh sb="8" eb="12">
      <t>ジムクミアイ</t>
    </rPh>
    <rPh sb="13" eb="15">
      <t>イッパン</t>
    </rPh>
    <rPh sb="15" eb="17">
      <t>カイケイ</t>
    </rPh>
    <phoneticPr fontId="2"/>
  </si>
  <si>
    <t>幡多広域市町村圏事務組合（幡多広域ふるさと市町村圏事業特別会計）</t>
    <rPh sb="0" eb="4">
      <t>ハタコウイキ</t>
    </rPh>
    <rPh sb="4" eb="7">
      <t>シチョウソン</t>
    </rPh>
    <rPh sb="7" eb="8">
      <t>ケン</t>
    </rPh>
    <rPh sb="8" eb="12">
      <t>ジムクミアイ</t>
    </rPh>
    <rPh sb="13" eb="15">
      <t>ハタ</t>
    </rPh>
    <rPh sb="15" eb="17">
      <t>コウイキ</t>
    </rPh>
    <rPh sb="21" eb="24">
      <t>シチョウソン</t>
    </rPh>
    <rPh sb="24" eb="25">
      <t>ケン</t>
    </rPh>
    <rPh sb="25" eb="27">
      <t>ジギョウ</t>
    </rPh>
    <rPh sb="27" eb="29">
      <t>トクベツ</t>
    </rPh>
    <rPh sb="29" eb="31">
      <t>カイケイ</t>
    </rPh>
    <phoneticPr fontId="2"/>
  </si>
  <si>
    <t>幡多広域市町村圏事務組合（滞納整理事業特別会計）</t>
    <rPh sb="0" eb="4">
      <t>ハタコウイキ</t>
    </rPh>
    <rPh sb="4" eb="7">
      <t>シチョウソン</t>
    </rPh>
    <rPh sb="7" eb="8">
      <t>ケン</t>
    </rPh>
    <rPh sb="8" eb="12">
      <t>ジムクミアイ</t>
    </rPh>
    <rPh sb="13" eb="15">
      <t>タイノウ</t>
    </rPh>
    <rPh sb="15" eb="17">
      <t>セイリ</t>
    </rPh>
    <rPh sb="17" eb="19">
      <t>ジギョウ</t>
    </rPh>
    <rPh sb="19" eb="21">
      <t>トクベツ</t>
    </rPh>
    <rPh sb="21" eb="23">
      <t>カイケイ</t>
    </rPh>
    <phoneticPr fontId="2"/>
  </si>
  <si>
    <t>幡多西部消防組合</t>
    <rPh sb="0" eb="2">
      <t>ハタ</t>
    </rPh>
    <rPh sb="2" eb="4">
      <t>セイブ</t>
    </rPh>
    <rPh sb="4" eb="6">
      <t>ショウボウ</t>
    </rPh>
    <rPh sb="6" eb="8">
      <t>クミアイ</t>
    </rPh>
    <phoneticPr fontId="2"/>
  </si>
  <si>
    <t>こうち人づくり広域連合</t>
    <rPh sb="3" eb="4">
      <t>ヒト</t>
    </rPh>
    <rPh sb="7" eb="9">
      <t>コウイキ</t>
    </rPh>
    <rPh sb="9" eb="11">
      <t>レンゴウ</t>
    </rPh>
    <phoneticPr fontId="2"/>
  </si>
  <si>
    <t>高知県市町村総合事務組合（一般会計）</t>
    <rPh sb="0" eb="3">
      <t>コウチケン</t>
    </rPh>
    <rPh sb="3" eb="6">
      <t>シチョウソン</t>
    </rPh>
    <rPh sb="6" eb="8">
      <t>ソウゴウ</t>
    </rPh>
    <rPh sb="8" eb="12">
      <t>ジムクミアイ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</si>
  <si>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2">
      <t>ジムクミアイ</t>
    </rPh>
    <rPh sb="13" eb="15">
      <t>コウツウ</t>
    </rPh>
    <rPh sb="15" eb="17">
      <t>サイガイ</t>
    </rPh>
    <rPh sb="17" eb="19">
      <t>キョウサイ</t>
    </rPh>
    <rPh sb="19" eb="21">
      <t>ジギョウ</t>
    </rPh>
    <rPh sb="21" eb="23">
      <t>トクベツ</t>
    </rPh>
    <rPh sb="23" eb="25">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</si>
  <si>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</si>
  <si>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</si>
  <si>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大月町ふるさと振興公社</t>
    <rPh sb="0" eb="3">
      <t>オオツキチョウ</t>
    </rPh>
    <rPh sb="7" eb="9">
      <t>シンコウ</t>
    </rPh>
    <rPh sb="9" eb="11">
      <t>コウシャ</t>
    </rPh>
    <phoneticPr fontId="2"/>
  </si>
  <si>
    <t>ふるさと応援基金</t>
    <rPh sb="4" eb="6">
      <t>オウエン</t>
    </rPh>
    <rPh sb="6" eb="8">
      <t>キキン</t>
    </rPh>
    <phoneticPr fontId="2"/>
  </si>
  <si>
    <t>地域情報通信基盤整備基金</t>
    <rPh sb="0" eb="4">
      <t>チイキジョウホウ</t>
    </rPh>
    <rPh sb="4" eb="6">
      <t>ツウシン</t>
    </rPh>
    <rPh sb="6" eb="8">
      <t>キバン</t>
    </rPh>
    <rPh sb="8" eb="12">
      <t>セイビキキン</t>
    </rPh>
    <phoneticPr fontId="5"/>
  </si>
  <si>
    <t>公営住宅建設基金</t>
    <rPh sb="0" eb="2">
      <t>コウエイ</t>
    </rPh>
    <rPh sb="2" eb="4">
      <t>ジュウタク</t>
    </rPh>
    <rPh sb="4" eb="6">
      <t>ケンセツ</t>
    </rPh>
    <rPh sb="6" eb="8">
      <t>キキン</t>
    </rPh>
    <phoneticPr fontId="5"/>
  </si>
  <si>
    <t>宿泊施設管理基金</t>
    <rPh sb="0" eb="2">
      <t>シュクハク</t>
    </rPh>
    <rPh sb="2" eb="4">
      <t>シセツ</t>
    </rPh>
    <rPh sb="4" eb="8">
      <t>カンリキキン</t>
    </rPh>
    <phoneticPr fontId="5"/>
  </si>
  <si>
    <t>森林環境整備基金</t>
    <rPh sb="0" eb="2">
      <t>シンリン</t>
    </rPh>
    <rPh sb="2" eb="4">
      <t>カンキョウ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</si>
</sst>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8D16-4FE8-8F3D-90BD01AFBF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223645</c:v>
                </c:pt>
                <c:pt idx="1">
                  <c:v>130394</c:v>
                </c:pt>
                <c:pt idx="2">
                  <c:v>179259</c:v>
                </c:pt>
                <c:pt idx="3">
                  <c:v>137103</c:v>
                </c:pt>
                <c:pt idx="4">
                  <c:v>90078</c:v>
                </c:pt>
              </c:numCache>
            </c:numRef>
          </c:val>
          <c:smooth val="0"/>
          <c:extLst>
            <c:ext xmlns:c16="http://schemas.microsoft.com/office/drawing/2014/chart" uri="{C3380CC4-5D6E-409C-BE32-E72D297353CC}">
              <c16:uniqueId val="{00000001-8D16-4FE8-8F3D-90BD01AFBF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c:v>
                </c:pt>
                <c:pt idx="1">
                  <c:v>8</c:v>
                </c:pt>
                <c:pt idx="2">
                  <c:v>14.04</c:v>
                </c:pt>
                <c:pt idx="3">
                  <c:v>10.59</c:v>
                </c:pt>
                <c:pt idx="4">
                  <c:v>8.2200000000000006</c:v>
                </c:pt>
              </c:numCache>
            </c:numRef>
          </c:val>
          <c:extLst>
            <c:ext xmlns:c16="http://schemas.microsoft.com/office/drawing/2014/chart" uri="{C3380CC4-5D6E-409C-BE32-E72D297353CC}">
              <c16:uniqueId val="{00000000-B569-41FE-A063-C6DDA0BD21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34.619999999999997</c:v>
                </c:pt>
                <c:pt idx="1">
                  <c:v>35.22</c:v>
                </c:pt>
                <c:pt idx="2">
                  <c:v>40.590000000000003</c:v>
                </c:pt>
                <c:pt idx="3">
                  <c:v>41.51</c:v>
                </c:pt>
                <c:pt idx="4">
                  <c:v>34.75</c:v>
                </c:pt>
              </c:numCache>
            </c:numRef>
          </c:val>
          <c:extLst>
            <c:ext xmlns:c16="http://schemas.microsoft.com/office/drawing/2014/chart" uri="{C3380CC4-5D6E-409C-BE32-E72D297353CC}">
              <c16:uniqueId val="{00000001-B569-41FE-A063-C6DDA0BD21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0.35</c:v>
                </c:pt>
                <c:pt idx="1">
                  <c:v>9.81</c:v>
                </c:pt>
                <c:pt idx="2">
                  <c:v>9.93</c:v>
                </c:pt>
                <c:pt idx="3">
                  <c:v>-2.59</c:v>
                </c:pt>
                <c:pt idx="4">
                  <c:v>-7.53</c:v>
                </c:pt>
              </c:numCache>
            </c:numRef>
          </c:val>
          <c:smooth val="0"/>
          <c:extLst>
            <c:ext xmlns:c16="http://schemas.microsoft.com/office/drawing/2014/chart" uri="{C3380CC4-5D6E-409C-BE32-E72D297353CC}">
              <c16:uniqueId val="{00000002-B569-41FE-A063-C6DDA0BD21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0.09</c:v>
                </c:pt>
                <c:pt idx="8">
                  <c:v>0</c:v>
                </c:pt>
                <c:pt idx="9">
                  <c:v>0</c:v>
                </c:pt>
              </c:numCache>
            </c:numRef>
          </c:val>
          <c:extLst>
            <c:ext xmlns:c16="http://schemas.microsoft.com/office/drawing/2014/chart" uri="{C3380CC4-5D6E-409C-BE32-E72D297353CC}">
              <c16:uniqueId val="{00000000-3181-4882-A306-D508A90367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81-4882-A306-D508A9036711}"/>
            </c:ext>
          </c:extLst>
        </c:ser>
        <c:ser>
          <c:idx val="2"/>
          <c:order val="2"/>
          <c:tx>
            <c:strRef>
              <c:f>データシート!$A$29</c:f>
              <c:strCache>
                <c:ptCount val="1"/>
                <c:pt idx="0">
                  <c:v>特別養護老人ホーム特別会計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181-4882-A306-D508A903671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0.05</c:v>
                </c:pt>
                <c:pt idx="4">
                  <c:v>#N/A</c:v>
                </c:pt>
                <c:pt idx="5">
                  <c:v>0.09</c:v>
                </c:pt>
                <c:pt idx="6">
                  <c:v>#N/A</c:v>
                </c:pt>
                <c:pt idx="7">
                  <c:v>0.06</c:v>
                </c:pt>
                <c:pt idx="8">
                  <c:v>#N/A</c:v>
                </c:pt>
                <c:pt idx="9">
                  <c:v>0.09</c:v>
                </c:pt>
              </c:numCache>
            </c:numRef>
          </c:val>
          <c:extLst>
            <c:ext xmlns:c16="http://schemas.microsoft.com/office/drawing/2014/chart" uri="{C3380CC4-5D6E-409C-BE32-E72D297353CC}">
              <c16:uniqueId val="{00000003-3181-4882-A306-D508A903671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0.64</c:v>
                </c:pt>
                <c:pt idx="2">
                  <c:v>#N/A</c:v>
                </c:pt>
                <c:pt idx="3">
                  <c:v>0.68</c:v>
                </c:pt>
                <c:pt idx="4">
                  <c:v>#N/A</c:v>
                </c:pt>
                <c:pt idx="5">
                  <c:v>0.54</c:v>
                </c:pt>
                <c:pt idx="6">
                  <c:v>#N/A</c:v>
                </c:pt>
                <c:pt idx="7">
                  <c:v>0.72</c:v>
                </c:pt>
                <c:pt idx="8">
                  <c:v>#N/A</c:v>
                </c:pt>
                <c:pt idx="9">
                  <c:v>0.22</c:v>
                </c:pt>
              </c:numCache>
            </c:numRef>
          </c:val>
          <c:extLst>
            <c:ext xmlns:c16="http://schemas.microsoft.com/office/drawing/2014/chart" uri="{C3380CC4-5D6E-409C-BE32-E72D297353CC}">
              <c16:uniqueId val="{00000004-3181-4882-A306-D508A903671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1.23</c:v>
                </c:pt>
                <c:pt idx="2">
                  <c:v>#N/A</c:v>
                </c:pt>
                <c:pt idx="3">
                  <c:v>1.64</c:v>
                </c:pt>
                <c:pt idx="4">
                  <c:v>#N/A</c:v>
                </c:pt>
                <c:pt idx="5">
                  <c:v>0.88</c:v>
                </c:pt>
                <c:pt idx="6">
                  <c:v>#N/A</c:v>
                </c:pt>
                <c:pt idx="7">
                  <c:v>0.1</c:v>
                </c:pt>
                <c:pt idx="8">
                  <c:v>#N/A</c:v>
                </c:pt>
                <c:pt idx="9">
                  <c:v>1.5</c:v>
                </c:pt>
              </c:numCache>
            </c:numRef>
          </c:val>
          <c:extLst>
            <c:ext xmlns:c16="http://schemas.microsoft.com/office/drawing/2014/chart" uri="{C3380CC4-5D6E-409C-BE32-E72D297353CC}">
              <c16:uniqueId val="{00000005-3181-4882-A306-D508A9036711}"/>
            </c:ext>
          </c:extLst>
        </c:ser>
        <c:ser>
          <c:idx val="6"/>
          <c:order val="6"/>
          <c:tx>
            <c:strRef>
              <c:f>データシート!$A$33</c:f>
              <c:strCache>
                <c:ptCount val="1"/>
                <c:pt idx="0">
                  <c:v>漁業集落排水処理事業会計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3.09</c:v>
                </c:pt>
              </c:numCache>
            </c:numRef>
          </c:val>
          <c:extLst>
            <c:ext xmlns:c16="http://schemas.microsoft.com/office/drawing/2014/chart" uri="{C3380CC4-5D6E-409C-BE32-E72D297353CC}">
              <c16:uniqueId val="{00000006-3181-4882-A306-D508A9036711}"/>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0.02</c:v>
                </c:pt>
                <c:pt idx="4">
                  <c:v>#N/A</c:v>
                </c:pt>
                <c:pt idx="5">
                  <c:v>0.01</c:v>
                </c:pt>
                <c:pt idx="6">
                  <c:v>#N/A</c:v>
                </c:pt>
                <c:pt idx="7">
                  <c:v>0.33</c:v>
                </c:pt>
                <c:pt idx="8">
                  <c:v>#N/A</c:v>
                </c:pt>
                <c:pt idx="9">
                  <c:v>6.52</c:v>
                </c:pt>
              </c:numCache>
            </c:numRef>
          </c:val>
          <c:extLst>
            <c:ext xmlns:c16="http://schemas.microsoft.com/office/drawing/2014/chart" uri="{C3380CC4-5D6E-409C-BE32-E72D297353CC}">
              <c16:uniqueId val="{00000007-3181-4882-A306-D508A90367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c:v>
                </c:pt>
                <c:pt idx="2">
                  <c:v>#N/A</c:v>
                </c:pt>
                <c:pt idx="3">
                  <c:v>7.99</c:v>
                </c:pt>
                <c:pt idx="4">
                  <c:v>#N/A</c:v>
                </c:pt>
                <c:pt idx="5">
                  <c:v>14.03</c:v>
                </c:pt>
                <c:pt idx="6">
                  <c:v>#N/A</c:v>
                </c:pt>
                <c:pt idx="7">
                  <c:v>10.58</c:v>
                </c:pt>
                <c:pt idx="8">
                  <c:v>#N/A</c:v>
                </c:pt>
                <c:pt idx="9">
                  <c:v>8.2200000000000006</c:v>
                </c:pt>
              </c:numCache>
            </c:numRef>
          </c:val>
          <c:extLst>
            <c:ext xmlns:c16="http://schemas.microsoft.com/office/drawing/2014/chart" uri="{C3380CC4-5D6E-409C-BE32-E72D297353CC}">
              <c16:uniqueId val="{00000008-3181-4882-A306-D508A9036711}"/>
            </c:ext>
          </c:extLst>
        </c:ser>
        <c:ser>
          <c:idx val="9"/>
          <c:order val="9"/>
          <c:tx>
            <c:strRef>
              <c:f>データシート!$A$36</c:f>
              <c:strCache>
                <c:ptCount val="1"/>
                <c:pt idx="0">
                  <c:v>大月町病院事業会計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10.84</c:v>
                </c:pt>
                <c:pt idx="2">
                  <c:v>#N/A</c:v>
                </c:pt>
                <c:pt idx="3">
                  <c:v>11.67</c:v>
                </c:pt>
                <c:pt idx="4">
                  <c:v>#N/A</c:v>
                </c:pt>
                <c:pt idx="5">
                  <c:v>13.49</c:v>
                </c:pt>
                <c:pt idx="6">
                  <c:v>#N/A</c:v>
                </c:pt>
                <c:pt idx="7">
                  <c:v>14.61</c:v>
                </c:pt>
                <c:pt idx="8">
                  <c:v>#N/A</c:v>
                </c:pt>
                <c:pt idx="9">
                  <c:v>15.3</c:v>
                </c:pt>
              </c:numCache>
            </c:numRef>
          </c:val>
          <c:extLst>
            <c:ext xmlns:c16="http://schemas.microsoft.com/office/drawing/2014/chart" uri="{C3380CC4-5D6E-409C-BE32-E72D297353CC}">
              <c16:uniqueId val="{00000009-3181-4882-A306-D508A90367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520</c:v>
                </c:pt>
                <c:pt idx="5">
                  <c:v>500</c:v>
                </c:pt>
                <c:pt idx="8">
                  <c:v>475</c:v>
                </c:pt>
                <c:pt idx="11">
                  <c:v>458</c:v>
                </c:pt>
                <c:pt idx="14">
                  <c:v>503</c:v>
                </c:pt>
              </c:numCache>
            </c:numRef>
          </c:val>
          <c:extLst>
            <c:ext xmlns:c16="http://schemas.microsoft.com/office/drawing/2014/chart" uri="{C3380CC4-5D6E-409C-BE32-E72D297353CC}">
              <c16:uniqueId val="{00000000-E3C9-41E6-97E1-0572343665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C9-41E6-97E1-0572343665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10</c:v>
                </c:pt>
                <c:pt idx="6">
                  <c:v>8</c:v>
                </c:pt>
                <c:pt idx="9">
                  <c:v>9</c:v>
                </c:pt>
                <c:pt idx="12">
                  <c:v>69</c:v>
                </c:pt>
              </c:numCache>
            </c:numRef>
          </c:val>
          <c:extLst>
            <c:ext xmlns:c16="http://schemas.microsoft.com/office/drawing/2014/chart" uri="{C3380CC4-5D6E-409C-BE32-E72D297353CC}">
              <c16:uniqueId val="{00000002-E3C9-41E6-97E1-0572343665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7</c:v>
                </c:pt>
                <c:pt idx="6">
                  <c:v>4</c:v>
                </c:pt>
                <c:pt idx="9">
                  <c:v>1</c:v>
                </c:pt>
                <c:pt idx="12">
                  <c:v>0</c:v>
                </c:pt>
              </c:numCache>
            </c:numRef>
          </c:val>
          <c:extLst>
            <c:ext xmlns:c16="http://schemas.microsoft.com/office/drawing/2014/chart" uri="{C3380CC4-5D6E-409C-BE32-E72D297353CC}">
              <c16:uniqueId val="{00000003-E3C9-41E6-97E1-0572343665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c:v>
                </c:pt>
                <c:pt idx="3">
                  <c:v>58</c:v>
                </c:pt>
                <c:pt idx="6">
                  <c:v>69</c:v>
                </c:pt>
                <c:pt idx="9">
                  <c:v>64</c:v>
                </c:pt>
                <c:pt idx="12">
                  <c:v>76</c:v>
                </c:pt>
              </c:numCache>
            </c:numRef>
          </c:val>
          <c:extLst>
            <c:ext xmlns:c16="http://schemas.microsoft.com/office/drawing/2014/chart" uri="{C3380CC4-5D6E-409C-BE32-E72D297353CC}">
              <c16:uniqueId val="{00000004-E3C9-41E6-97E1-0572343665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C9-41E6-97E1-0572343665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C9-41E6-97E1-0572343665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703</c:v>
                </c:pt>
                <c:pt idx="3">
                  <c:v>668</c:v>
                </c:pt>
                <c:pt idx="6">
                  <c:v>581</c:v>
                </c:pt>
                <c:pt idx="9">
                  <c:v>609</c:v>
                </c:pt>
                <c:pt idx="12">
                  <c:v>669</c:v>
                </c:pt>
              </c:numCache>
            </c:numRef>
          </c:val>
          <c:extLst>
            <c:ext xmlns:c16="http://schemas.microsoft.com/office/drawing/2014/chart" uri="{C3380CC4-5D6E-409C-BE32-E72D297353CC}">
              <c16:uniqueId val="{00000007-E3C9-41E6-97E1-0572343665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256</c:v>
                </c:pt>
                <c:pt idx="2">
                  <c:v>#N/A</c:v>
                </c:pt>
                <c:pt idx="3">
                  <c:v>#N/A</c:v>
                </c:pt>
                <c:pt idx="4">
                  <c:v>243</c:v>
                </c:pt>
                <c:pt idx="5">
                  <c:v>#N/A</c:v>
                </c:pt>
                <c:pt idx="6">
                  <c:v>#N/A</c:v>
                </c:pt>
                <c:pt idx="7">
                  <c:v>187</c:v>
                </c:pt>
                <c:pt idx="8">
                  <c:v>#N/A</c:v>
                </c:pt>
                <c:pt idx="9">
                  <c:v>#N/A</c:v>
                </c:pt>
                <c:pt idx="10">
                  <c:v>225</c:v>
                </c:pt>
                <c:pt idx="11">
                  <c:v>#N/A</c:v>
                </c:pt>
                <c:pt idx="12">
                  <c:v>#N/A</c:v>
                </c:pt>
                <c:pt idx="13">
                  <c:v>311</c:v>
                </c:pt>
                <c:pt idx="14">
                  <c:v>#N/A</c:v>
                </c:pt>
              </c:numCache>
            </c:numRef>
          </c:val>
          <c:smooth val="0"/>
          <c:extLst>
            <c:ext xmlns:c16="http://schemas.microsoft.com/office/drawing/2014/chart" uri="{C3380CC4-5D6E-409C-BE32-E72D297353CC}">
              <c16:uniqueId val="{00000008-E3C9-41E6-97E1-0572343665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4836</c:v>
                </c:pt>
                <c:pt idx="5">
                  <c:v>4742</c:v>
                </c:pt>
                <c:pt idx="8">
                  <c:v>4609</c:v>
                </c:pt>
                <c:pt idx="11">
                  <c:v>4633</c:v>
                </c:pt>
                <c:pt idx="14">
                  <c:v>4491</c:v>
                </c:pt>
              </c:numCache>
            </c:numRef>
          </c:val>
          <c:extLst>
            <c:ext xmlns:c16="http://schemas.microsoft.com/office/drawing/2014/chart" uri="{C3380CC4-5D6E-409C-BE32-E72D297353CC}">
              <c16:uniqueId val="{00000000-A01A-4FF8-9E09-A7603D24D5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273</c:v>
                </c:pt>
                <c:pt idx="5">
                  <c:v>189</c:v>
                </c:pt>
                <c:pt idx="8">
                  <c:v>185</c:v>
                </c:pt>
                <c:pt idx="11">
                  <c:v>133</c:v>
                </c:pt>
                <c:pt idx="14">
                  <c:v>169</c:v>
                </c:pt>
              </c:numCache>
            </c:numRef>
          </c:val>
          <c:extLst>
            <c:ext xmlns:c16="http://schemas.microsoft.com/office/drawing/2014/chart" uri="{C3380CC4-5D6E-409C-BE32-E72D297353CC}">
              <c16:uniqueId val="{00000001-A01A-4FF8-9E09-A7603D24D5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1992</c:v>
                </c:pt>
                <c:pt idx="5">
                  <c:v>2116</c:v>
                </c:pt>
                <c:pt idx="8">
                  <c:v>2377</c:v>
                </c:pt>
                <c:pt idx="11">
                  <c:v>2493</c:v>
                </c:pt>
                <c:pt idx="14">
                  <c:v>2296</c:v>
                </c:pt>
              </c:numCache>
            </c:numRef>
          </c:val>
          <c:extLst>
            <c:ext xmlns:c16="http://schemas.microsoft.com/office/drawing/2014/chart" uri="{C3380CC4-5D6E-409C-BE32-E72D297353CC}">
              <c16:uniqueId val="{00000002-A01A-4FF8-9E09-A7603D24D5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1A-4FF8-9E09-A7603D24D5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1A-4FF8-9E09-A7603D24D5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1A-4FF8-9E09-A7603D24D5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1146</c:v>
                </c:pt>
                <c:pt idx="3">
                  <c:v>1098</c:v>
                </c:pt>
                <c:pt idx="6">
                  <c:v>1091</c:v>
                </c:pt>
                <c:pt idx="9">
                  <c:v>1107</c:v>
                </c:pt>
                <c:pt idx="12">
                  <c:v>1152</c:v>
                </c:pt>
              </c:numCache>
            </c:numRef>
          </c:val>
          <c:extLst>
            <c:ext xmlns:c16="http://schemas.microsoft.com/office/drawing/2014/chart" uri="{C3380CC4-5D6E-409C-BE32-E72D297353CC}">
              <c16:uniqueId val="{00000006-A01A-4FF8-9E09-A7603D24D5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c:v>
                </c:pt>
                <c:pt idx="3">
                  <c:v>7</c:v>
                </c:pt>
                <c:pt idx="6">
                  <c:v>2</c:v>
                </c:pt>
                <c:pt idx="9">
                  <c:v>0</c:v>
                </c:pt>
                <c:pt idx="12">
                  <c:v>0</c:v>
                </c:pt>
              </c:numCache>
            </c:numRef>
          </c:val>
          <c:extLst>
            <c:ext xmlns:c16="http://schemas.microsoft.com/office/drawing/2014/chart" uri="{C3380CC4-5D6E-409C-BE32-E72D297353CC}">
              <c16:uniqueId val="{00000007-A01A-4FF8-9E09-A7603D24D5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736</c:v>
                </c:pt>
                <c:pt idx="3">
                  <c:v>721</c:v>
                </c:pt>
                <c:pt idx="6">
                  <c:v>748</c:v>
                </c:pt>
                <c:pt idx="9">
                  <c:v>813</c:v>
                </c:pt>
                <c:pt idx="12">
                  <c:v>969</c:v>
                </c:pt>
              </c:numCache>
            </c:numRef>
          </c:val>
          <c:extLst>
            <c:ext xmlns:c16="http://schemas.microsoft.com/office/drawing/2014/chart" uri="{C3380CC4-5D6E-409C-BE32-E72D297353CC}">
              <c16:uniqueId val="{00000008-A01A-4FF8-9E09-A7603D24D5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01A-4FF8-9E09-A7603D24D5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5932</c:v>
                </c:pt>
                <c:pt idx="3">
                  <c:v>5769</c:v>
                </c:pt>
                <c:pt idx="6">
                  <c:v>5639</c:v>
                </c:pt>
                <c:pt idx="9">
                  <c:v>5465</c:v>
                </c:pt>
                <c:pt idx="12">
                  <c:v>5154</c:v>
                </c:pt>
              </c:numCache>
            </c:numRef>
          </c:val>
          <c:extLst>
            <c:ext xmlns:c16="http://schemas.microsoft.com/office/drawing/2014/chart" uri="{C3380CC4-5D6E-409C-BE32-E72D297353CC}">
              <c16:uniqueId val="{0000000A-A01A-4FF8-9E09-A7603D24D5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726</c:v>
                </c:pt>
                <c:pt idx="2">
                  <c:v>#N/A</c:v>
                </c:pt>
                <c:pt idx="3">
                  <c:v>#N/A</c:v>
                </c:pt>
                <c:pt idx="4">
                  <c:v>549</c:v>
                </c:pt>
                <c:pt idx="5">
                  <c:v>#N/A</c:v>
                </c:pt>
                <c:pt idx="6">
                  <c:v>#N/A</c:v>
                </c:pt>
                <c:pt idx="7">
                  <c:v>308</c:v>
                </c:pt>
                <c:pt idx="8">
                  <c:v>#N/A</c:v>
                </c:pt>
                <c:pt idx="9">
                  <c:v>#N/A</c:v>
                </c:pt>
                <c:pt idx="10">
                  <c:v>126</c:v>
                </c:pt>
                <c:pt idx="11">
                  <c:v>#N/A</c:v>
                </c:pt>
                <c:pt idx="12">
                  <c:v>#N/A</c:v>
                </c:pt>
                <c:pt idx="13">
                  <c:v>319</c:v>
                </c:pt>
                <c:pt idx="14">
                  <c:v>#N/A</c:v>
                </c:pt>
              </c:numCache>
            </c:numRef>
          </c:val>
          <c:smooth val="0"/>
          <c:extLst>
            <c:ext xmlns:c16="http://schemas.microsoft.com/office/drawing/2014/chart" uri="{C3380CC4-5D6E-409C-BE32-E72D297353CC}">
              <c16:uniqueId val="{0000000B-A01A-4FF8-9E09-A7603D24D5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1184</c:v>
                </c:pt>
                <c:pt idx="1">
                  <c:v>1209</c:v>
                </c:pt>
                <c:pt idx="2">
                  <c:v>1044</c:v>
                </c:pt>
              </c:numCache>
            </c:numRef>
          </c:val>
          <c:extLst>
            <c:ext xmlns:c16="http://schemas.microsoft.com/office/drawing/2014/chart" uri="{C3380CC4-5D6E-409C-BE32-E72D297353CC}">
              <c16:uniqueId val="{00000000-9E98-4274-9724-74D2164E4A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c:v>
                </c:pt>
                <c:pt idx="1">
                  <c:v>286</c:v>
                </c:pt>
                <c:pt idx="2">
                  <c:v>199</c:v>
                </c:pt>
              </c:numCache>
            </c:numRef>
          </c:val>
          <c:extLst>
            <c:ext xmlns:c16="http://schemas.microsoft.com/office/drawing/2014/chart" uri="{C3380CC4-5D6E-409C-BE32-E72D297353CC}">
              <c16:uniqueId val="{00000001-9E98-4274-9724-74D2164E4A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801</c:v>
                </c:pt>
                <c:pt idx="1">
                  <c:v>840</c:v>
                </c:pt>
                <c:pt idx="2">
                  <c:v>869</c:v>
                </c:pt>
              </c:numCache>
            </c:numRef>
          </c:val>
          <c:extLst>
            <c:ext xmlns:c16="http://schemas.microsoft.com/office/drawing/2014/chart" uri="{C3380CC4-5D6E-409C-BE32-E72D297353CC}">
              <c16:uniqueId val="{00000002-9E98-4274-9724-74D2164E4A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元利償還金については、統合保育所整備事業の償還開始等により増加し、今後も公共施設の老朽化に伴う改修、建て替えの大型ハード事業を控えていることから増加が見込まれる。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実質公債費比率も</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％と高い水準となっていることから、有利起債の積極的活用や長期起債の活用、事業の優先度を精査し、計画的に事業実施することで借入額の抑制を図る。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満期一括償還による起債の発行を行っていないため該当なし。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公営企業会計において法適用に移行したことによる出資金の増加によって財政調整基金の取崩しが増え、充当可能財源等が減少したため比率上昇となった。一部償還終了に伴い地方債の現在高は減少しており、ふるさと納税等による基金は増加傾向にあるが、公営企業債等繰入額は今後も増加する見込みであることや、ふるさと納税については将来的に不透明なため今後の動向に注意が必要であると考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今後も大型事業が控えていることから、事業の優先度や効果を検証し、有利起債の活用に努め、基準財政需要額算入見込額を確保する。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高知県大月町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百万円となった。これは、公営企業会計の法適用移行に伴う出資金の増額が主な要因となり、財政調整基金の取崩しが増額となったことが主な要因である。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年の西日本豪雨により突発的に多額の財政需要が発生した経緯や、近年全国的に多発している災害への備えとして必要となってくることから、標準財政規模の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・ふるさと応援基金：美しい自然環境を次世代に引き継ぐとともに、交流のまちとして、さらなる発展を遂げるために募った寄附（ふるさと納税）の寄附者の意向に沿う事業を実施するもの。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・地域情報通信基盤整備基金：地域情報通信基盤施設の維持管理に要する経費の財源に充てるもの。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・ふるさと応援基金：地場産品の流通手段の一つとして、ふるさと納税返礼品等の財源に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百万円を充当した一方で、寄付額及び利子を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・地域情報通信基盤整備基金：光ケーブル使用料等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百万円を積み立てた一方で、情報通信施設機器更新事業の財源に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・ふるさと応援基金：貴重な財源確保の手段であるため、有効に活用していく。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・公営企業会計の法適用移行に伴う出資金の増額が主な要因となり減額となった。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・普通交付税は伸びているため、事業の見直し等を検討し経常経費の抑制に努め、目標である標準財政規模の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％の早期達成を目指す。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・起債の償還財源として取崩しを行ったため減額となった。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・現状としては、財政調整基金を優先しているため積み立てる計画はないが、措置率の低い起債については、財源に余裕があれば積極的に繰上げ償還を行っていく。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
4,292
102.73
5,685,467
5,416,496
247,028
3,004,753
5,154,175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50.71</a:t>
          </a:r>
          <a:r>
            <a:rPr kumimoji="1" lang="ja-JP" altLang="en-US" sz="1200">
              <a:latin typeface="ＭＳ Ｐゴシック" panose="020B0600070205080204" pitchFamily="50" charset="-128"/>
              <a:ea typeface="ＭＳ Ｐゴシック" panose="020B0600070205080204" pitchFamily="50" charset="-128"/>
            </a:rPr>
            <a:t>％）に加え、町の基幹産業である一次産業の不振など、財政基盤は弱く低い水準で推移している。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複雑多岐にわたる住民ニーズに対応するため、組織の再構築に努めるとともに、少子高齢化対策、一次産業の振興を図る。住みたい・住める・住んでよかったまちづくりに向け、第</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次大月町総合振興計画に沿った施策に取り組み、時代の動きに合わせた地方財政措置の活用など、あらゆる手段で歳入確保の徹底を図るとともに、事務事業の見直しや</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推進等による経常経費のコンパクト化など、将来を見据えた事業の再構築を進め、財政の健全化を図る。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普通交付税の増加及び公債費の減少により類似団体平均に近づいていたが、給与改定に伴う人件費の増加、物価高騰などの影響による物件費や補助費等の増額により比率が悪化し、依然と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今後、公共施設の老朽化に伴う改修や建て替えも予定していることから、経常経費の削減を徹底し、比率の上昇を抑えていく。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81069</xdr:rowOff>
    </xdr:from>
    <xdr:to>
      <xdr:col>23</xdr:col>
      <xdr:colOff>133350</xdr:colOff>
      <xdr:row>65</xdr:row>
      <xdr:rowOff>109220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25319"/>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158538</xdr:rowOff>
    </xdr:from>
    <xdr:to>
      <xdr:col>19</xdr:col>
      <xdr:colOff>133350</xdr:colOff>
      <xdr:row>65</xdr:row>
      <xdr:rowOff>81069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59888"/>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63</xdr:row>
      <xdr:rowOff>158538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23694"/>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66</xdr:row>
      <xdr:rowOff>30269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23694"/>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30269</xdr:rowOff>
    </xdr:from>
    <xdr:to>
      <xdr:col>19</xdr:col>
      <xdr:colOff>184150</xdr:colOff>
      <xdr:row>65</xdr:row>
      <xdr:rowOff>131869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116646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107738</xdr:rowOff>
    </xdr:from>
    <xdr:to>
      <xdr:col>15</xdr:col>
      <xdr:colOff>133350</xdr:colOff>
      <xdr:row>64</xdr:row>
      <xdr:rowOff>37888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22665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157921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150919</xdr:rowOff>
    </xdr:from>
    <xdr:to>
      <xdr:col>7</xdr:col>
      <xdr:colOff>31750</xdr:colOff>
      <xdr:row>66</xdr:row>
      <xdr:rowOff>81069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65846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決算額は前年度と比較して</a:t>
          </a:r>
          <a:r>
            <a:rPr kumimoji="1" lang="en-US" altLang="ja-JP" sz="1300">
              <a:latin typeface="ＭＳ Ｐゴシック" panose="020B0600070205080204" pitchFamily="50" charset="-128"/>
              <a:ea typeface="ＭＳ Ｐゴシック" panose="020B0600070205080204" pitchFamily="50" charset="-128"/>
            </a:rPr>
            <a:t>22,687</a:t>
          </a:r>
          <a:r>
            <a:rPr kumimoji="1" lang="ja-JP" altLang="en-US" sz="1300">
              <a:latin typeface="ＭＳ Ｐゴシック" panose="020B0600070205080204" pitchFamily="50" charset="-128"/>
              <a:ea typeface="ＭＳ Ｐゴシック" panose="020B0600070205080204" pitchFamily="50" charset="-128"/>
            </a:rPr>
            <a:t>円の増加となった。給与改定による人件費の増加、物価高騰の影響による物件費の増加が主な要因となっている。それに加え、委託業務など、経常的な物件費が増加傾向にあることから、事務事業の見直しや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推進等により経常経費のコンパクト化を図る必要がある。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135339</xdr:rowOff>
    </xdr:from>
    <xdr:to>
      <xdr:col>23</xdr:col>
      <xdr:colOff>133350</xdr:colOff>
      <xdr:row>81</xdr:row>
      <xdr:rowOff>150980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22789"/>
          <a:ext cx="8382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94879</xdr:rowOff>
    </xdr:from>
    <xdr:to>
      <xdr:col>19</xdr:col>
      <xdr:colOff>133350</xdr:colOff>
      <xdr:row>81</xdr:row>
      <xdr:rowOff>135339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2329"/>
          <a:ext cx="889000" cy="4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85964</xdr:rowOff>
    </xdr:from>
    <xdr:to>
      <xdr:col>15</xdr:col>
      <xdr:colOff>82550</xdr:colOff>
      <xdr:row>81</xdr:row>
      <xdr:rowOff>94879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3414"/>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85964</xdr:rowOff>
    </xdr:from>
    <xdr:to>
      <xdr:col>11</xdr:col>
      <xdr:colOff>31750</xdr:colOff>
      <xdr:row>81</xdr:row>
      <xdr:rowOff>100851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73414"/>
          <a:ext cx="889000" cy="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100180</xdr:rowOff>
    </xdr:from>
    <xdr:to>
      <xdr:col>23</xdr:col>
      <xdr:colOff>184150</xdr:colOff>
      <xdr:row>82</xdr:row>
      <xdr:rowOff>30330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21457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84539</xdr:rowOff>
    </xdr:from>
    <xdr:to>
      <xdr:col>19</xdr:col>
      <xdr:colOff>184150</xdr:colOff>
      <xdr:row>82</xdr:row>
      <xdr:rowOff>14689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24866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44079</xdr:rowOff>
    </xdr:from>
    <xdr:to>
      <xdr:col>15</xdr:col>
      <xdr:colOff>133350</xdr:colOff>
      <xdr:row>81</xdr:row>
      <xdr:rowOff>145679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155856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35164</xdr:rowOff>
    </xdr:from>
    <xdr:to>
      <xdr:col>11</xdr:col>
      <xdr:colOff>82550</xdr:colOff>
      <xdr:row>81</xdr:row>
      <xdr:rowOff>136764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146941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50051</xdr:rowOff>
    </xdr:from>
    <xdr:to>
      <xdr:col>7</xdr:col>
      <xdr:colOff>31750</xdr:colOff>
      <xdr:row>81</xdr:row>
      <xdr:rowOff>151651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161828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昨年と比べ微増となり依然として類似団体平均を上回っている。近年、退職者と採用者の入れ替わりが多く職員の年齢構成がアンバランスなことから、今後も数値が大きく変動され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業務改善や機構改革により類似団体の水準に近づける。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57913</xdr:rowOff>
    </xdr:from>
    <xdr:to>
      <xdr:col>81</xdr:col>
      <xdr:colOff>44450</xdr:colOff>
      <xdr:row>88</xdr:row>
      <xdr:rowOff>135128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45513"/>
          <a:ext cx="8382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57913</xdr:rowOff>
    </xdr:from>
    <xdr:to>
      <xdr:col>77</xdr:col>
      <xdr:colOff>44450</xdr:colOff>
      <xdr:row>88</xdr:row>
      <xdr:rowOff>110998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45513"/>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110998</xdr:rowOff>
    </xdr:from>
    <xdr:to>
      <xdr:col>72</xdr:col>
      <xdr:colOff>203200</xdr:colOff>
      <xdr:row>89</xdr:row>
      <xdr:rowOff>11937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9859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7113</xdr:rowOff>
    </xdr:from>
    <xdr:to>
      <xdr:col>68</xdr:col>
      <xdr:colOff>152400</xdr:colOff>
      <xdr:row>89</xdr:row>
      <xdr:rowOff>11937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66163"/>
          <a:ext cx="8890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109238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84328</xdr:rowOff>
    </xdr:from>
    <xdr:to>
      <xdr:col>81</xdr:col>
      <xdr:colOff>95250</xdr:colOff>
      <xdr:row>89</xdr:row>
      <xdr:rowOff>14478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151655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7113</xdr:rowOff>
    </xdr:from>
    <xdr:to>
      <xdr:col>77</xdr:col>
      <xdr:colOff>95250</xdr:colOff>
      <xdr:row>88</xdr:row>
      <xdr:rowOff>108713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93490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81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60198</xdr:rowOff>
    </xdr:from>
    <xdr:to>
      <xdr:col>73</xdr:col>
      <xdr:colOff>44450</xdr:colOff>
      <xdr:row>88</xdr:row>
      <xdr:rowOff>161798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146575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132587</xdr:rowOff>
    </xdr:from>
    <xdr:to>
      <xdr:col>68</xdr:col>
      <xdr:colOff>203200</xdr:colOff>
      <xdr:row>89</xdr:row>
      <xdr:rowOff>62737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47514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0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127763</xdr:rowOff>
    </xdr:from>
    <xdr:to>
      <xdr:col>64</xdr:col>
      <xdr:colOff>152400</xdr:colOff>
      <xdr:row>89</xdr:row>
      <xdr:rowOff>57913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42690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定員管理の状況については、</a:t>
          </a:r>
          <a:r>
            <a:rPr kumimoji="1" lang="en-US" altLang="ja-JP" sz="1300">
              <a:latin typeface="ＭＳ Ｐゴシック" panose="020B0600070205080204" pitchFamily="50" charset="-128"/>
              <a:ea typeface="ＭＳ Ｐゴシック" panose="020B0600070205080204" pitchFamily="50" charset="-128"/>
            </a:rPr>
            <a:t>20.47</a:t>
          </a:r>
          <a:r>
            <a:rPr kumimoji="1" lang="ja-JP" altLang="en-US" sz="1300">
              <a:latin typeface="ＭＳ Ｐゴシック" panose="020B0600070205080204" pitchFamily="50" charset="-128"/>
              <a:ea typeface="ＭＳ Ｐゴシック" panose="020B0600070205080204" pitchFamily="50" charset="-128"/>
            </a:rPr>
            <a:t>人と類似団体を下回った。これは、会計年度任用職員の多くがパートタイムとして契約しているためである。依然として保育行政にかかる定員数は高いことから業務の見直しに努めていく。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115284</xdr:rowOff>
    </xdr:from>
    <xdr:to>
      <xdr:col>81</xdr:col>
      <xdr:colOff>44450</xdr:colOff>
      <xdr:row>60</xdr:row>
      <xdr:rowOff>130366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02284"/>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116290</xdr:rowOff>
    </xdr:from>
    <xdr:to>
      <xdr:col>77</xdr:col>
      <xdr:colOff>44450</xdr:colOff>
      <xdr:row>60</xdr:row>
      <xdr:rowOff>130366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0329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109051</xdr:rowOff>
    </xdr:from>
    <xdr:to>
      <xdr:col>72</xdr:col>
      <xdr:colOff>203200</xdr:colOff>
      <xdr:row>60</xdr:row>
      <xdr:rowOff>116290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9605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101209</xdr:rowOff>
    </xdr:from>
    <xdr:to>
      <xdr:col>68</xdr:col>
      <xdr:colOff>152400</xdr:colOff>
      <xdr:row>60</xdr:row>
      <xdr:rowOff>109051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88209"/>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64484</xdr:rowOff>
    </xdr:from>
    <xdr:to>
      <xdr:col>81</xdr:col>
      <xdr:colOff>95250</xdr:colOff>
      <xdr:row>60</xdr:row>
      <xdr:rowOff>166084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81011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79566</xdr:rowOff>
    </xdr:from>
    <xdr:to>
      <xdr:col>77</xdr:col>
      <xdr:colOff>95250</xdr:colOff>
      <xdr:row>61</xdr:row>
      <xdr:rowOff>9716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19893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35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65490</xdr:rowOff>
    </xdr:from>
    <xdr:to>
      <xdr:col>73</xdr:col>
      <xdr:colOff>44450</xdr:colOff>
      <xdr:row>60</xdr:row>
      <xdr:rowOff>167090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5817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58251</xdr:rowOff>
    </xdr:from>
    <xdr:to>
      <xdr:col>68</xdr:col>
      <xdr:colOff>203200</xdr:colOff>
      <xdr:row>60</xdr:row>
      <xdr:rowOff>159851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170028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1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50409</xdr:rowOff>
    </xdr:from>
    <xdr:to>
      <xdr:col>64</xdr:col>
      <xdr:colOff>152400</xdr:colOff>
      <xdr:row>60</xdr:row>
      <xdr:rowOff>152009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162186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0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総合保育所整備事業の償還開始による元利償還金の増加、情報通信施設機器更新事業の実施等による準元利償還金の増加が主な要因となり、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加となった。今後も公共施設の改修や建て替えなど大型ハード事業の実施を計画していることから比率の悪化が見込まれるため、借入額の抑制や長期起債の活用など、類似団体の平均を目標とし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134112</xdr:rowOff>
    </xdr:from>
    <xdr:to>
      <xdr:col>81</xdr:col>
      <xdr:colOff>44450</xdr:colOff>
      <xdr:row>42</xdr:row>
      <xdr:rowOff>6096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6356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134112</xdr:rowOff>
    </xdr:from>
    <xdr:to>
      <xdr:col>77</xdr:col>
      <xdr:colOff>44450</xdr:colOff>
      <xdr:row>41</xdr:row>
      <xdr:rowOff>167894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6356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167894</xdr:rowOff>
    </xdr:from>
    <xdr:to>
      <xdr:col>72</xdr:col>
      <xdr:colOff>203200</xdr:colOff>
      <xdr:row>42</xdr:row>
      <xdr:rowOff>39878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973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39878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359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83312</xdr:rowOff>
    </xdr:from>
    <xdr:to>
      <xdr:col>77</xdr:col>
      <xdr:colOff>95250</xdr:colOff>
      <xdr:row>42</xdr:row>
      <xdr:rowOff>13462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169689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9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年度まで順調に減少していたが、令和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％と増加した。これは、財政調整基金の取崩し等による充当可能基金の減少や基準財政需要額算入見込額の減少により充当可能財源等が減少したことが主な要因となっている。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38735</xdr:rowOff>
    </xdr:from>
    <xdr:to>
      <xdr:col>81</xdr:col>
      <xdr:colOff>44450</xdr:colOff>
      <xdr:row>14</xdr:row>
      <xdr:rowOff>137936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439035"/>
          <a:ext cx="8382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38735</xdr:rowOff>
    </xdr:from>
    <xdr:to>
      <xdr:col>77</xdr:col>
      <xdr:colOff>44450</xdr:colOff>
      <xdr:row>14</xdr:row>
      <xdr:rowOff>137936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39035"/>
          <a:ext cx="8890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137936</xdr:rowOff>
    </xdr:from>
    <xdr:to>
      <xdr:col>72</xdr:col>
      <xdr:colOff>203200</xdr:colOff>
      <xdr:row>15</xdr:row>
      <xdr:rowOff>88477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38236"/>
          <a:ext cx="889000" cy="1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88477</xdr:rowOff>
    </xdr:from>
    <xdr:to>
      <xdr:col>68</xdr:col>
      <xdr:colOff>152400</xdr:colOff>
      <xdr:row>16</xdr:row>
      <xdr:rowOff>51082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6022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87136</xdr:rowOff>
    </xdr:from>
    <xdr:to>
      <xdr:col>81</xdr:col>
      <xdr:colOff>95250</xdr:colOff>
      <xdr:row>15</xdr:row>
      <xdr:rowOff>17286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59213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5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159385</xdr:rowOff>
    </xdr:from>
    <xdr:to>
      <xdr:col>77</xdr:col>
      <xdr:colOff>95250</xdr:colOff>
      <xdr:row>14</xdr:row>
      <xdr:rowOff>89535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74312</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74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87136</xdr:rowOff>
    </xdr:from>
    <xdr:to>
      <xdr:col>73</xdr:col>
      <xdr:colOff>44450</xdr:colOff>
      <xdr:row>15</xdr:row>
      <xdr:rowOff>17286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2063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7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282</xdr:rowOff>
    </xdr:from>
    <xdr:to>
      <xdr:col>64</xdr:col>
      <xdr:colOff>152400</xdr:colOff>
      <xdr:row>16</xdr:row>
      <xdr:rowOff>101882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86659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2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
4,292
102.73
5,685,467
5,416,496
247,028
3,004,753
5,154,175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給与改定もあり昨年と比べ微減となったが、類似団体との比較では依然として高い水準となっている。職員全体の若返りにより人件費は抑えられているが適正な定員管理を行っていく必要がある。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36</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20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5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24130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963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24130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633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26670</xdr:rowOff>
    </xdr:from>
    <xdr:to>
      <xdr:col>20</xdr:col>
      <xdr:colOff>38100</xdr:colOff>
      <xdr:row>36</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144780</xdr:rowOff>
    </xdr:from>
    <xdr:to>
      <xdr:col>11</xdr:col>
      <xdr:colOff>60325</xdr:colOff>
      <xdr:row>36</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物件費は類似団体と比べ低い水準となっているが、物価高騰による影響、業務の多様化に伴い業務の外部委託が増えたことが物件費の増加要因となっている。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人件費の抑制を進めることで、物件費が委託等により上昇する傾向にあるため、人件費と物件費を合わせた経常収支比率の改善に努めていく。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65278</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79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65278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930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14986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244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40149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14478</xdr:rowOff>
    </xdr:from>
    <xdr:to>
      <xdr:col>78</xdr:col>
      <xdr:colOff>120650</xdr:colOff>
      <xdr:row>17</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類似団体の平均と比べて高い水準にあるが、ほぼ横ばいで推移していることから特に問題とはしていない。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今後、社会保障経費の増加による町政への影響も懸念されることから、国の動向に注視していく必要がある。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159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30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については、類似団体と比べ高い水準となっている。公共施設等の老朽化に伴い維持補修費が増加傾向にあるため、有効活用が困難な施設については施設の除却を進めていき、維持補修費のみならず管理費用の削減に繋げ、経常収支比率の改善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59</xdr:row>
      <xdr:rowOff>85090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0025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59</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025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26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58</xdr:row>
      <xdr:rowOff>35560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2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類似団体と比べて低い水準にある。これは、各種団体への補助金を毎年度実績調査し、不適当な補助金の見直しや廃止を行ってきた結果と言える。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公営企業会計への繰出や一部事務組合に対する負担金など抑制にも制限があるが、今後も平均以下を維持できるよう努める。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37</xdr:row>
      <xdr:rowOff>19558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6262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公債費については依然として高い水準が続いており、今後も公共施設の老朽化に伴う改修や建て替えの大型ハード事業を計画していくことから上昇する見込みとなっている。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事業の効果や優先度を検証しながら借入額の抑制に努める。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98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77</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52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50800</xdr:rowOff>
    </xdr:from>
    <xdr:to>
      <xdr:col>15</xdr:col>
      <xdr:colOff>98425</xdr:colOff>
      <xdr:row>77</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524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2483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68580</xdr:rowOff>
    </xdr:from>
    <xdr:to>
      <xdr:col>24</xdr:col>
      <xdr:colOff>76200</xdr:colOff>
      <xdr:row>77</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40657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45720</xdr:rowOff>
    </xdr:from>
    <xdr:to>
      <xdr:col>20</xdr:col>
      <xdr:colOff>38100</xdr:colOff>
      <xdr:row>77</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132097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0</xdr:rowOff>
    </xdr:from>
    <xdr:to>
      <xdr:col>15</xdr:col>
      <xdr:colOff>149225</xdr:colOff>
      <xdr:row>77</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86377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26670</xdr:rowOff>
    </xdr:from>
    <xdr:to>
      <xdr:col>6</xdr:col>
      <xdr:colOff>171450</xdr:colOff>
      <xdr:row>78</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公債費以外の経常収支比率は上昇傾向にあり、類似団体と比べても高い水準となっている。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歳入経常一般財源は減少傾向であり、経常経費自体も増加傾向にあることから、経常経費の抑制に努め、比率の上昇を抑えていく。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78</xdr:row>
      <xdr:rowOff>64951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347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56787</xdr:rowOff>
    </xdr:from>
    <xdr:to>
      <xdr:col>78</xdr:col>
      <xdr:colOff>69850</xdr:colOff>
      <xdr:row>78</xdr:row>
      <xdr:rowOff>61686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5843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136798</xdr:rowOff>
    </xdr:from>
    <xdr:to>
      <xdr:col>73</xdr:col>
      <xdr:colOff>180975</xdr:colOff>
      <xdr:row>77</xdr:row>
      <xdr:rowOff>56787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6699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136798</xdr:rowOff>
    </xdr:from>
    <xdr:to>
      <xdr:col>69</xdr:col>
      <xdr:colOff>92075</xdr:colOff>
      <xdr:row>78</xdr:row>
      <xdr:rowOff>29029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66998"/>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xdr:rowOff>
    </xdr:from>
    <xdr:to>
      <xdr:col>82</xdr:col>
      <xdr:colOff>158750</xdr:colOff>
      <xdr:row>78</xdr:row>
      <xdr:rowOff>115751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157678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5987</xdr:rowOff>
    </xdr:from>
    <xdr:to>
      <xdr:col>74</xdr:col>
      <xdr:colOff>31750</xdr:colOff>
      <xdr:row>77</xdr:row>
      <xdr:rowOff>107587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117764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85998</xdr:rowOff>
    </xdr:from>
    <xdr:to>
      <xdr:col>69</xdr:col>
      <xdr:colOff>142875</xdr:colOff>
      <xdr:row>77</xdr:row>
      <xdr:rowOff>16148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26324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38934</xdr:rowOff>
    </xdr:from>
    <xdr:to>
      <xdr:col>29</xdr:col>
      <xdr:colOff>127000</xdr:colOff>
      <xdr:row>20</xdr:row>
      <xdr:rowOff>57359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15559"/>
          <a:ext cx="647700" cy="18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57359</xdr:rowOff>
    </xdr:from>
    <xdr:to>
      <xdr:col>26</xdr:col>
      <xdr:colOff>50800</xdr:colOff>
      <xdr:row>20</xdr:row>
      <xdr:rowOff>89186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33984"/>
          <a:ext cx="698500" cy="31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89186</xdr:rowOff>
    </xdr:from>
    <xdr:to>
      <xdr:col>22</xdr:col>
      <xdr:colOff>114300</xdr:colOff>
      <xdr:row>20</xdr:row>
      <xdr:rowOff>101387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65811"/>
          <a:ext cx="698500" cy="12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98526</xdr:rowOff>
    </xdr:from>
    <xdr:to>
      <xdr:col>18</xdr:col>
      <xdr:colOff>177800</xdr:colOff>
      <xdr:row>20</xdr:row>
      <xdr:rowOff>101387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5151"/>
          <a:ext cx="698500" cy="2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159584</xdr:rowOff>
    </xdr:from>
    <xdr:to>
      <xdr:col>29</xdr:col>
      <xdr:colOff>177800</xdr:colOff>
      <xdr:row>20</xdr:row>
      <xdr:rowOff>89734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64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68161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6559</xdr:rowOff>
    </xdr:from>
    <xdr:to>
      <xdr:col>26</xdr:col>
      <xdr:colOff>101600</xdr:colOff>
      <xdr:row>20</xdr:row>
      <xdr:rowOff>108159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8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92936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9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38386</xdr:rowOff>
    </xdr:from>
    <xdr:to>
      <xdr:col>22</xdr:col>
      <xdr:colOff>165100</xdr:colOff>
      <xdr:row>20</xdr:row>
      <xdr:rowOff>139986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15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124763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50587</xdr:rowOff>
    </xdr:from>
    <xdr:to>
      <xdr:col>19</xdr:col>
      <xdr:colOff>38100</xdr:colOff>
      <xdr:row>20</xdr:row>
      <xdr:rowOff>152187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7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136964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47726</xdr:rowOff>
    </xdr:from>
    <xdr:to>
      <xdr:col>15</xdr:col>
      <xdr:colOff>101600</xdr:colOff>
      <xdr:row>20</xdr:row>
      <xdr:rowOff>149326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4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134103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85660</xdr:rowOff>
    </xdr:from>
    <xdr:to>
      <xdr:col>29</xdr:col>
      <xdr:colOff>127000</xdr:colOff>
      <xdr:row>35</xdr:row>
      <xdr:rowOff>182339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96010"/>
          <a:ext cx="647700" cy="9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70437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0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182339</xdr:rowOff>
    </xdr:from>
    <xdr:to>
      <xdr:col>26</xdr:col>
      <xdr:colOff>50800</xdr:colOff>
      <xdr:row>35</xdr:row>
      <xdr:rowOff>226729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92689"/>
          <a:ext cx="698500" cy="44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177630</xdr:rowOff>
    </xdr:from>
    <xdr:to>
      <xdr:col>22</xdr:col>
      <xdr:colOff>114300</xdr:colOff>
      <xdr:row>35</xdr:row>
      <xdr:rowOff>226729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87980"/>
          <a:ext cx="698500" cy="49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167316</xdr:rowOff>
    </xdr:from>
    <xdr:to>
      <xdr:col>18</xdr:col>
      <xdr:colOff>177800</xdr:colOff>
      <xdr:row>35</xdr:row>
      <xdr:rowOff>177630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77666"/>
          <a:ext cx="698500" cy="10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34860</xdr:rowOff>
    </xdr:from>
    <xdr:to>
      <xdr:col>29</xdr:col>
      <xdr:colOff>177800</xdr:colOff>
      <xdr:row>35</xdr:row>
      <xdr:rowOff>136460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45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222837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131539</xdr:rowOff>
    </xdr:from>
    <xdr:to>
      <xdr:col>26</xdr:col>
      <xdr:colOff>101600</xdr:colOff>
      <xdr:row>35</xdr:row>
      <xdr:rowOff>233139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1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217916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2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175929</xdr:rowOff>
    </xdr:from>
    <xdr:to>
      <xdr:col>22</xdr:col>
      <xdr:colOff>165100</xdr:colOff>
      <xdr:row>35</xdr:row>
      <xdr:rowOff>277529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8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262306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7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126830</xdr:rowOff>
    </xdr:from>
    <xdr:to>
      <xdr:col>19</xdr:col>
      <xdr:colOff>38100</xdr:colOff>
      <xdr:row>35</xdr:row>
      <xdr:rowOff>228430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7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213207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116516</xdr:rowOff>
    </xdr:from>
    <xdr:to>
      <xdr:col>15</xdr:col>
      <xdr:colOff>101600</xdr:colOff>
      <xdr:row>35</xdr:row>
      <xdr:rowOff>218116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26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228293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9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
4,292
102.73
5,685,467
5,416,496
247,028
3,004,753
5,154,175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114531</xdr:rowOff>
    </xdr:from>
    <xdr:to>
      <xdr:col>24</xdr:col>
      <xdr:colOff>63500</xdr:colOff>
      <xdr:row>37</xdr:row>
      <xdr:rowOff>128938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58181"/>
          <a:ext cx="838200" cy="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128938</xdr:rowOff>
    </xdr:from>
    <xdr:to>
      <xdr:col>19</xdr:col>
      <xdr:colOff>177800</xdr:colOff>
      <xdr:row>37</xdr:row>
      <xdr:rowOff>153638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72588"/>
          <a:ext cx="889000" cy="2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150168</xdr:rowOff>
    </xdr:from>
    <xdr:to>
      <xdr:col>15</xdr:col>
      <xdr:colOff>50800</xdr:colOff>
      <xdr:row>37</xdr:row>
      <xdr:rowOff>153638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93818"/>
          <a:ext cx="8890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142061</xdr:rowOff>
    </xdr:from>
    <xdr:to>
      <xdr:col>10</xdr:col>
      <xdr:colOff>114300</xdr:colOff>
      <xdr:row>37</xdr:row>
      <xdr:rowOff>150168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485711"/>
          <a:ext cx="889000" cy="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63731</xdr:rowOff>
    </xdr:from>
    <xdr:to>
      <xdr:col>24</xdr:col>
      <xdr:colOff>114300</xdr:colOff>
      <xdr:row>37</xdr:row>
      <xdr:rowOff>165331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0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150108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78138</xdr:rowOff>
    </xdr:from>
    <xdr:to>
      <xdr:col>20</xdr:col>
      <xdr:colOff>38100</xdr:colOff>
      <xdr:row>38</xdr:row>
      <xdr:rowOff>8288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170865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102838</xdr:rowOff>
    </xdr:from>
    <xdr:to>
      <xdr:col>15</xdr:col>
      <xdr:colOff>101600</xdr:colOff>
      <xdr:row>38</xdr:row>
      <xdr:rowOff>32988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24115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3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99368</xdr:rowOff>
    </xdr:from>
    <xdr:to>
      <xdr:col>10</xdr:col>
      <xdr:colOff>165100</xdr:colOff>
      <xdr:row>38</xdr:row>
      <xdr:rowOff>29518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20645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91261</xdr:rowOff>
    </xdr:from>
    <xdr:to>
      <xdr:col>6</xdr:col>
      <xdr:colOff>38100</xdr:colOff>
      <xdr:row>38</xdr:row>
      <xdr:rowOff>21411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12538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2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111724</xdr:rowOff>
    </xdr:from>
    <xdr:to>
      <xdr:col>24</xdr:col>
      <xdr:colOff>63500</xdr:colOff>
      <xdr:row>57</xdr:row>
      <xdr:rowOff>134959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4374"/>
          <a:ext cx="838200" cy="2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134959</xdr:rowOff>
    </xdr:from>
    <xdr:to>
      <xdr:col>19</xdr:col>
      <xdr:colOff>177800</xdr:colOff>
      <xdr:row>58</xdr:row>
      <xdr:rowOff>13659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7609"/>
          <a:ext cx="889000" cy="5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13659</xdr:rowOff>
    </xdr:from>
    <xdr:to>
      <xdr:col>15</xdr:col>
      <xdr:colOff>50800</xdr:colOff>
      <xdr:row>58</xdr:row>
      <xdr:rowOff>18363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7759"/>
          <a:ext cx="889000" cy="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164399</xdr:rowOff>
    </xdr:from>
    <xdr:to>
      <xdr:col>10</xdr:col>
      <xdr:colOff>114300</xdr:colOff>
      <xdr:row>58</xdr:row>
      <xdr:rowOff>18363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37049"/>
          <a:ext cx="889000" cy="2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60924</xdr:rowOff>
    </xdr:from>
    <xdr:to>
      <xdr:col>24</xdr:col>
      <xdr:colOff>114300</xdr:colOff>
      <xdr:row>57</xdr:row>
      <xdr:rowOff>162524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39351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84159</xdr:rowOff>
    </xdr:from>
    <xdr:to>
      <xdr:col>20</xdr:col>
      <xdr:colOff>38100</xdr:colOff>
      <xdr:row>58</xdr:row>
      <xdr:rowOff>14309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4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134309</xdr:rowOff>
    </xdr:from>
    <xdr:to>
      <xdr:col>15</xdr:col>
      <xdr:colOff>101600</xdr:colOff>
      <xdr:row>58</xdr:row>
      <xdr:rowOff>64459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55586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9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139013</xdr:rowOff>
    </xdr:from>
    <xdr:to>
      <xdr:col>10</xdr:col>
      <xdr:colOff>165100</xdr:colOff>
      <xdr:row>58</xdr:row>
      <xdr:rowOff>69163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60290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0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113599</xdr:rowOff>
    </xdr:from>
    <xdr:to>
      <xdr:col>6</xdr:col>
      <xdr:colOff>38100</xdr:colOff>
      <xdr:row>58</xdr:row>
      <xdr:rowOff>43749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34876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7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37987</xdr:rowOff>
    </xdr:from>
    <xdr:to>
      <xdr:col>24</xdr:col>
      <xdr:colOff>63500</xdr:colOff>
      <xdr:row>78</xdr:row>
      <xdr:rowOff>45932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11087"/>
          <a:ext cx="838200" cy="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37987</xdr:rowOff>
    </xdr:from>
    <xdr:to>
      <xdr:col>19</xdr:col>
      <xdr:colOff>177800</xdr:colOff>
      <xdr:row>78</xdr:row>
      <xdr:rowOff>57179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1087"/>
          <a:ext cx="889000" cy="1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57179</xdr:rowOff>
    </xdr:from>
    <xdr:to>
      <xdr:col>15</xdr:col>
      <xdr:colOff>50800</xdr:colOff>
      <xdr:row>78</xdr:row>
      <xdr:rowOff>71422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0279"/>
          <a:ext cx="889000" cy="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71422</xdr:rowOff>
    </xdr:from>
    <xdr:to>
      <xdr:col>10</xdr:col>
      <xdr:colOff>114300</xdr:colOff>
      <xdr:row>78</xdr:row>
      <xdr:rowOff>80671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44522"/>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166582</xdr:rowOff>
    </xdr:from>
    <xdr:to>
      <xdr:col>24</xdr:col>
      <xdr:colOff>114300</xdr:colOff>
      <xdr:row>78</xdr:row>
      <xdr:rowOff>96732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81509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158637</xdr:rowOff>
    </xdr:from>
    <xdr:to>
      <xdr:col>20</xdr:col>
      <xdr:colOff>38100</xdr:colOff>
      <xdr:row>78</xdr:row>
      <xdr:rowOff>88787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79914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6379</xdr:rowOff>
    </xdr:from>
    <xdr:to>
      <xdr:col>15</xdr:col>
      <xdr:colOff>101600</xdr:colOff>
      <xdr:row>78</xdr:row>
      <xdr:rowOff>107979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99106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7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20622</xdr:rowOff>
    </xdr:from>
    <xdr:to>
      <xdr:col>10</xdr:col>
      <xdr:colOff>165100</xdr:colOff>
      <xdr:row>78</xdr:row>
      <xdr:rowOff>122222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113349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8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29871</xdr:rowOff>
    </xdr:from>
    <xdr:to>
      <xdr:col>6</xdr:col>
      <xdr:colOff>38100</xdr:colOff>
      <xdr:row>78</xdr:row>
      <xdr:rowOff>131471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122598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153721</xdr:rowOff>
    </xdr:from>
    <xdr:to>
      <xdr:col>24</xdr:col>
      <xdr:colOff>63500</xdr:colOff>
      <xdr:row>95</xdr:row>
      <xdr:rowOff>15906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70021"/>
          <a:ext cx="838200" cy="3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153721</xdr:rowOff>
    </xdr:from>
    <xdr:to>
      <xdr:col>19</xdr:col>
      <xdr:colOff>177800</xdr:colOff>
      <xdr:row>95</xdr:row>
      <xdr:rowOff>50843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70021"/>
          <a:ext cx="889000" cy="6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38658</xdr:rowOff>
    </xdr:from>
    <xdr:to>
      <xdr:col>15</xdr:col>
      <xdr:colOff>50800</xdr:colOff>
      <xdr:row>95</xdr:row>
      <xdr:rowOff>50843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26408"/>
          <a:ext cx="8890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38658</xdr:rowOff>
    </xdr:from>
    <xdr:to>
      <xdr:col>10</xdr:col>
      <xdr:colOff>114300</xdr:colOff>
      <xdr:row>96</xdr:row>
      <xdr:rowOff>57396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26408"/>
          <a:ext cx="889000" cy="19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136556</xdr:rowOff>
    </xdr:from>
    <xdr:to>
      <xdr:col>24</xdr:col>
      <xdr:colOff>114300</xdr:colOff>
      <xdr:row>95</xdr:row>
      <xdr:rowOff>66706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114983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102921</xdr:rowOff>
    </xdr:from>
    <xdr:to>
      <xdr:col>20</xdr:col>
      <xdr:colOff>38100</xdr:colOff>
      <xdr:row>95</xdr:row>
      <xdr:rowOff>33071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1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49598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xdr:rowOff>
    </xdr:from>
    <xdr:to>
      <xdr:col>15</xdr:col>
      <xdr:colOff>101600</xdr:colOff>
      <xdr:row>95</xdr:row>
      <xdr:rowOff>101643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8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118170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6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159308</xdr:rowOff>
    </xdr:from>
    <xdr:to>
      <xdr:col>10</xdr:col>
      <xdr:colOff>165100</xdr:colOff>
      <xdr:row>95</xdr:row>
      <xdr:rowOff>89458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80585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6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6596</xdr:rowOff>
    </xdr:from>
    <xdr:to>
      <xdr:col>6</xdr:col>
      <xdr:colOff>38100</xdr:colOff>
      <xdr:row>96</xdr:row>
      <xdr:rowOff>108196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99323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5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120014</xdr:rowOff>
    </xdr:from>
    <xdr:to>
      <xdr:col>55</xdr:col>
      <xdr:colOff>0</xdr:colOff>
      <xdr:row>38</xdr:row>
      <xdr:rowOff>14045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63664"/>
          <a:ext cx="838200" cy="6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14045</xdr:rowOff>
    </xdr:from>
    <xdr:to>
      <xdr:col>50</xdr:col>
      <xdr:colOff>114300</xdr:colOff>
      <xdr:row>38</xdr:row>
      <xdr:rowOff>25441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29145"/>
          <a:ext cx="889000" cy="1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25441</xdr:rowOff>
    </xdr:from>
    <xdr:to>
      <xdr:col>45</xdr:col>
      <xdr:colOff>177800</xdr:colOff>
      <xdr:row>38</xdr:row>
      <xdr:rowOff>41880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40541"/>
          <a:ext cx="889000" cy="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15802</xdr:rowOff>
    </xdr:from>
    <xdr:to>
      <xdr:col>41</xdr:col>
      <xdr:colOff>50800</xdr:colOff>
      <xdr:row>38</xdr:row>
      <xdr:rowOff>41880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59452"/>
          <a:ext cx="889000" cy="19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69214</xdr:rowOff>
    </xdr:from>
    <xdr:to>
      <xdr:col>55</xdr:col>
      <xdr:colOff>50800</xdr:colOff>
      <xdr:row>37</xdr:row>
      <xdr:rowOff>170814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47641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134695</xdr:rowOff>
    </xdr:from>
    <xdr:to>
      <xdr:col>50</xdr:col>
      <xdr:colOff>165100</xdr:colOff>
      <xdr:row>38</xdr:row>
      <xdr:rowOff>64846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83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55972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7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146091</xdr:rowOff>
    </xdr:from>
    <xdr:to>
      <xdr:col>46</xdr:col>
      <xdr:colOff>38100</xdr:colOff>
      <xdr:row>38</xdr:row>
      <xdr:rowOff>76240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89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67368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8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162530</xdr:rowOff>
    </xdr:from>
    <xdr:to>
      <xdr:col>41</xdr:col>
      <xdr:colOff>101600</xdr:colOff>
      <xdr:row>38</xdr:row>
      <xdr:rowOff>92680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83807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9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136452</xdr:rowOff>
    </xdr:from>
    <xdr:to>
      <xdr:col>36</xdr:col>
      <xdr:colOff>165100</xdr:colOff>
      <xdr:row>37</xdr:row>
      <xdr:rowOff>66602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57729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0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111427</xdr:rowOff>
    </xdr:from>
    <xdr:to>
      <xdr:col>55</xdr:col>
      <xdr:colOff>0</xdr:colOff>
      <xdr:row>58</xdr:row>
      <xdr:rowOff>147261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55527"/>
          <a:ext cx="838200" cy="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79304</xdr:rowOff>
    </xdr:from>
    <xdr:to>
      <xdr:col>50</xdr:col>
      <xdr:colOff>114300</xdr:colOff>
      <xdr:row>58</xdr:row>
      <xdr:rowOff>111427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23404"/>
          <a:ext cx="889000" cy="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79304</xdr:rowOff>
    </xdr:from>
    <xdr:to>
      <xdr:col>45</xdr:col>
      <xdr:colOff>177800</xdr:colOff>
      <xdr:row>58</xdr:row>
      <xdr:rowOff>116539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23404"/>
          <a:ext cx="889000" cy="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45482</xdr:rowOff>
    </xdr:from>
    <xdr:to>
      <xdr:col>41</xdr:col>
      <xdr:colOff>50800</xdr:colOff>
      <xdr:row>58</xdr:row>
      <xdr:rowOff>116539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89582"/>
          <a:ext cx="889000" cy="7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96461</xdr:rowOff>
    </xdr:from>
    <xdr:to>
      <xdr:col>55</xdr:col>
      <xdr:colOff>50800</xdr:colOff>
      <xdr:row>59</xdr:row>
      <xdr:rowOff>26611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11388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60627</xdr:rowOff>
    </xdr:from>
    <xdr:to>
      <xdr:col>50</xdr:col>
      <xdr:colOff>165100</xdr:colOff>
      <xdr:row>58</xdr:row>
      <xdr:rowOff>162227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153354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9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28504</xdr:rowOff>
    </xdr:from>
    <xdr:to>
      <xdr:col>46</xdr:col>
      <xdr:colOff>38100</xdr:colOff>
      <xdr:row>58</xdr:row>
      <xdr:rowOff>130104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121231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6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65739</xdr:rowOff>
    </xdr:from>
    <xdr:to>
      <xdr:col>41</xdr:col>
      <xdr:colOff>101600</xdr:colOff>
      <xdr:row>58</xdr:row>
      <xdr:rowOff>167339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158466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0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166132</xdr:rowOff>
    </xdr:from>
    <xdr:to>
      <xdr:col>36</xdr:col>
      <xdr:colOff>165100</xdr:colOff>
      <xdr:row>58</xdr:row>
      <xdr:rowOff>96282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3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87409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3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41092</xdr:rowOff>
    </xdr:from>
    <xdr:to>
      <xdr:col>55</xdr:col>
      <xdr:colOff>0</xdr:colOff>
      <xdr:row>79</xdr:row>
      <xdr:rowOff>41159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5642"/>
          <a:ext cx="8382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156623</xdr:rowOff>
    </xdr:from>
    <xdr:to>
      <xdr:col>50</xdr:col>
      <xdr:colOff>114300</xdr:colOff>
      <xdr:row>79</xdr:row>
      <xdr:rowOff>41092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9723"/>
          <a:ext cx="889000" cy="5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156623</xdr:rowOff>
    </xdr:from>
    <xdr:to>
      <xdr:col>45</xdr:col>
      <xdr:colOff>177800</xdr:colOff>
      <xdr:row>79</xdr:row>
      <xdr:rowOff>41773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29723"/>
          <a:ext cx="889000" cy="5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142345</xdr:rowOff>
    </xdr:from>
    <xdr:to>
      <xdr:col>41</xdr:col>
      <xdr:colOff>50800</xdr:colOff>
      <xdr:row>79</xdr:row>
      <xdr:rowOff>41773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5445"/>
          <a:ext cx="889000" cy="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161809</xdr:rowOff>
    </xdr:from>
    <xdr:to>
      <xdr:col>55</xdr:col>
      <xdr:colOff>50800</xdr:colOff>
      <xdr:row>79</xdr:row>
      <xdr:rowOff>91959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76736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161742</xdr:rowOff>
    </xdr:from>
    <xdr:to>
      <xdr:col>50</xdr:col>
      <xdr:colOff>165100</xdr:colOff>
      <xdr:row>79</xdr:row>
      <xdr:rowOff>91892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83019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105823</xdr:rowOff>
    </xdr:from>
    <xdr:to>
      <xdr:col>46</xdr:col>
      <xdr:colOff>38100</xdr:colOff>
      <xdr:row>79</xdr:row>
      <xdr:rowOff>35973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27100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162423</xdr:rowOff>
    </xdr:from>
    <xdr:to>
      <xdr:col>41</xdr:col>
      <xdr:colOff>101600</xdr:colOff>
      <xdr:row>79</xdr:row>
      <xdr:rowOff>92573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83700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91545</xdr:rowOff>
    </xdr:from>
    <xdr:to>
      <xdr:col>36</xdr:col>
      <xdr:colOff>165100</xdr:colOff>
      <xdr:row>79</xdr:row>
      <xdr:rowOff>21695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12822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5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59781</xdr:rowOff>
    </xdr:from>
    <xdr:to>
      <xdr:col>55</xdr:col>
      <xdr:colOff>0</xdr:colOff>
      <xdr:row>98</xdr:row>
      <xdr:rowOff>121780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1881"/>
          <a:ext cx="838200" cy="6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59781</xdr:rowOff>
    </xdr:from>
    <xdr:to>
      <xdr:col>50</xdr:col>
      <xdr:colOff>114300</xdr:colOff>
      <xdr:row>98</xdr:row>
      <xdr:rowOff>62254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61881"/>
          <a:ext cx="8890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62254</xdr:rowOff>
    </xdr:from>
    <xdr:to>
      <xdr:col>45</xdr:col>
      <xdr:colOff>177800</xdr:colOff>
      <xdr:row>98</xdr:row>
      <xdr:rowOff>67494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64354"/>
          <a:ext cx="8890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67494</xdr:rowOff>
    </xdr:from>
    <xdr:to>
      <xdr:col>41</xdr:col>
      <xdr:colOff>50800</xdr:colOff>
      <xdr:row>98</xdr:row>
      <xdr:rowOff>96687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69594"/>
          <a:ext cx="889000" cy="2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70980</xdr:rowOff>
    </xdr:from>
    <xdr:to>
      <xdr:col>55</xdr:col>
      <xdr:colOff>50800</xdr:colOff>
      <xdr:row>99</xdr:row>
      <xdr:rowOff>1130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157357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8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8981</xdr:rowOff>
    </xdr:from>
    <xdr:to>
      <xdr:col>50</xdr:col>
      <xdr:colOff>165100</xdr:colOff>
      <xdr:row>98</xdr:row>
      <xdr:rowOff>110581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101708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0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11454</xdr:rowOff>
    </xdr:from>
    <xdr:to>
      <xdr:col>46</xdr:col>
      <xdr:colOff>38100</xdr:colOff>
      <xdr:row>98</xdr:row>
      <xdr:rowOff>113054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104181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0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16694</xdr:rowOff>
    </xdr:from>
    <xdr:to>
      <xdr:col>41</xdr:col>
      <xdr:colOff>101600</xdr:colOff>
      <xdr:row>98</xdr:row>
      <xdr:rowOff>118294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109421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1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45887</xdr:rowOff>
    </xdr:from>
    <xdr:to>
      <xdr:col>36</xdr:col>
      <xdr:colOff>165100</xdr:colOff>
      <xdr:row>98</xdr:row>
      <xdr:rowOff>147487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138614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24853</xdr:rowOff>
    </xdr:from>
    <xdr:to>
      <xdr:col>85</xdr:col>
      <xdr:colOff>127000</xdr:colOff>
      <xdr:row>39</xdr:row>
      <xdr:rowOff>28299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11403"/>
          <a:ext cx="8382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7597</xdr:rowOff>
    </xdr:from>
    <xdr:to>
      <xdr:col>81</xdr:col>
      <xdr:colOff>50800</xdr:colOff>
      <xdr:row>39</xdr:row>
      <xdr:rowOff>24853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94147"/>
          <a:ext cx="889000" cy="1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169510</xdr:rowOff>
    </xdr:from>
    <xdr:to>
      <xdr:col>76</xdr:col>
      <xdr:colOff>114300</xdr:colOff>
      <xdr:row>39</xdr:row>
      <xdr:rowOff>7597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84610"/>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99561</xdr:rowOff>
    </xdr:from>
    <xdr:to>
      <xdr:col>71</xdr:col>
      <xdr:colOff>177800</xdr:colOff>
      <xdr:row>38</xdr:row>
      <xdr:rowOff>169510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14661"/>
          <a:ext cx="889000" cy="6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148949</xdr:rowOff>
    </xdr:from>
    <xdr:to>
      <xdr:col>85</xdr:col>
      <xdr:colOff>177800</xdr:colOff>
      <xdr:row>39</xdr:row>
      <xdr:rowOff>79099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145503</xdr:rowOff>
    </xdr:from>
    <xdr:to>
      <xdr:col>81</xdr:col>
      <xdr:colOff>101600</xdr:colOff>
      <xdr:row>39</xdr:row>
      <xdr:rowOff>75653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66780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128247</xdr:rowOff>
    </xdr:from>
    <xdr:to>
      <xdr:col>76</xdr:col>
      <xdr:colOff>165100</xdr:colOff>
      <xdr:row>39</xdr:row>
      <xdr:rowOff>58397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74924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1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118710</xdr:rowOff>
    </xdr:from>
    <xdr:to>
      <xdr:col>72</xdr:col>
      <xdr:colOff>38100</xdr:colOff>
      <xdr:row>39</xdr:row>
      <xdr:rowOff>48860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3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65386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48761</xdr:rowOff>
    </xdr:from>
    <xdr:to>
      <xdr:col>67</xdr:col>
      <xdr:colOff>101600</xdr:colOff>
      <xdr:row>38</xdr:row>
      <xdr:rowOff>150361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166887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94182</xdr:rowOff>
    </xdr:from>
    <xdr:to>
      <xdr:col>85</xdr:col>
      <xdr:colOff>127000</xdr:colOff>
      <xdr:row>77</xdr:row>
      <xdr:rowOff>128119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95832"/>
          <a:ext cx="838200" cy="3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128119</xdr:rowOff>
    </xdr:from>
    <xdr:to>
      <xdr:col>81</xdr:col>
      <xdr:colOff>50800</xdr:colOff>
      <xdr:row>77</xdr:row>
      <xdr:rowOff>145892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29769"/>
          <a:ext cx="8890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117289</xdr:rowOff>
    </xdr:from>
    <xdr:to>
      <xdr:col>76</xdr:col>
      <xdr:colOff>114300</xdr:colOff>
      <xdr:row>77</xdr:row>
      <xdr:rowOff>145892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18939"/>
          <a:ext cx="8890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108376</xdr:rowOff>
    </xdr:from>
    <xdr:to>
      <xdr:col>71</xdr:col>
      <xdr:colOff>177800</xdr:colOff>
      <xdr:row>77</xdr:row>
      <xdr:rowOff>117289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10026"/>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43382</xdr:rowOff>
    </xdr:from>
    <xdr:to>
      <xdr:col>85</xdr:col>
      <xdr:colOff>177800</xdr:colOff>
      <xdr:row>77</xdr:row>
      <xdr:rowOff>144982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21809</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2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77319</xdr:rowOff>
    </xdr:from>
    <xdr:to>
      <xdr:col>81</xdr:col>
      <xdr:colOff>101600</xdr:colOff>
      <xdr:row>78</xdr:row>
      <xdr:rowOff>7469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7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170046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95092</xdr:rowOff>
    </xdr:from>
    <xdr:to>
      <xdr:col>76</xdr:col>
      <xdr:colOff>165100</xdr:colOff>
      <xdr:row>78</xdr:row>
      <xdr:rowOff>25242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16369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8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66489</xdr:rowOff>
    </xdr:from>
    <xdr:to>
      <xdr:col>72</xdr:col>
      <xdr:colOff>38100</xdr:colOff>
      <xdr:row>77</xdr:row>
      <xdr:rowOff>168089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159216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6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57576</xdr:rowOff>
    </xdr:from>
    <xdr:to>
      <xdr:col>67</xdr:col>
      <xdr:colOff>101600</xdr:colOff>
      <xdr:row>77</xdr:row>
      <xdr:rowOff>159176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150303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5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46458</xdr:rowOff>
    </xdr:from>
    <xdr:to>
      <xdr:col>85</xdr:col>
      <xdr:colOff>127000</xdr:colOff>
      <xdr:row>98</xdr:row>
      <xdr:rowOff>55911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48558"/>
          <a:ext cx="838200" cy="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46458</xdr:rowOff>
    </xdr:from>
    <xdr:to>
      <xdr:col>81</xdr:col>
      <xdr:colOff>50800</xdr:colOff>
      <xdr:row>98</xdr:row>
      <xdr:rowOff>69853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48558"/>
          <a:ext cx="889000" cy="2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56424</xdr:rowOff>
    </xdr:from>
    <xdr:to>
      <xdr:col>76</xdr:col>
      <xdr:colOff>114300</xdr:colOff>
      <xdr:row>98</xdr:row>
      <xdr:rowOff>69853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58524"/>
          <a:ext cx="889000" cy="1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45538</xdr:rowOff>
    </xdr:from>
    <xdr:to>
      <xdr:col>71</xdr:col>
      <xdr:colOff>177800</xdr:colOff>
      <xdr:row>98</xdr:row>
      <xdr:rowOff>56424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4763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5111</xdr:rowOff>
    </xdr:from>
    <xdr:to>
      <xdr:col>85</xdr:col>
      <xdr:colOff>177800</xdr:colOff>
      <xdr:row>98</xdr:row>
      <xdr:rowOff>106711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167108</xdr:rowOff>
    </xdr:from>
    <xdr:to>
      <xdr:col>81</xdr:col>
      <xdr:colOff>101600</xdr:colOff>
      <xdr:row>98</xdr:row>
      <xdr:rowOff>97258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88385</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8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19053</xdr:rowOff>
    </xdr:from>
    <xdr:to>
      <xdr:col>76</xdr:col>
      <xdr:colOff>165100</xdr:colOff>
      <xdr:row>98</xdr:row>
      <xdr:rowOff>120653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111780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5624</xdr:rowOff>
    </xdr:from>
    <xdr:to>
      <xdr:col>72</xdr:col>
      <xdr:colOff>38100</xdr:colOff>
      <xdr:row>98</xdr:row>
      <xdr:rowOff>107224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98351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166188</xdr:rowOff>
    </xdr:from>
    <xdr:to>
      <xdr:col>67</xdr:col>
      <xdr:colOff>101600</xdr:colOff>
      <xdr:row>98</xdr:row>
      <xdr:rowOff>96338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112865</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143652</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801502"/>
          <a:ext cx="838200" cy="98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92852</xdr:rowOff>
    </xdr:from>
    <xdr:to>
      <xdr:col>116</xdr:col>
      <xdr:colOff>114300</xdr:colOff>
      <xdr:row>34</xdr:row>
      <xdr:rowOff>23002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7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115729</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60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43917</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5946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164567</xdr:rowOff>
    </xdr:from>
    <xdr:to>
      <xdr:col>98</xdr:col>
      <xdr:colOff>38100</xdr:colOff>
      <xdr:row>59</xdr:row>
      <xdr:rowOff>94717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85844</xdr:rowOff>
    </xdr:from>
    <xdr:ext cx="313932"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99333" y="10201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80177</xdr:rowOff>
    </xdr:from>
    <xdr:to>
      <xdr:col>116</xdr:col>
      <xdr:colOff>63500</xdr:colOff>
      <xdr:row>75</xdr:row>
      <xdr:rowOff>158381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38927"/>
          <a:ext cx="838200" cy="7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80177</xdr:rowOff>
    </xdr:from>
    <xdr:to>
      <xdr:col>111</xdr:col>
      <xdr:colOff>177800</xdr:colOff>
      <xdr:row>75</xdr:row>
      <xdr:rowOff>136756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38927"/>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136756</xdr:rowOff>
    </xdr:from>
    <xdr:to>
      <xdr:col>107</xdr:col>
      <xdr:colOff>50800</xdr:colOff>
      <xdr:row>75</xdr:row>
      <xdr:rowOff>164471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95506"/>
          <a:ext cx="889000" cy="2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164471</xdr:rowOff>
    </xdr:from>
    <xdr:to>
      <xdr:col>102</xdr:col>
      <xdr:colOff>114300</xdr:colOff>
      <xdr:row>75</xdr:row>
      <xdr:rowOff>166016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23221"/>
          <a:ext cx="8890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107581</xdr:rowOff>
    </xdr:from>
    <xdr:to>
      <xdr:col>116</xdr:col>
      <xdr:colOff>114300</xdr:colOff>
      <xdr:row>76</xdr:row>
      <xdr:rowOff>37731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6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130458</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1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29377</xdr:rowOff>
    </xdr:from>
    <xdr:to>
      <xdr:col>112</xdr:col>
      <xdr:colOff>38100</xdr:colOff>
      <xdr:row>75</xdr:row>
      <xdr:rowOff>130977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147504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85956</xdr:rowOff>
    </xdr:from>
    <xdr:to>
      <xdr:col>107</xdr:col>
      <xdr:colOff>101600</xdr:colOff>
      <xdr:row>76</xdr:row>
      <xdr:rowOff>16106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7233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3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113671</xdr:rowOff>
    </xdr:from>
    <xdr:to>
      <xdr:col>102</xdr:col>
      <xdr:colOff>165100</xdr:colOff>
      <xdr:row>76</xdr:row>
      <xdr:rowOff>43821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34948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6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115216</xdr:rowOff>
    </xdr:from>
    <xdr:to>
      <xdr:col>98</xdr:col>
      <xdr:colOff>38100</xdr:colOff>
      <xdr:row>76</xdr:row>
      <xdr:rowOff>45366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36493</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306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年度発生の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月豪雨による影響で令和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高い水準が続いていたが、その後は大きな災害もなく一定落ち着いてきている。補助費等、物件費については、類似団体に比べ低い水準ではあるが、共同施設の改修に伴う一部事務組合への負担金の増加、物価高騰の影響や外部委託の増加により上昇傾向にあるため、比率の上昇を抑えていきたい。普通建設事業費については、新規整備を制限し比率の上昇を抑制してきたが、今後、老朽化した公共施設の改修や建て替え、除却を進めていくうえで上昇が見込まれる。これに合わせて、公債費の比率の上昇も見込まれるため、計画的な事業執行に努めていく。投資及び出資金の比率上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簡易水道事業会計及び漁業集落排水処理事業会計が法適用へ移行したことによる出資金の支出が要因となっており、単年的な上昇のため特に問題視はしていない。繰出金については、公営企業会計への補助費等も含め、赤字補てんが増加傾向にあるため、利用料金の改定など今後の経営の在り方についても検討が必要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
4,292
102.73
5,685,467
5,416,496
247,028
3,004,753
5,154,175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3778</xdr:rowOff>
    </xdr:from>
    <xdr:to>
      <xdr:col>24</xdr:col>
      <xdr:colOff>63500</xdr:colOff>
      <xdr:row>38</xdr:row>
      <xdr:rowOff>14103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18878"/>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8827</xdr:rowOff>
    </xdr:from>
    <xdr:to>
      <xdr:col>19</xdr:col>
      <xdr:colOff>177800</xdr:colOff>
      <xdr:row>38</xdr:row>
      <xdr:rowOff>14103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23927"/>
          <a:ext cx="8890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7360</xdr:rowOff>
    </xdr:from>
    <xdr:to>
      <xdr:col>15</xdr:col>
      <xdr:colOff>50800</xdr:colOff>
      <xdr:row>38</xdr:row>
      <xdr:rowOff>8827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22460"/>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7360</xdr:rowOff>
    </xdr:from>
    <xdr:to>
      <xdr:col>10</xdr:col>
      <xdr:colOff>114300</xdr:colOff>
      <xdr:row>38</xdr:row>
      <xdr:rowOff>19323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22460"/>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124428</xdr:rowOff>
    </xdr:from>
    <xdr:to>
      <xdr:col>24</xdr:col>
      <xdr:colOff>114300</xdr:colOff>
      <xdr:row>38</xdr:row>
      <xdr:rowOff>54578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39355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8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134753</xdr:rowOff>
    </xdr:from>
    <xdr:to>
      <xdr:col>20</xdr:col>
      <xdr:colOff>38100</xdr:colOff>
      <xdr:row>38</xdr:row>
      <xdr:rowOff>64903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7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56030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129477</xdr:rowOff>
    </xdr:from>
    <xdr:to>
      <xdr:col>15</xdr:col>
      <xdr:colOff>101600</xdr:colOff>
      <xdr:row>38</xdr:row>
      <xdr:rowOff>59627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7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50754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128010</xdr:rowOff>
    </xdr:from>
    <xdr:to>
      <xdr:col>10</xdr:col>
      <xdr:colOff>165100</xdr:colOff>
      <xdr:row>38</xdr:row>
      <xdr:rowOff>58159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71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49287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6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139973</xdr:rowOff>
    </xdr:from>
    <xdr:to>
      <xdr:col>6</xdr:col>
      <xdr:colOff>38100</xdr:colOff>
      <xdr:row>38</xdr:row>
      <xdr:rowOff>70123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61250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155351</xdr:rowOff>
    </xdr:from>
    <xdr:to>
      <xdr:col>24</xdr:col>
      <xdr:colOff>63500</xdr:colOff>
      <xdr:row>57</xdr:row>
      <xdr:rowOff>156218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8001"/>
          <a:ext cx="8382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156218</xdr:rowOff>
    </xdr:from>
    <xdr:to>
      <xdr:col>19</xdr:col>
      <xdr:colOff>177800</xdr:colOff>
      <xdr:row>57</xdr:row>
      <xdr:rowOff>158247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8868"/>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158247</xdr:rowOff>
    </xdr:from>
    <xdr:to>
      <xdr:col>15</xdr:col>
      <xdr:colOff>50800</xdr:colOff>
      <xdr:row>58</xdr:row>
      <xdr:rowOff>3697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30897"/>
          <a:ext cx="8890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107144</xdr:rowOff>
    </xdr:from>
    <xdr:to>
      <xdr:col>10</xdr:col>
      <xdr:colOff>114300</xdr:colOff>
      <xdr:row>58</xdr:row>
      <xdr:rowOff>3697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79794"/>
          <a:ext cx="889000" cy="6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104551</xdr:rowOff>
    </xdr:from>
    <xdr:to>
      <xdr:col>24</xdr:col>
      <xdr:colOff>114300</xdr:colOff>
      <xdr:row>58</xdr:row>
      <xdr:rowOff>34701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105418</xdr:rowOff>
    </xdr:from>
    <xdr:to>
      <xdr:col>20</xdr:col>
      <xdr:colOff>38100</xdr:colOff>
      <xdr:row>58</xdr:row>
      <xdr:rowOff>35568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26695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7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107447</xdr:rowOff>
    </xdr:from>
    <xdr:to>
      <xdr:col>15</xdr:col>
      <xdr:colOff>101600</xdr:colOff>
      <xdr:row>58</xdr:row>
      <xdr:rowOff>37597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28724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7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124347</xdr:rowOff>
    </xdr:from>
    <xdr:to>
      <xdr:col>10</xdr:col>
      <xdr:colOff>165100</xdr:colOff>
      <xdr:row>58</xdr:row>
      <xdr:rowOff>54497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45624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8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56344</xdr:rowOff>
    </xdr:from>
    <xdr:to>
      <xdr:col>6</xdr:col>
      <xdr:colOff>38100</xdr:colOff>
      <xdr:row>57</xdr:row>
      <xdr:rowOff>157944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3021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0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53933</xdr:rowOff>
    </xdr:from>
    <xdr:to>
      <xdr:col>24</xdr:col>
      <xdr:colOff>63500</xdr:colOff>
      <xdr:row>76</xdr:row>
      <xdr:rowOff>73808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84133"/>
          <a:ext cx="838200" cy="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73808</xdr:rowOff>
    </xdr:from>
    <xdr:to>
      <xdr:col>19</xdr:col>
      <xdr:colOff>177800</xdr:colOff>
      <xdr:row>76</xdr:row>
      <xdr:rowOff>116334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04008"/>
          <a:ext cx="889000" cy="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116334</xdr:rowOff>
    </xdr:from>
    <xdr:to>
      <xdr:col>15</xdr:col>
      <xdr:colOff>50800</xdr:colOff>
      <xdr:row>76</xdr:row>
      <xdr:rowOff>129116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46534"/>
          <a:ext cx="889000" cy="1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129116</xdr:rowOff>
    </xdr:from>
    <xdr:to>
      <xdr:col>10</xdr:col>
      <xdr:colOff>114300</xdr:colOff>
      <xdr:row>77</xdr:row>
      <xdr:rowOff>46062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59316"/>
          <a:ext cx="889000" cy="8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3133</xdr:rowOff>
    </xdr:from>
    <xdr:to>
      <xdr:col>24</xdr:col>
      <xdr:colOff>114300</xdr:colOff>
      <xdr:row>76</xdr:row>
      <xdr:rowOff>104733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153010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1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23008</xdr:rowOff>
    </xdr:from>
    <xdr:to>
      <xdr:col>20</xdr:col>
      <xdr:colOff>38100</xdr:colOff>
      <xdr:row>76</xdr:row>
      <xdr:rowOff>124608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5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115735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4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65534</xdr:rowOff>
    </xdr:from>
    <xdr:to>
      <xdr:col>15</xdr:col>
      <xdr:colOff>101600</xdr:colOff>
      <xdr:row>76</xdr:row>
      <xdr:rowOff>167134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7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78316</xdr:rowOff>
    </xdr:from>
    <xdr:to>
      <xdr:col>10</xdr:col>
      <xdr:colOff>165100</xdr:colOff>
      <xdr:row>77</xdr:row>
      <xdr:rowOff>8466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0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171043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0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166712</xdr:rowOff>
    </xdr:from>
    <xdr:to>
      <xdr:col>6</xdr:col>
      <xdr:colOff>38100</xdr:colOff>
      <xdr:row>77</xdr:row>
      <xdr:rowOff>96862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87989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8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64049</xdr:rowOff>
    </xdr:from>
    <xdr:to>
      <xdr:col>24</xdr:col>
      <xdr:colOff>63500</xdr:colOff>
      <xdr:row>97</xdr:row>
      <xdr:rowOff>155800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94699"/>
          <a:ext cx="838200" cy="9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155800</xdr:rowOff>
    </xdr:from>
    <xdr:to>
      <xdr:col>19</xdr:col>
      <xdr:colOff>177800</xdr:colOff>
      <xdr:row>98</xdr:row>
      <xdr:rowOff>35438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86450"/>
          <a:ext cx="889000" cy="5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29643</xdr:rowOff>
    </xdr:from>
    <xdr:to>
      <xdr:col>15</xdr:col>
      <xdr:colOff>50800</xdr:colOff>
      <xdr:row>98</xdr:row>
      <xdr:rowOff>35438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31743"/>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29643</xdr:rowOff>
    </xdr:from>
    <xdr:to>
      <xdr:col>10</xdr:col>
      <xdr:colOff>114300</xdr:colOff>
      <xdr:row>98</xdr:row>
      <xdr:rowOff>54849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1743"/>
          <a:ext cx="8890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13249</xdr:rowOff>
    </xdr:from>
    <xdr:to>
      <xdr:col>24</xdr:col>
      <xdr:colOff>114300</xdr:colOff>
      <xdr:row>97</xdr:row>
      <xdr:rowOff>114849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36126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105000</xdr:rowOff>
    </xdr:from>
    <xdr:to>
      <xdr:col>20</xdr:col>
      <xdr:colOff>38100</xdr:colOff>
      <xdr:row>98</xdr:row>
      <xdr:rowOff>35150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26277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2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156088</xdr:rowOff>
    </xdr:from>
    <xdr:to>
      <xdr:col>15</xdr:col>
      <xdr:colOff>101600</xdr:colOff>
      <xdr:row>98</xdr:row>
      <xdr:rowOff>86238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77365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150293</xdr:rowOff>
    </xdr:from>
    <xdr:to>
      <xdr:col>10</xdr:col>
      <xdr:colOff>165100</xdr:colOff>
      <xdr:row>98</xdr:row>
      <xdr:rowOff>80443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71570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4049</xdr:rowOff>
    </xdr:from>
    <xdr:to>
      <xdr:col>6</xdr:col>
      <xdr:colOff>38100</xdr:colOff>
      <xdr:row>98</xdr:row>
      <xdr:rowOff>105649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96776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147834</xdr:rowOff>
    </xdr:from>
    <xdr:to>
      <xdr:col>55</xdr:col>
      <xdr:colOff>0</xdr:colOff>
      <xdr:row>58</xdr:row>
      <xdr:rowOff>167903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91934"/>
          <a:ext cx="838200" cy="2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147834</xdr:rowOff>
    </xdr:from>
    <xdr:to>
      <xdr:col>50</xdr:col>
      <xdr:colOff>114300</xdr:colOff>
      <xdr:row>58</xdr:row>
      <xdr:rowOff>148609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91934"/>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148609</xdr:rowOff>
    </xdr:from>
    <xdr:to>
      <xdr:col>45</xdr:col>
      <xdr:colOff>177800</xdr:colOff>
      <xdr:row>58</xdr:row>
      <xdr:rowOff>160880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92709"/>
          <a:ext cx="889000" cy="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83941</xdr:rowOff>
    </xdr:from>
    <xdr:to>
      <xdr:col>41</xdr:col>
      <xdr:colOff>50800</xdr:colOff>
      <xdr:row>58</xdr:row>
      <xdr:rowOff>160880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28041"/>
          <a:ext cx="889000" cy="7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117103</xdr:rowOff>
    </xdr:from>
    <xdr:to>
      <xdr:col>55</xdr:col>
      <xdr:colOff>50800</xdr:colOff>
      <xdr:row>59</xdr:row>
      <xdr:rowOff>47253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32030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7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97034</xdr:rowOff>
    </xdr:from>
    <xdr:to>
      <xdr:col>50</xdr:col>
      <xdr:colOff>165100</xdr:colOff>
      <xdr:row>59</xdr:row>
      <xdr:rowOff>27184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18311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97809</xdr:rowOff>
    </xdr:from>
    <xdr:to>
      <xdr:col>46</xdr:col>
      <xdr:colOff>38100</xdr:colOff>
      <xdr:row>59</xdr:row>
      <xdr:rowOff>27959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19086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3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110080</xdr:rowOff>
    </xdr:from>
    <xdr:to>
      <xdr:col>41</xdr:col>
      <xdr:colOff>101600</xdr:colOff>
      <xdr:row>59</xdr:row>
      <xdr:rowOff>40230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31357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33141</xdr:rowOff>
    </xdr:from>
    <xdr:to>
      <xdr:col>36</xdr:col>
      <xdr:colOff>165100</xdr:colOff>
      <xdr:row>58</xdr:row>
      <xdr:rowOff>134741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125868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94621</xdr:rowOff>
    </xdr:from>
    <xdr:to>
      <xdr:col>55</xdr:col>
      <xdr:colOff>0</xdr:colOff>
      <xdr:row>78</xdr:row>
      <xdr:rowOff>155263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67721"/>
          <a:ext cx="838200" cy="6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94621</xdr:rowOff>
    </xdr:from>
    <xdr:to>
      <xdr:col>50</xdr:col>
      <xdr:colOff>114300</xdr:colOff>
      <xdr:row>78</xdr:row>
      <xdr:rowOff>165577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67721"/>
          <a:ext cx="889000" cy="7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137384</xdr:rowOff>
    </xdr:from>
    <xdr:to>
      <xdr:col>45</xdr:col>
      <xdr:colOff>177800</xdr:colOff>
      <xdr:row>78</xdr:row>
      <xdr:rowOff>165577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10484"/>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121960</xdr:rowOff>
    </xdr:from>
    <xdr:to>
      <xdr:col>41</xdr:col>
      <xdr:colOff>50800</xdr:colOff>
      <xdr:row>78</xdr:row>
      <xdr:rowOff>137384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95060"/>
          <a:ext cx="889000" cy="1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104463</xdr:rowOff>
    </xdr:from>
    <xdr:to>
      <xdr:col>55</xdr:col>
      <xdr:colOff>50800</xdr:colOff>
      <xdr:row>79</xdr:row>
      <xdr:rowOff>34613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19390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43821</xdr:rowOff>
    </xdr:from>
    <xdr:to>
      <xdr:col>50</xdr:col>
      <xdr:colOff>165100</xdr:colOff>
      <xdr:row>78</xdr:row>
      <xdr:rowOff>145421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136548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0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114777</xdr:rowOff>
    </xdr:from>
    <xdr:to>
      <xdr:col>46</xdr:col>
      <xdr:colOff>38100</xdr:colOff>
      <xdr:row>79</xdr:row>
      <xdr:rowOff>44927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36054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86584</xdr:rowOff>
    </xdr:from>
    <xdr:to>
      <xdr:col>41</xdr:col>
      <xdr:colOff>101600</xdr:colOff>
      <xdr:row>79</xdr:row>
      <xdr:rowOff>16734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7861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71160</xdr:rowOff>
    </xdr:from>
    <xdr:to>
      <xdr:col>36</xdr:col>
      <xdr:colOff>165100</xdr:colOff>
      <xdr:row>79</xdr:row>
      <xdr:rowOff>1310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163887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3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98596</xdr:rowOff>
    </xdr:from>
    <xdr:to>
      <xdr:col>55</xdr:col>
      <xdr:colOff>0</xdr:colOff>
      <xdr:row>98</xdr:row>
      <xdr:rowOff>111323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00696"/>
          <a:ext cx="8382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111323</xdr:rowOff>
    </xdr:from>
    <xdr:to>
      <xdr:col>50</xdr:col>
      <xdr:colOff>114300</xdr:colOff>
      <xdr:row>98</xdr:row>
      <xdr:rowOff>112472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1342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112472</xdr:rowOff>
    </xdr:from>
    <xdr:to>
      <xdr:col>45</xdr:col>
      <xdr:colOff>177800</xdr:colOff>
      <xdr:row>98</xdr:row>
      <xdr:rowOff>112826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14572"/>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55914</xdr:rowOff>
    </xdr:from>
    <xdr:to>
      <xdr:col>41</xdr:col>
      <xdr:colOff>50800</xdr:colOff>
      <xdr:row>98</xdr:row>
      <xdr:rowOff>112826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58014"/>
          <a:ext cx="889000" cy="5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47796</xdr:rowOff>
    </xdr:from>
    <xdr:to>
      <xdr:col>55</xdr:col>
      <xdr:colOff>50800</xdr:colOff>
      <xdr:row>98</xdr:row>
      <xdr:rowOff>149396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4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134173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6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60523</xdr:rowOff>
    </xdr:from>
    <xdr:to>
      <xdr:col>50</xdr:col>
      <xdr:colOff>165100</xdr:colOff>
      <xdr:row>98</xdr:row>
      <xdr:rowOff>162123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153250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61672</xdr:rowOff>
    </xdr:from>
    <xdr:to>
      <xdr:col>46</xdr:col>
      <xdr:colOff>38100</xdr:colOff>
      <xdr:row>98</xdr:row>
      <xdr:rowOff>163272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154399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62026</xdr:rowOff>
    </xdr:from>
    <xdr:to>
      <xdr:col>41</xdr:col>
      <xdr:colOff>101600</xdr:colOff>
      <xdr:row>98</xdr:row>
      <xdr:rowOff>163626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154753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5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5114</xdr:rowOff>
    </xdr:from>
    <xdr:to>
      <xdr:col>36</xdr:col>
      <xdr:colOff>165100</xdr:colOff>
      <xdr:row>98</xdr:row>
      <xdr:rowOff>106714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97841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89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131207</xdr:rowOff>
    </xdr:from>
    <xdr:to>
      <xdr:col>85</xdr:col>
      <xdr:colOff>127000</xdr:colOff>
      <xdr:row>38</xdr:row>
      <xdr:rowOff>7858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4857"/>
          <a:ext cx="838200" cy="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171361</xdr:rowOff>
    </xdr:from>
    <xdr:to>
      <xdr:col>81</xdr:col>
      <xdr:colOff>50800</xdr:colOff>
      <xdr:row>38</xdr:row>
      <xdr:rowOff>7858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5011"/>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171361</xdr:rowOff>
    </xdr:from>
    <xdr:to>
      <xdr:col>76</xdr:col>
      <xdr:colOff>114300</xdr:colOff>
      <xdr:row>38</xdr:row>
      <xdr:rowOff>51753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5011"/>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11737</xdr:rowOff>
    </xdr:from>
    <xdr:to>
      <xdr:col>71</xdr:col>
      <xdr:colOff>177800</xdr:colOff>
      <xdr:row>38</xdr:row>
      <xdr:rowOff>51753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26837"/>
          <a:ext cx="8890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80407</xdr:rowOff>
    </xdr:from>
    <xdr:to>
      <xdr:col>85</xdr:col>
      <xdr:colOff>177800</xdr:colOff>
      <xdr:row>38</xdr:row>
      <xdr:rowOff>10557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103284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128509</xdr:rowOff>
    </xdr:from>
    <xdr:to>
      <xdr:col>81</xdr:col>
      <xdr:colOff>101600</xdr:colOff>
      <xdr:row>38</xdr:row>
      <xdr:rowOff>58658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2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49785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120561</xdr:rowOff>
    </xdr:from>
    <xdr:to>
      <xdr:col>76</xdr:col>
      <xdr:colOff>165100</xdr:colOff>
      <xdr:row>38</xdr:row>
      <xdr:rowOff>50712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4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41838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953</xdr:rowOff>
    </xdr:from>
    <xdr:to>
      <xdr:col>72</xdr:col>
      <xdr:colOff>38100</xdr:colOff>
      <xdr:row>38</xdr:row>
      <xdr:rowOff>102553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93680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132387</xdr:rowOff>
    </xdr:from>
    <xdr:to>
      <xdr:col>67</xdr:col>
      <xdr:colOff>101600</xdr:colOff>
      <xdr:row>38</xdr:row>
      <xdr:rowOff>62537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53664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667</xdr:rowOff>
    </xdr:from>
    <xdr:to>
      <xdr:col>85</xdr:col>
      <xdr:colOff>127000</xdr:colOff>
      <xdr:row>59</xdr:row>
      <xdr:rowOff>3064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116217"/>
          <a:ext cx="8382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3064</xdr:rowOff>
    </xdr:from>
    <xdr:to>
      <xdr:col>81</xdr:col>
      <xdr:colOff>50800</xdr:colOff>
      <xdr:row>59</xdr:row>
      <xdr:rowOff>17345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118614"/>
          <a:ext cx="889000" cy="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16617</xdr:rowOff>
    </xdr:from>
    <xdr:to>
      <xdr:col>76</xdr:col>
      <xdr:colOff>114300</xdr:colOff>
      <xdr:row>59</xdr:row>
      <xdr:rowOff>17345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132167"/>
          <a:ext cx="8890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6777</xdr:rowOff>
    </xdr:from>
    <xdr:to>
      <xdr:col>71</xdr:col>
      <xdr:colOff>177800</xdr:colOff>
      <xdr:row>59</xdr:row>
      <xdr:rowOff>16617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122327"/>
          <a:ext cx="889000" cy="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121317</xdr:rowOff>
    </xdr:from>
    <xdr:to>
      <xdr:col>85</xdr:col>
      <xdr:colOff>177800</xdr:colOff>
      <xdr:row>59</xdr:row>
      <xdr:rowOff>51467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36244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123714</xdr:rowOff>
    </xdr:from>
    <xdr:to>
      <xdr:col>81</xdr:col>
      <xdr:colOff>101600</xdr:colOff>
      <xdr:row>59</xdr:row>
      <xdr:rowOff>53864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44991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6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137995</xdr:rowOff>
    </xdr:from>
    <xdr:to>
      <xdr:col>76</xdr:col>
      <xdr:colOff>165100</xdr:colOff>
      <xdr:row>59</xdr:row>
      <xdr:rowOff>68145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59272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7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137267</xdr:rowOff>
    </xdr:from>
    <xdr:to>
      <xdr:col>72</xdr:col>
      <xdr:colOff>38100</xdr:colOff>
      <xdr:row>59</xdr:row>
      <xdr:rowOff>67417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8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58544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7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127427</xdr:rowOff>
    </xdr:from>
    <xdr:to>
      <xdr:col>67</xdr:col>
      <xdr:colOff>101600</xdr:colOff>
      <xdr:row>59</xdr:row>
      <xdr:rowOff>57577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7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48704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24853</xdr:rowOff>
    </xdr:from>
    <xdr:to>
      <xdr:col>85</xdr:col>
      <xdr:colOff>127000</xdr:colOff>
      <xdr:row>79</xdr:row>
      <xdr:rowOff>28299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69403"/>
          <a:ext cx="8382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7596</xdr:rowOff>
    </xdr:from>
    <xdr:to>
      <xdr:col>81</xdr:col>
      <xdr:colOff>50800</xdr:colOff>
      <xdr:row>79</xdr:row>
      <xdr:rowOff>24853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2146"/>
          <a:ext cx="889000" cy="1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169509</xdr:rowOff>
    </xdr:from>
    <xdr:to>
      <xdr:col>76</xdr:col>
      <xdr:colOff>114300</xdr:colOff>
      <xdr:row>79</xdr:row>
      <xdr:rowOff>7596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42609"/>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99560</xdr:rowOff>
    </xdr:from>
    <xdr:to>
      <xdr:col>71</xdr:col>
      <xdr:colOff>177800</xdr:colOff>
      <xdr:row>78</xdr:row>
      <xdr:rowOff>169509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72660"/>
          <a:ext cx="889000" cy="6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148949</xdr:rowOff>
    </xdr:from>
    <xdr:to>
      <xdr:col>85</xdr:col>
      <xdr:colOff>177800</xdr:colOff>
      <xdr:row>79</xdr:row>
      <xdr:rowOff>79099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145503</xdr:rowOff>
    </xdr:from>
    <xdr:to>
      <xdr:col>81</xdr:col>
      <xdr:colOff>101600</xdr:colOff>
      <xdr:row>79</xdr:row>
      <xdr:rowOff>75653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66780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1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128246</xdr:rowOff>
    </xdr:from>
    <xdr:to>
      <xdr:col>76</xdr:col>
      <xdr:colOff>165100</xdr:colOff>
      <xdr:row>79</xdr:row>
      <xdr:rowOff>58396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74923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118709</xdr:rowOff>
    </xdr:from>
    <xdr:to>
      <xdr:col>72</xdr:col>
      <xdr:colOff>38100</xdr:colOff>
      <xdr:row>79</xdr:row>
      <xdr:rowOff>48859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65386</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48760</xdr:rowOff>
    </xdr:from>
    <xdr:to>
      <xdr:col>67</xdr:col>
      <xdr:colOff>101600</xdr:colOff>
      <xdr:row>78</xdr:row>
      <xdr:rowOff>150360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166887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1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94182</xdr:rowOff>
    </xdr:from>
    <xdr:to>
      <xdr:col>85</xdr:col>
      <xdr:colOff>127000</xdr:colOff>
      <xdr:row>97</xdr:row>
      <xdr:rowOff>128119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24832"/>
          <a:ext cx="838200" cy="3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128119</xdr:rowOff>
    </xdr:from>
    <xdr:to>
      <xdr:col>81</xdr:col>
      <xdr:colOff>50800</xdr:colOff>
      <xdr:row>97</xdr:row>
      <xdr:rowOff>145892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58769"/>
          <a:ext cx="8890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117289</xdr:rowOff>
    </xdr:from>
    <xdr:to>
      <xdr:col>76</xdr:col>
      <xdr:colOff>114300</xdr:colOff>
      <xdr:row>97</xdr:row>
      <xdr:rowOff>145892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747939"/>
          <a:ext cx="8890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108376</xdr:rowOff>
    </xdr:from>
    <xdr:to>
      <xdr:col>71</xdr:col>
      <xdr:colOff>177800</xdr:colOff>
      <xdr:row>97</xdr:row>
      <xdr:rowOff>117289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739026"/>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43382</xdr:rowOff>
    </xdr:from>
    <xdr:to>
      <xdr:col>85</xdr:col>
      <xdr:colOff>177800</xdr:colOff>
      <xdr:row>97</xdr:row>
      <xdr:rowOff>144982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7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21809</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5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77319</xdr:rowOff>
    </xdr:from>
    <xdr:to>
      <xdr:col>81</xdr:col>
      <xdr:colOff>101600</xdr:colOff>
      <xdr:row>98</xdr:row>
      <xdr:rowOff>7469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170046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0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95092</xdr:rowOff>
    </xdr:from>
    <xdr:to>
      <xdr:col>76</xdr:col>
      <xdr:colOff>165100</xdr:colOff>
      <xdr:row>98</xdr:row>
      <xdr:rowOff>25242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16369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1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66489</xdr:rowOff>
    </xdr:from>
    <xdr:to>
      <xdr:col>72</xdr:col>
      <xdr:colOff>38100</xdr:colOff>
      <xdr:row>97</xdr:row>
      <xdr:rowOff>168089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159216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8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57576</xdr:rowOff>
    </xdr:from>
    <xdr:to>
      <xdr:col>67</xdr:col>
      <xdr:colOff>101600</xdr:colOff>
      <xdr:row>97</xdr:row>
      <xdr:rowOff>159176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150303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80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については、南海トラフ地震対策として行っている住宅耐震化関連補助事業の増加が増額の主な要因となっている。衛生費については、共同施設の改修等に伴う一部事務組合への負担金、簡易水道事業会計が法適用へ移行したことによる出資金が増額の要因となっている。土木費の増額についても、同じく漁業集落排水処理事業会計の法適用以降に伴う出資金が要因となっている。公債費については、類似団体より低い水準ではあるが、今後、公共施設の老朽化に伴う改修や建て替えの大型ハード事業が予定されているため予断を許さない状況が続い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給与改定による人件費の増額、物価高騰に伴う物件費の増額や公営企業会計の法適用移行に伴う出資金の増額により実質単年度収支はマイナスとなった。交付税は伸びているものの、今後も人件費や社会保障費の増加、物価・金利の上昇など避けがたい歳出の増加が見込まれるため、経常経費の削減と自主財源の確保に努め、健全な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養護老人ホーム特別会計では、施設建設時の起債償還に限らず、サービス収入の減少、人件費や維持補修費等の増加により運営面でも赤字が増えていることから、今後の経営体制について検討し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簡易水道事業会計では、現在建設中の春遠ダムの費用は料金収入では当然補えていない。施設の老朽化に加え、給水人口が減少していくのは確実なためますます厳しい経営状況となっていく。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病院事業会計についても、給与改定による人件費の増額や物価高騰の影響により、一般会計からの赤字補てん繰入金が増加している。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その他の会計でも、赤字補てん繰出金により、普通会計の財政を圧迫している状況が続いているが、比率面においては正常な範囲で推移していくものと考えている。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5685467</v>
      </c>
      <c r="BO4" s="449"/>
      <c r="BP4" s="449"/>
      <c r="BQ4" s="449"/>
      <c r="BR4" s="449"/>
      <c r="BS4" s="449"/>
      <c r="BT4" s="449"/>
      <c r="BU4" s="450"/>
      <c r="BV4" s="448">
        <v>5678852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8.1999999999999993</v>
      </c>
      <c r="CU4" s="589"/>
      <c r="CV4" s="589"/>
      <c r="CW4" s="589"/>
      <c r="CX4" s="589"/>
      <c r="CY4" s="589"/>
      <c r="CZ4" s="589"/>
      <c r="DA4" s="590"/>
      <c r="DB4" s="588">
        <v>10.6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5416496</v>
      </c>
      <c r="BO5" s="420"/>
      <c r="BP5" s="420"/>
      <c r="BQ5" s="420"/>
      <c r="BR5" s="420"/>
      <c r="BS5" s="420"/>
      <c r="BT5" s="420"/>
      <c r="BU5" s="421"/>
      <c r="BV5" s="419">
        <v>5299820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91.4</v>
      </c>
      <c r="CU5" s="417"/>
      <c r="CV5" s="417"/>
      <c r="CW5" s="417"/>
      <c r="CX5" s="417"/>
      <c r="CY5" s="417"/>
      <c r="CZ5" s="417"/>
      <c r="DA5" s="418"/>
      <c r="DB5" s="416">
        <v>90.7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268971</v>
      </c>
      <c r="BO6" s="420"/>
      <c r="BP6" s="420"/>
      <c r="BQ6" s="420"/>
      <c r="BR6" s="420"/>
      <c r="BS6" s="420"/>
      <c r="BT6" s="420"/>
      <c r="BU6" s="421"/>
      <c r="BV6" s="419">
        <v>379032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91.6</v>
      </c>
      <c r="CU6" s="563"/>
      <c r="CV6" s="563"/>
      <c r="CW6" s="563"/>
      <c r="CX6" s="563"/>
      <c r="CY6" s="563"/>
      <c r="CZ6" s="563"/>
      <c r="DA6" s="564"/>
      <c r="DB6" s="562">
        <v>91.1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21943</v>
      </c>
      <c r="BO7" s="420"/>
      <c r="BP7" s="420"/>
      <c r="BQ7" s="420"/>
      <c r="BR7" s="420"/>
      <c r="BS7" s="420"/>
      <c r="BT7" s="420"/>
      <c r="BU7" s="421"/>
      <c r="BV7" s="419">
        <v>70600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3004753</v>
      </c>
      <c r="CU7" s="420"/>
      <c r="CV7" s="420"/>
      <c r="CW7" s="420"/>
      <c r="CX7" s="420"/>
      <c r="CY7" s="420"/>
      <c r="CZ7" s="420"/>
      <c r="DA7" s="421"/>
      <c r="DB7" s="419">
        <v>2913212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247028</v>
      </c>
      <c r="BO8" s="420"/>
      <c r="BP8" s="420"/>
      <c r="BQ8" s="420"/>
      <c r="BR8" s="420"/>
      <c r="BS8" s="420"/>
      <c r="BT8" s="420"/>
      <c r="BU8" s="421"/>
      <c r="BV8" s="419">
        <v>308432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0.18</v>
      </c>
      <c r="CU8" s="523"/>
      <c r="CV8" s="523"/>
      <c r="CW8" s="523"/>
      <c r="CX8" s="523"/>
      <c r="CY8" s="523"/>
      <c r="CZ8" s="523"/>
      <c r="DA8" s="524"/>
      <c r="DB8" s="522">
        <v>0.18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4434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-61404</v>
      </c>
      <c r="BO9" s="420"/>
      <c r="BP9" s="420"/>
      <c r="BQ9" s="420"/>
      <c r="BR9" s="420"/>
      <c r="BS9" s="420"/>
      <c r="BT9" s="420"/>
      <c r="BU9" s="421"/>
      <c r="BV9" s="419">
        <v>-100991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15.3</v>
      </c>
      <c r="CU9" s="417"/>
      <c r="CV9" s="417"/>
      <c r="CW9" s="417"/>
      <c r="CX9" s="417"/>
      <c r="CY9" s="417"/>
      <c r="CZ9" s="417"/>
      <c r="DA9" s="418"/>
      <c r="DB9" s="416">
        <v>15.3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5095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155047</v>
      </c>
      <c r="BO10" s="420"/>
      <c r="BP10" s="420"/>
      <c r="BQ10" s="420"/>
      <c r="BR10" s="420"/>
      <c r="BS10" s="420"/>
      <c r="BT10" s="420"/>
      <c r="BU10" s="421"/>
      <c r="BV10" s="419">
        <v>205540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4348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320000</v>
      </c>
      <c r="BO12" s="420"/>
      <c r="BP12" s="420"/>
      <c r="BQ12" s="420"/>
      <c r="BR12" s="420"/>
      <c r="BS12" s="420"/>
      <c r="BT12" s="420"/>
      <c r="BU12" s="421"/>
      <c r="BV12" s="419">
        <v>180000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4292</v>
      </c>
      <c r="S13" s="507"/>
      <c r="T13" s="507"/>
      <c r="U13" s="507"/>
      <c r="V13" s="508"/>
      <c r="W13" s="509" t="s">
        <v>131</v>
      </c>
      <c r="X13" s="405"/>
      <c r="Y13" s="405"/>
      <c r="Z13" s="405"/>
      <c r="AA13" s="405"/>
      <c r="AB13" s="406"/>
      <c r="AC13" s="372">
        <v>533</v>
      </c>
      <c r="AD13" s="373"/>
      <c r="AE13" s="373"/>
      <c r="AF13" s="373"/>
      <c r="AG13" s="374"/>
      <c r="AH13" s="372">
        <v>676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-226357</v>
      </c>
      <c r="BO13" s="420"/>
      <c r="BP13" s="420"/>
      <c r="BQ13" s="420"/>
      <c r="BR13" s="420"/>
      <c r="BS13" s="420"/>
      <c r="BT13" s="420"/>
      <c r="BU13" s="421"/>
      <c r="BV13" s="419">
        <v>-75451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9.6</v>
      </c>
      <c r="CU13" s="417"/>
      <c r="CV13" s="417"/>
      <c r="CW13" s="417"/>
      <c r="CX13" s="417"/>
      <c r="CY13" s="417"/>
      <c r="CZ13" s="417"/>
      <c r="DA13" s="418"/>
      <c r="DB13" s="416">
        <v>8.6999999999999993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4477</v>
      </c>
      <c r="S14" s="507"/>
      <c r="T14" s="507"/>
      <c r="U14" s="507"/>
      <c r="V14" s="508"/>
      <c r="W14" s="510"/>
      <c r="X14" s="408"/>
      <c r="Y14" s="408"/>
      <c r="Z14" s="408"/>
      <c r="AA14" s="408"/>
      <c r="AB14" s="409"/>
      <c r="AC14" s="499">
        <v>27.9</v>
      </c>
      <c r="AD14" s="500"/>
      <c r="AE14" s="500"/>
      <c r="AF14" s="500"/>
      <c r="AG14" s="501"/>
      <c r="AH14" s="499">
        <v>30.5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12.5</v>
      </c>
      <c r="CU14" s="517"/>
      <c r="CV14" s="517"/>
      <c r="CW14" s="517"/>
      <c r="CX14" s="517"/>
      <c r="CY14" s="517"/>
      <c r="CZ14" s="517"/>
      <c r="DA14" s="518"/>
      <c r="DB14" s="516">
        <v>5.0999999999999996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4427</v>
      </c>
      <c r="S15" s="507"/>
      <c r="T15" s="507"/>
      <c r="U15" s="507"/>
      <c r="V15" s="508"/>
      <c r="W15" s="509" t="s">
        <v>137</v>
      </c>
      <c r="X15" s="405"/>
      <c r="Y15" s="405"/>
      <c r="Z15" s="405"/>
      <c r="AA15" s="405"/>
      <c r="AB15" s="406"/>
      <c r="AC15" s="372">
        <v>292</v>
      </c>
      <c r="AD15" s="373"/>
      <c r="AE15" s="373"/>
      <c r="AF15" s="373"/>
      <c r="AG15" s="374"/>
      <c r="AH15" s="372">
        <v>325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499331</v>
      </c>
      <c r="BO15" s="449"/>
      <c r="BP15" s="449"/>
      <c r="BQ15" s="449"/>
      <c r="BR15" s="449"/>
      <c r="BS15" s="449"/>
      <c r="BT15" s="449"/>
      <c r="BU15" s="450"/>
      <c r="BV15" s="448">
        <v>490533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15.3</v>
      </c>
      <c r="AD16" s="500"/>
      <c r="AE16" s="500"/>
      <c r="AF16" s="500"/>
      <c r="AG16" s="501"/>
      <c r="AH16" s="499">
        <v>14.7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2882843</v>
      </c>
      <c r="BO16" s="420"/>
      <c r="BP16" s="420"/>
      <c r="BQ16" s="420"/>
      <c r="BR16" s="420"/>
      <c r="BS16" s="420"/>
      <c r="BT16" s="420"/>
      <c r="BU16" s="421"/>
      <c r="BV16" s="419">
        <v>2786094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1084</v>
      </c>
      <c r="AD17" s="373"/>
      <c r="AE17" s="373"/>
      <c r="AF17" s="373"/>
      <c r="AG17" s="374"/>
      <c r="AH17" s="372">
        <v>1215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615867</v>
      </c>
      <c r="BO17" s="420"/>
      <c r="BP17" s="420"/>
      <c r="BQ17" s="420"/>
      <c r="BR17" s="420"/>
      <c r="BS17" s="420"/>
      <c r="BT17" s="420"/>
      <c r="BU17" s="421"/>
      <c r="BV17" s="419">
        <v>606328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102.73</v>
      </c>
      <c r="M18" s="472"/>
      <c r="N18" s="472"/>
      <c r="O18" s="472"/>
      <c r="P18" s="472"/>
      <c r="Q18" s="472"/>
      <c r="R18" s="473"/>
      <c r="S18" s="473"/>
      <c r="T18" s="473"/>
      <c r="U18" s="473"/>
      <c r="V18" s="474"/>
      <c r="W18" s="490"/>
      <c r="X18" s="491"/>
      <c r="Y18" s="491"/>
      <c r="Z18" s="491"/>
      <c r="AA18" s="491"/>
      <c r="AB18" s="515"/>
      <c r="AC18" s="389">
        <v>56.8</v>
      </c>
      <c r="AD18" s="390"/>
      <c r="AE18" s="390"/>
      <c r="AF18" s="390"/>
      <c r="AG18" s="475"/>
      <c r="AH18" s="389">
        <v>54.8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2767441</v>
      </c>
      <c r="BO18" s="420"/>
      <c r="BP18" s="420"/>
      <c r="BQ18" s="420"/>
      <c r="BR18" s="420"/>
      <c r="BS18" s="420"/>
      <c r="BT18" s="420"/>
      <c r="BU18" s="421"/>
      <c r="BV18" s="419">
        <v>2662808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4206316</v>
      </c>
      <c r="BO19" s="420"/>
      <c r="BP19" s="420"/>
      <c r="BQ19" s="420"/>
      <c r="BR19" s="420"/>
      <c r="BS19" s="420"/>
      <c r="BT19" s="420"/>
      <c r="BU19" s="421"/>
      <c r="BV19" s="419">
        <v>3972830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2198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5154175</v>
      </c>
      <c r="BO22" s="449"/>
      <c r="BP22" s="449"/>
      <c r="BQ22" s="449"/>
      <c r="BR22" s="449"/>
      <c r="BS22" s="449"/>
      <c r="BT22" s="449"/>
      <c r="BU22" s="450"/>
      <c r="BV22" s="448">
        <v>5464907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4759364</v>
      </c>
      <c r="BO23" s="420"/>
      <c r="BP23" s="420"/>
      <c r="BQ23" s="420"/>
      <c r="BR23" s="420"/>
      <c r="BS23" s="420"/>
      <c r="BT23" s="420"/>
      <c r="BU23" s="421"/>
      <c r="BV23" s="419">
        <v>5028376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7055</v>
      </c>
      <c r="R24" s="373"/>
      <c r="S24" s="373"/>
      <c r="T24" s="373"/>
      <c r="U24" s="373"/>
      <c r="V24" s="374"/>
      <c r="W24" s="462"/>
      <c r="X24" s="399"/>
      <c r="Y24" s="400"/>
      <c r="Z24" s="375" t="s">
        <v>162</v>
      </c>
      <c r="AA24" s="376"/>
      <c r="AB24" s="376"/>
      <c r="AC24" s="376"/>
      <c r="AD24" s="376"/>
      <c r="AE24" s="376"/>
      <c r="AF24" s="376"/>
      <c r="AG24" s="377"/>
      <c r="AH24" s="372">
        <v>89</v>
      </c>
      <c r="AI24" s="373"/>
      <c r="AJ24" s="373"/>
      <c r="AK24" s="373"/>
      <c r="AL24" s="374"/>
      <c r="AM24" s="372">
        <v>253383</v>
      </c>
      <c r="AN24" s="373"/>
      <c r="AO24" s="373"/>
      <c r="AP24" s="373"/>
      <c r="AQ24" s="373"/>
      <c r="AR24" s="374"/>
      <c r="AS24" s="372">
        <v>2847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4113703</v>
      </c>
      <c r="BO24" s="420"/>
      <c r="BP24" s="420"/>
      <c r="BQ24" s="420"/>
      <c r="BR24" s="420"/>
      <c r="BS24" s="420"/>
      <c r="BT24" s="420"/>
      <c r="BU24" s="421"/>
      <c r="BV24" s="419">
        <v>4297495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157992</v>
      </c>
      <c r="BO25" s="449"/>
      <c r="BP25" s="449"/>
      <c r="BQ25" s="449"/>
      <c r="BR25" s="449"/>
      <c r="BS25" s="449"/>
      <c r="BT25" s="449"/>
      <c r="BU25" s="450"/>
      <c r="BV25" s="448">
        <v>237649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5632</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10536</v>
      </c>
      <c r="AN26" s="373"/>
      <c r="AO26" s="373"/>
      <c r="AP26" s="373"/>
      <c r="AQ26" s="373"/>
      <c r="AR26" s="374"/>
      <c r="AS26" s="372">
        <v>2634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2440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1960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1044232</v>
      </c>
      <c r="BO28" s="449"/>
      <c r="BP28" s="449"/>
      <c r="BQ28" s="449"/>
      <c r="BR28" s="449"/>
      <c r="BS28" s="449"/>
      <c r="BT28" s="449"/>
      <c r="BU28" s="450"/>
      <c r="BV28" s="448">
        <v>1209185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1750</v>
      </c>
      <c r="R29" s="373"/>
      <c r="S29" s="373"/>
      <c r="T29" s="373"/>
      <c r="U29" s="373"/>
      <c r="V29" s="374"/>
      <c r="W29" s="463"/>
      <c r="X29" s="464"/>
      <c r="Y29" s="465"/>
      <c r="Z29" s="375" t="s">
        <v>177</v>
      </c>
      <c r="AA29" s="376"/>
      <c r="AB29" s="376"/>
      <c r="AC29" s="376"/>
      <c r="AD29" s="376"/>
      <c r="AE29" s="376"/>
      <c r="AF29" s="376"/>
      <c r="AG29" s="377"/>
      <c r="AH29" s="372">
        <v>89</v>
      </c>
      <c r="AI29" s="373"/>
      <c r="AJ29" s="373"/>
      <c r="AK29" s="373"/>
      <c r="AL29" s="374"/>
      <c r="AM29" s="372">
        <v>253383</v>
      </c>
      <c r="AN29" s="373"/>
      <c r="AO29" s="373"/>
      <c r="AP29" s="373"/>
      <c r="AQ29" s="373"/>
      <c r="AR29" s="374"/>
      <c r="AS29" s="372">
        <v>2847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198507</v>
      </c>
      <c r="BO29" s="420"/>
      <c r="BP29" s="420"/>
      <c r="BQ29" s="420"/>
      <c r="BR29" s="420"/>
      <c r="BS29" s="420"/>
      <c r="BT29" s="420"/>
      <c r="BU29" s="421"/>
      <c r="BV29" s="419">
        <v>285547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868635</v>
      </c>
      <c r="BO30" s="454"/>
      <c r="BP30" s="454"/>
      <c r="BQ30" s="454"/>
      <c r="BR30" s="454"/>
      <c r="BS30" s="454"/>
      <c r="BT30" s="454"/>
      <c r="BU30" s="455"/>
      <c r="BV30" s="453">
        <v>840363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大月町病院事業会計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幡多広域市町村圏事務組合（一般会計）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大月町ふるさと振興公社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幡多広域市町村圏事務組合（幡多広域ふるさと市町村圏事業特別会計）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漁業集落排水処理事業会計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幡多広域市町村圏事務組合（滞納整理事業特別会計）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特別養護老人ホーム特別会計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幡多西部消防組合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こうち人づくり広域連合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高知県市町村総合事務組合（一般会計）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高知県市町村総合事務組合（交通災害共済事業特別会計）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高知県後期高齢者医療広域連合（一般会計）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高知県後期高齢者医療広域連合（特別会計）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Rcio2r+lbdy/y/Rwjj3nUFkIer/DTDH0Nq/G6aFmah7T7ye9hLt6oiibmtxo4UhA9veg4IaUvP6Jv/Ge20sg==" saltValue="0ZGDewwAFw6MSP6VIu3h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10.84</v>
      </c>
      <c r="G34" s="33">
        <v>11.67</v>
      </c>
      <c r="H34" s="33">
        <v>13.49</v>
      </c>
      <c r="I34" s="33">
        <v>14.61</v>
      </c>
      <c r="J34" s="34">
        <v>15.3</v>
      </c>
      <c r="K34" s="22"/>
      <c r="L34" s="22"/>
      <c r="M34" s="22"/>
      <c r="N34" s="22"/>
      <c r="O34" s="22"/>
      <c r="P34" s="22"/>
    </row>
    <row r="35" spans="1:16" ht="39" customHeight="1" x14ac:dyDescent="0.15">
      <c r="A35" s="22"/>
      <c r="B35" s="35"/>
      <c r="C35" s="1145" t="s">
        <v>534</v>
      </c>
      <c r="D35" s="1146"/>
      <c r="E35" s="1147"/>
      <c r="F35" s="36">
        <v>1.3</v>
      </c>
      <c r="G35" s="37">
        <v>7.99</v>
      </c>
      <c r="H35" s="37">
        <v>14.03</v>
      </c>
      <c r="I35" s="37">
        <v>10.58</v>
      </c>
      <c r="J35" s="38">
        <v>8.2200000000000006</v>
      </c>
      <c r="K35" s="22"/>
      <c r="L35" s="22"/>
      <c r="M35" s="22"/>
      <c r="N35" s="22"/>
      <c r="O35" s="22"/>
      <c r="P35" s="22"/>
    </row>
    <row r="36" spans="1:16" ht="39" customHeight="1" x14ac:dyDescent="0.15">
      <c r="A36" s="22"/>
      <c r="B36" s="35"/>
      <c r="C36" s="1145" t="s">
        <v>535</v>
      </c>
      <c r="D36" s="1146"/>
      <c r="E36" s="1147"/>
      <c r="F36" s="36">
        <v>0</v>
      </c>
      <c r="G36" s="37">
        <v>0.02</v>
      </c>
      <c r="H36" s="37">
        <v>0.01</v>
      </c>
      <c r="I36" s="37">
        <v>0.33</v>
      </c>
      <c r="J36" s="38">
        <v>6.52</v>
      </c>
      <c r="K36" s="22"/>
      <c r="L36" s="22"/>
      <c r="M36" s="22"/>
      <c r="N36" s="22"/>
      <c r="O36" s="22"/>
      <c r="P36" s="22"/>
    </row>
    <row r="37" spans="1:16" ht="39" customHeight="1" x14ac:dyDescent="0.15">
      <c r="A37" s="22"/>
      <c r="B37" s="35"/>
      <c r="C37" s="1145" t="s">
        <v>536</v>
      </c>
      <c r="D37" s="1146"/>
      <c r="E37" s="1147"/>
      <c r="F37" s="36" t="s">
        <v>488</v>
      </c>
      <c r="G37" s="37" t="s">
        <v>488</v>
      </c>
      <c r="H37" s="37" t="s">
        <v>488</v>
      </c>
      <c r="I37" s="37" t="s">
        <v>488</v>
      </c>
      <c r="J37" s="38">
        <v>3.09</v>
      </c>
      <c r="K37" s="22"/>
      <c r="L37" s="22"/>
      <c r="M37" s="22"/>
      <c r="N37" s="22"/>
      <c r="O37" s="22"/>
      <c r="P37" s="22"/>
    </row>
    <row r="38" spans="1:16" ht="39" customHeight="1" x14ac:dyDescent="0.15">
      <c r="A38" s="22"/>
      <c r="B38" s="35"/>
      <c r="C38" s="1145" t="s">
        <v>537</v>
      </c>
      <c r="D38" s="1146"/>
      <c r="E38" s="1147"/>
      <c r="F38" s="36">
        <v>1.23</v>
      </c>
      <c r="G38" s="37">
        <v>1.64</v>
      </c>
      <c r="H38" s="37">
        <v>0.88</v>
      </c>
      <c r="I38" s="37">
        <v>0.1</v>
      </c>
      <c r="J38" s="38">
        <v>1.5</v>
      </c>
      <c r="K38" s="22"/>
      <c r="L38" s="22"/>
      <c r="M38" s="22"/>
      <c r="N38" s="22"/>
      <c r="O38" s="22"/>
      <c r="P38" s="22"/>
    </row>
    <row r="39" spans="1:16" ht="39" customHeight="1" x14ac:dyDescent="0.15">
      <c r="A39" s="22"/>
      <c r="B39" s="35"/>
      <c r="C39" s="1145" t="s">
        <v>538</v>
      </c>
      <c r="D39" s="1146"/>
      <c r="E39" s="1147"/>
      <c r="F39" s="36">
        <v>0.64</v>
      </c>
      <c r="G39" s="37">
        <v>0.68</v>
      </c>
      <c r="H39" s="37">
        <v>0.54</v>
      </c>
      <c r="I39" s="37">
        <v>0.72</v>
      </c>
      <c r="J39" s="38">
        <v>0.22</v>
      </c>
      <c r="K39" s="22"/>
      <c r="L39" s="22"/>
      <c r="M39" s="22"/>
      <c r="N39" s="22"/>
      <c r="O39" s="22"/>
      <c r="P39" s="22"/>
    </row>
    <row r="40" spans="1:16" ht="39" customHeight="1" x14ac:dyDescent="0.15">
      <c r="A40" s="22"/>
      <c r="B40" s="35"/>
      <c r="C40" s="1145" t="s">
        <v>539</v>
      </c>
      <c r="D40" s="1146"/>
      <c r="E40" s="1147"/>
      <c r="F40" s="36">
        <v>0.06</v>
      </c>
      <c r="G40" s="37">
        <v>0.05</v>
      </c>
      <c r="H40" s="37">
        <v>0.09</v>
      </c>
      <c r="I40" s="37">
        <v>0.06</v>
      </c>
      <c r="J40" s="38">
        <v>0.09</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0.02</v>
      </c>
      <c r="G43" s="42">
        <v>0</v>
      </c>
      <c r="H43" s="42">
        <v>0</v>
      </c>
      <c r="I43" s="42">
        <v>0.09</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X7UgG5WCc+2H2cEHD46sLydhAQLd7PB0ZqbHWNwfwXBhc43XJ/ARSbp9eB5JAbkcnmqMMHZ46Ue8/JTgzLJPg==" saltValue="rPUOInKiNT6VBeEWRoC3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115" zoomScaleNormal="11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703</v>
      </c>
      <c r="L45" s="60">
        <v>668</v>
      </c>
      <c r="M45" s="60">
        <v>581</v>
      </c>
      <c r="N45" s="60">
        <v>609</v>
      </c>
      <c r="O45" s="61">
        <v>669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59</v>
      </c>
      <c r="L48" s="64">
        <v>58</v>
      </c>
      <c r="M48" s="64">
        <v>69</v>
      </c>
      <c r="N48" s="64">
        <v>64</v>
      </c>
      <c r="O48" s="65">
        <v>76</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7</v>
      </c>
      <c r="M49" s="64">
        <v>4</v>
      </c>
      <c r="N49" s="64">
        <v>1</v>
      </c>
      <c r="O49" s="65" t="s">
        <v>488</v>
      </c>
      <c r="P49" s="48"/>
      <c r="Q49" s="48"/>
      <c r="R49" s="48"/>
      <c r="S49" s="48"/>
      <c r="T49" s="48"/>
      <c r="U49" s="48"/>
    </row>
    <row r="50" spans="1:21" ht="30.75" customHeight="1" x14ac:dyDescent="0.15">
      <c r="A50" s="48"/>
      <c r="B50" s="1178"/>
      <c r="C50" s="1179"/>
      <c r="D50" s="62"/>
      <c r="E50" s="1155" t="s">
        <v>15</v>
      </c>
      <c r="F50" s="1155"/>
      <c r="G50" s="1155"/>
      <c r="H50" s="1155"/>
      <c r="I50" s="1155"/>
      <c r="J50" s="1156"/>
      <c r="K50" s="63">
        <v>8</v>
      </c>
      <c r="L50" s="64">
        <v>10</v>
      </c>
      <c r="M50" s="64">
        <v>8</v>
      </c>
      <c r="N50" s="64">
        <v>9</v>
      </c>
      <c r="O50" s="65">
        <v>69</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520</v>
      </c>
      <c r="L52" s="64">
        <v>500</v>
      </c>
      <c r="M52" s="64">
        <v>475</v>
      </c>
      <c r="N52" s="64">
        <v>458</v>
      </c>
      <c r="O52" s="65">
        <v>503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256</v>
      </c>
      <c r="L53" s="69">
        <v>243</v>
      </c>
      <c r="M53" s="69">
        <v>187</v>
      </c>
      <c r="N53" s="69">
        <v>225</v>
      </c>
      <c r="O53" s="70">
        <v>311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KIPPtod/VV6hzcXst/2NOUAEBeEytmCVAa+CZb/tmjs6Kj5AqFDywkQNa7RoykG0cjemnF+hANrRaEV4CImkw==" saltValue="aWNSw3bFa/7m0S1suWzE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5932</v>
      </c>
      <c r="J41" s="344">
        <v>5769</v>
      </c>
      <c r="K41" s="344">
        <v>5639</v>
      </c>
      <c r="L41" s="344">
        <v>5465</v>
      </c>
      <c r="M41" s="345">
        <v>5154</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736</v>
      </c>
      <c r="J43" s="347">
        <v>721</v>
      </c>
      <c r="K43" s="347">
        <v>748</v>
      </c>
      <c r="L43" s="347">
        <v>813</v>
      </c>
      <c r="M43" s="348">
        <v>969</v>
      </c>
    </row>
    <row r="44" spans="2:13" ht="27.75" customHeight="1" x14ac:dyDescent="0.15">
      <c r="B44" s="1186"/>
      <c r="C44" s="1187"/>
      <c r="D44" s="106"/>
      <c r="E44" s="1190" t="s">
        <v>34</v>
      </c>
      <c r="F44" s="1190"/>
      <c r="G44" s="1190"/>
      <c r="H44" s="1191"/>
      <c r="I44" s="346">
        <v>13</v>
      </c>
      <c r="J44" s="347">
        <v>7</v>
      </c>
      <c r="K44" s="347">
        <v>2</v>
      </c>
      <c r="L44" s="347" t="s">
        <v>488</v>
      </c>
      <c r="M44" s="348" t="s">
        <v>488</v>
      </c>
    </row>
    <row r="45" spans="2:13" ht="27.75" customHeight="1" x14ac:dyDescent="0.15">
      <c r="B45" s="1186"/>
      <c r="C45" s="1187"/>
      <c r="D45" s="106"/>
      <c r="E45" s="1190" t="s">
        <v>35</v>
      </c>
      <c r="F45" s="1190"/>
      <c r="G45" s="1190"/>
      <c r="H45" s="1191"/>
      <c r="I45" s="346">
        <v>1146</v>
      </c>
      <c r="J45" s="347">
        <v>1098</v>
      </c>
      <c r="K45" s="347">
        <v>1091</v>
      </c>
      <c r="L45" s="347">
        <v>1107</v>
      </c>
      <c r="M45" s="348">
        <v>1152</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1992</v>
      </c>
      <c r="J50" s="347">
        <v>2116</v>
      </c>
      <c r="K50" s="347">
        <v>2377</v>
      </c>
      <c r="L50" s="347">
        <v>2493</v>
      </c>
      <c r="M50" s="348">
        <v>2296</v>
      </c>
    </row>
    <row r="51" spans="2:13" ht="27.75" customHeight="1" x14ac:dyDescent="0.15">
      <c r="B51" s="1186"/>
      <c r="C51" s="1187"/>
      <c r="D51" s="106"/>
      <c r="E51" s="1190" t="s">
        <v>42</v>
      </c>
      <c r="F51" s="1190"/>
      <c r="G51" s="1190"/>
      <c r="H51" s="1191"/>
      <c r="I51" s="346">
        <v>273</v>
      </c>
      <c r="J51" s="347">
        <v>189</v>
      </c>
      <c r="K51" s="347">
        <v>185</v>
      </c>
      <c r="L51" s="347">
        <v>133</v>
      </c>
      <c r="M51" s="348">
        <v>169</v>
      </c>
    </row>
    <row r="52" spans="2:13" ht="27.75" customHeight="1" x14ac:dyDescent="0.15">
      <c r="B52" s="1188"/>
      <c r="C52" s="1189"/>
      <c r="D52" s="106"/>
      <c r="E52" s="1190" t="s">
        <v>43</v>
      </c>
      <c r="F52" s="1190"/>
      <c r="G52" s="1190"/>
      <c r="H52" s="1191"/>
      <c r="I52" s="346">
        <v>4836</v>
      </c>
      <c r="J52" s="347">
        <v>4742</v>
      </c>
      <c r="K52" s="347">
        <v>4609</v>
      </c>
      <c r="L52" s="347">
        <v>4633</v>
      </c>
      <c r="M52" s="348">
        <v>4491</v>
      </c>
    </row>
    <row r="53" spans="2:13" ht="27.75" customHeight="1" thickBot="1" x14ac:dyDescent="0.2">
      <c r="B53" s="1192" t="s">
        <v>19</v>
      </c>
      <c r="C53" s="1193"/>
      <c r="D53" s="110"/>
      <c r="E53" s="1194" t="s">
        <v>44</v>
      </c>
      <c r="F53" s="1194"/>
      <c r="G53" s="1194"/>
      <c r="H53" s="1195"/>
      <c r="I53" s="349">
        <v>726</v>
      </c>
      <c r="J53" s="350">
        <v>549</v>
      </c>
      <c r="K53" s="350">
        <v>308</v>
      </c>
      <c r="L53" s="350">
        <v>126</v>
      </c>
      <c r="M53" s="351">
        <v>319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S4rpGQcEPKnUzr78uXQETlTYv6ce04vCQYPqr3FL34THy2iSRCPmQ+0hBmJJZZb2MeVp+brlfyZwsBn8//S5A==" saltValue="P4k6wH376FjnbgplZqZ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1184</v>
      </c>
      <c r="G55" s="352">
        <v>1209</v>
      </c>
      <c r="H55" s="353">
        <v>1044</v>
      </c>
    </row>
    <row r="56" spans="2:8" ht="52.5" customHeight="1" x14ac:dyDescent="0.15">
      <c r="B56" s="122"/>
      <c r="C56" s="1213" t="s">
        <v>47</v>
      </c>
      <c r="D56" s="1213"/>
      <c r="E56" s="1214"/>
      <c r="F56" s="354">
        <v>275</v>
      </c>
      <c r="G56" s="354">
        <v>286</v>
      </c>
      <c r="H56" s="355">
        <v>199</v>
      </c>
    </row>
    <row r="57" spans="2:8" ht="53.25" customHeight="1" x14ac:dyDescent="0.15">
      <c r="B57" s="122"/>
      <c r="C57" s="1215" t="s">
        <v>48</v>
      </c>
      <c r="D57" s="1215"/>
      <c r="E57" s="1216"/>
      <c r="F57" s="356">
        <v>801</v>
      </c>
      <c r="G57" s="356">
        <v>840</v>
      </c>
      <c r="H57" s="357">
        <v>869</v>
      </c>
    </row>
    <row r="58" spans="2:8" ht="45.75" customHeight="1" x14ac:dyDescent="0.15">
      <c r="B58" s="123"/>
      <c r="C58" s="1203" t="s">
        <v>559</v>
      </c>
      <c r="D58" s="1204"/>
      <c r="E58" s="1205"/>
      <c r="F58" s="358">
        <v>554</v>
      </c>
      <c r="G58" s="358">
        <v>619</v>
      </c>
      <c r="H58" s="359">
        <v>688</v>
      </c>
    </row>
    <row r="59" spans="2:8" ht="45.75" customHeight="1" x14ac:dyDescent="0.15">
      <c r="B59" s="123"/>
      <c r="C59" s="1203" t="s">
        <v>560</v>
      </c>
      <c r="D59" s="1204"/>
      <c r="E59" s="1205"/>
      <c r="F59" s="358">
        <v>68</v>
      </c>
      <c r="G59" s="358">
        <v>49</v>
      </c>
      <c r="H59" s="359">
        <v>33</v>
      </c>
    </row>
    <row r="60" spans="2:8" ht="45.75" customHeight="1" x14ac:dyDescent="0.15">
      <c r="B60" s="123"/>
      <c r="C60" s="1203" t="s">
        <v>561</v>
      </c>
      <c r="D60" s="1204"/>
      <c r="E60" s="1205"/>
      <c r="F60" s="358">
        <v>31</v>
      </c>
      <c r="G60" s="358">
        <v>31</v>
      </c>
      <c r="H60" s="359">
        <v>31</v>
      </c>
    </row>
    <row r="61" spans="2:8" ht="45.75" customHeight="1" x14ac:dyDescent="0.15">
      <c r="B61" s="123"/>
      <c r="C61" s="1203" t="s">
        <v>562</v>
      </c>
      <c r="D61" s="1204"/>
      <c r="E61" s="1205"/>
      <c r="F61" s="358">
        <v>37</v>
      </c>
      <c r="G61" s="358">
        <v>29</v>
      </c>
      <c r="H61" s="359">
        <v>26</v>
      </c>
    </row>
    <row r="62" spans="2:8" ht="45.75" customHeight="1" thickBot="1" x14ac:dyDescent="0.2">
      <c r="B62" s="124"/>
      <c r="C62" s="1206" t="s">
        <v>563</v>
      </c>
      <c r="D62" s="1207"/>
      <c r="E62" s="1208"/>
      <c r="F62" s="360">
        <v>14</v>
      </c>
      <c r="G62" s="360">
        <v>19</v>
      </c>
      <c r="H62" s="361">
        <v>25</v>
      </c>
    </row>
    <row r="63" spans="2:8" ht="52.5" customHeight="1" thickBot="1" x14ac:dyDescent="0.2">
      <c r="B63" s="125"/>
      <c r="C63" s="1209" t="s">
        <v>49</v>
      </c>
      <c r="D63" s="1209"/>
      <c r="E63" s="1210"/>
      <c r="F63" s="362">
        <v>2260</v>
      </c>
      <c r="G63" s="362">
        <v>2335</v>
      </c>
      <c r="H63" s="363">
        <v>2111</v>
      </c>
    </row>
    <row r="64" spans="2:8" x14ac:dyDescent="0.15"/>
  </sheetData>
  <sheetProtection algorithmName="SHA-512" hashValue="XR22TvH2bXS5ROszkn+MuRFx/t4JkkwbmM+Jv+xyECxcEQvqCnTdwkT9E+y4rkQzidI3l8e9jPXyu9hqJOIoYA==" saltValue="vvMKe6LtvPkHcrtsZgMj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223645</v>
      </c>
      <c r="E3" s="144"/>
      <c r="F3" s="145">
        <v>301035</v>
      </c>
      <c r="G3" s="146"/>
      <c r="H3" s="147"/>
    </row>
    <row r="4" spans="1:8" x14ac:dyDescent="0.15">
      <c r="A4" s="148"/>
      <c r="B4" s="149"/>
      <c r="C4" s="150"/>
      <c r="D4" s="151">
        <v>111110</v>
      </c>
      <c r="E4" s="152"/>
      <c r="F4" s="153">
        <v>154376</v>
      </c>
      <c r="G4" s="154"/>
      <c r="H4" s="155"/>
    </row>
    <row r="5" spans="1:8" x14ac:dyDescent="0.15">
      <c r="A5" s="136" t="s">
        <v>520</v>
      </c>
      <c r="B5" s="141"/>
      <c r="C5" s="142"/>
      <c r="D5" s="143">
        <v>130394</v>
      </c>
      <c r="E5" s="144"/>
      <c r="F5" s="145">
        <v>277467</v>
      </c>
      <c r="G5" s="146"/>
      <c r="H5" s="147"/>
    </row>
    <row r="6" spans="1:8" x14ac:dyDescent="0.15">
      <c r="A6" s="148"/>
      <c r="B6" s="149"/>
      <c r="C6" s="150"/>
      <c r="D6" s="151">
        <v>83639</v>
      </c>
      <c r="E6" s="152"/>
      <c r="F6" s="153">
        <v>128378</v>
      </c>
      <c r="G6" s="154"/>
      <c r="H6" s="155"/>
    </row>
    <row r="7" spans="1:8" x14ac:dyDescent="0.15">
      <c r="A7" s="136" t="s">
        <v>521</v>
      </c>
      <c r="B7" s="141"/>
      <c r="C7" s="142"/>
      <c r="D7" s="143">
        <v>179259</v>
      </c>
      <c r="E7" s="144"/>
      <c r="F7" s="145">
        <v>282256</v>
      </c>
      <c r="G7" s="146"/>
      <c r="H7" s="147"/>
    </row>
    <row r="8" spans="1:8" x14ac:dyDescent="0.15">
      <c r="A8" s="148"/>
      <c r="B8" s="149"/>
      <c r="C8" s="150"/>
      <c r="D8" s="151">
        <v>66657</v>
      </c>
      <c r="E8" s="152"/>
      <c r="F8" s="153">
        <v>145453</v>
      </c>
      <c r="G8" s="154"/>
      <c r="H8" s="155"/>
    </row>
    <row r="9" spans="1:8" x14ac:dyDescent="0.15">
      <c r="A9" s="136" t="s">
        <v>522</v>
      </c>
      <c r="B9" s="141"/>
      <c r="C9" s="142"/>
      <c r="D9" s="143">
        <v>137103</v>
      </c>
      <c r="E9" s="144"/>
      <c r="F9" s="145">
        <v>295341</v>
      </c>
      <c r="G9" s="146"/>
      <c r="H9" s="147"/>
    </row>
    <row r="10" spans="1:8" x14ac:dyDescent="0.15">
      <c r="A10" s="148"/>
      <c r="B10" s="149"/>
      <c r="C10" s="150"/>
      <c r="D10" s="151">
        <v>54910</v>
      </c>
      <c r="E10" s="152"/>
      <c r="F10" s="153">
        <v>137402</v>
      </c>
      <c r="G10" s="154"/>
      <c r="H10" s="155"/>
    </row>
    <row r="11" spans="1:8" x14ac:dyDescent="0.15">
      <c r="A11" s="136" t="s">
        <v>523</v>
      </c>
      <c r="B11" s="141"/>
      <c r="C11" s="142"/>
      <c r="D11" s="143">
        <v>90078</v>
      </c>
      <c r="E11" s="144"/>
      <c r="F11" s="145">
        <v>292845</v>
      </c>
      <c r="G11" s="146"/>
      <c r="H11" s="147"/>
    </row>
    <row r="12" spans="1:8" x14ac:dyDescent="0.15">
      <c r="A12" s="148"/>
      <c r="B12" s="149"/>
      <c r="C12" s="156"/>
      <c r="D12" s="151">
        <v>56114</v>
      </c>
      <c r="E12" s="152"/>
      <c r="F12" s="153">
        <v>143187</v>
      </c>
      <c r="G12" s="154"/>
      <c r="H12" s="155"/>
    </row>
    <row r="13" spans="1:8" x14ac:dyDescent="0.15">
      <c r="A13" s="136"/>
      <c r="B13" s="141"/>
      <c r="C13" s="157"/>
      <c r="D13" s="158">
        <v>152096</v>
      </c>
      <c r="E13" s="159"/>
      <c r="F13" s="160">
        <v>289789</v>
      </c>
      <c r="G13" s="161"/>
      <c r="H13" s="147"/>
    </row>
    <row r="14" spans="1:8" x14ac:dyDescent="0.15">
      <c r="A14" s="148"/>
      <c r="B14" s="149"/>
      <c r="C14" s="150"/>
      <c r="D14" s="151">
        <v>74486</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1.31</v>
      </c>
      <c r="C19" s="162">
        <f>ROUND(VALUE(SUBSTITUTE(実質収支比率等に係る経年分析!G$48,"▲","-")),2)</f>
        <v>8</v>
      </c>
      <c r="D19" s="162">
        <f>ROUND(VALUE(SUBSTITUTE(実質収支比率等に係る経年分析!H$48,"▲","-")),2)</f>
        <v>14.04</v>
      </c>
      <c r="E19" s="162">
        <f>ROUND(VALUE(SUBSTITUTE(実質収支比率等に係る経年分析!I$48,"▲","-")),2)</f>
        <v>10.59</v>
      </c>
      <c r="F19" s="162">
        <f>ROUND(VALUE(SUBSTITUTE(実質収支比率等に係る経年分析!J$48,"▲","-")),2)</f>
        <v>8.2200000000000006</v>
      </c>
    </row>
    <row r="20" spans="1:11" x14ac:dyDescent="0.15">
      <c r="A20" s="162" t="s">
        <v>53</v>
      </c>
      <c r="B20" s="162">
        <f>ROUND(VALUE(SUBSTITUTE(実質収支比率等に係る経年分析!F$47,"▲","-")),2)</f>
        <v>34.619999999999997</v>
      </c>
      <c r="C20" s="162">
        <f>ROUND(VALUE(SUBSTITUTE(実質収支比率等に係る経年分析!G$47,"▲","-")),2)</f>
        <v>35.22</v>
      </c>
      <c r="D20" s="162">
        <f>ROUND(VALUE(SUBSTITUTE(実質収支比率等に係る経年分析!H$47,"▲","-")),2)</f>
        <v>40.590000000000003</v>
      </c>
      <c r="E20" s="162">
        <f>ROUND(VALUE(SUBSTITUTE(実質収支比率等に係る経年分析!I$47,"▲","-")),2)</f>
        <v>41.51</v>
      </c>
      <c r="F20" s="162">
        <f>ROUND(VALUE(SUBSTITUTE(実質収支比率等に係る経年分析!J$47,"▲","-")),2)</f>
        <v>34.75</v>
      </c>
    </row>
    <row r="21" spans="1:11" x14ac:dyDescent="0.15">
      <c r="A21" s="162" t="s">
        <v>54</v>
      </c>
      <c r="B21" s="162">
        <f>IF(ISNUMBER(VALUE(SUBSTITUTE(実質収支比率等に係る経年分析!F$49,"▲","-"))),ROUND(VALUE(SUBSTITUTE(実質収支比率等に係る経年分析!F$49,"▲","-")),2),NA())</f>
        <v>0.35</v>
      </c>
      <c r="C21" s="162">
        <f>IF(ISNUMBER(VALUE(SUBSTITUTE(実質収支比率等に係る経年分析!G$49,"▲","-"))),ROUND(VALUE(SUBSTITUTE(実質収支比率等に係る経年分析!G$49,"▲","-")),2),NA())</f>
        <v>9.81</v>
      </c>
      <c r="D21" s="162">
        <f>IF(ISNUMBER(VALUE(SUBSTITUTE(実質収支比率等に係る経年分析!H$49,"▲","-"))),ROUND(VALUE(SUBSTITUTE(実質収支比率等に係る経年分析!H$49,"▲","-")),2),NA())</f>
        <v>9.93</v>
      </c>
      <c r="E21" s="162">
        <f>IF(ISNUMBER(VALUE(SUBSTITUTE(実質収支比率等に係る経年分析!I$49,"▲","-"))),ROUND(VALUE(SUBSTITUTE(実質収支比率等に係る経年分析!I$49,"▲","-")),2),NA())</f>
        <v>-2.59</v>
      </c>
      <c r="F21" s="162">
        <f>IF(ISNUMBER(VALUE(SUBSTITUTE(実質収支比率等に係る経年分析!J$49,"▲","-"))),ROUND(VALUE(SUBSTITUTE(実質収支比率等に係る経年分析!J$49,"▲","-")),2),NA())</f>
        <v>-7.53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特別養護老人ホーム特別会計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0.09</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0.22</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1.5</v>
      </c>
    </row>
    <row r="33" spans="1:16" x14ac:dyDescent="0.15">
      <c r="A33" s="163" t="str">
        <f>IF(連結実質赤字比率に係る赤字・黒字の構成分析!C$37="",NA(),連結実質赤字比率に係る赤字・黒字の構成分析!C$37)</f>
        <v>漁業集落排水処理事業会計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3.09</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6.52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14.03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10.58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8.2200000000000006</v>
      </c>
    </row>
    <row r="36" spans="1:16" x14ac:dyDescent="0.15">
      <c r="A36" s="163" t="str">
        <f>IF(連結実質赤字比率に係る赤字・黒字の構成分析!C$34="",NA(),連結実質赤字比率に係る赤字・黒字の構成分析!C$34)</f>
        <v>大月町病院事業会計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10.84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13.49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520</v>
      </c>
      <c r="E42" s="164"/>
      <c r="F42" s="164"/>
      <c r="G42" s="164">
        <f>'実質公債費比率（分子）の構造'!L$52</f>
        <v>500</v>
      </c>
      <c r="H42" s="164"/>
      <c r="I42" s="164"/>
      <c r="J42" s="164">
        <f>'実質公債費比率（分子）の構造'!M$52</f>
        <v>475</v>
      </c>
      <c r="K42" s="164"/>
      <c r="L42" s="164"/>
      <c r="M42" s="164">
        <f>'実質公債費比率（分子）の構造'!N$52</f>
        <v>458</v>
      </c>
      <c r="N42" s="164"/>
      <c r="O42" s="164"/>
      <c r="P42" s="164">
        <f>'実質公債費比率（分子）の構造'!O$52</f>
        <v>503</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8</v>
      </c>
      <c r="C44" s="164"/>
      <c r="D44" s="164"/>
      <c r="E44" s="164">
        <f>'実質公債費比率（分子）の構造'!L$50</f>
        <v>10</v>
      </c>
      <c r="F44" s="164"/>
      <c r="G44" s="164"/>
      <c r="H44" s="164">
        <f>'実質公債費比率（分子）の構造'!M$50</f>
        <v>8</v>
      </c>
      <c r="I44" s="164"/>
      <c r="J44" s="164"/>
      <c r="K44" s="164">
        <f>'実質公債費比率（分子）の構造'!N$50</f>
        <v>9</v>
      </c>
      <c r="L44" s="164"/>
      <c r="M44" s="164"/>
      <c r="N44" s="164">
        <f>'実質公債費比率（分子）の構造'!O$50</f>
        <v>69</v>
      </c>
      <c r="O44" s="164"/>
      <c r="P44" s="164"/>
    </row>
    <row r="45" spans="1:16" x14ac:dyDescent="0.15">
      <c r="A45" s="164" t="s">
        <v>63</v>
      </c>
      <c r="B45" s="164">
        <f>'実質公債費比率（分子）の構造'!K$49</f>
        <v>6</v>
      </c>
      <c r="C45" s="164"/>
      <c r="D45" s="164"/>
      <c r="E45" s="164">
        <f>'実質公債費比率（分子）の構造'!L$49</f>
        <v>7</v>
      </c>
      <c r="F45" s="164"/>
      <c r="G45" s="164"/>
      <c r="H45" s="164">
        <f>'実質公債費比率（分子）の構造'!M$49</f>
        <v>4</v>
      </c>
      <c r="I45" s="164"/>
      <c r="J45" s="164"/>
      <c r="K45" s="164">
        <f>'実質公債費比率（分子）の構造'!N$49</f>
        <v>1</v>
      </c>
      <c r="L45" s="164"/>
      <c r="M45" s="164"/>
      <c r="N45" s="164" t="str">
        <f>'実質公債費比率（分子）の構造'!O$49</f>
        <v>-</v>
      </c>
      <c r="O45" s="164"/>
      <c r="P45" s="164"/>
    </row>
    <row r="46" spans="1:16" x14ac:dyDescent="0.15">
      <c r="A46" s="164" t="s">
        <v>64</v>
      </c>
      <c r="B46" s="164">
        <f>'実質公債費比率（分子）の構造'!K$48</f>
        <v>59</v>
      </c>
      <c r="C46" s="164"/>
      <c r="D46" s="164"/>
      <c r="E46" s="164">
        <f>'実質公債費比率（分子）の構造'!L$48</f>
        <v>58</v>
      </c>
      <c r="F46" s="164"/>
      <c r="G46" s="164"/>
      <c r="H46" s="164">
        <f>'実質公債費比率（分子）の構造'!M$48</f>
        <v>69</v>
      </c>
      <c r="I46" s="164"/>
      <c r="J46" s="164"/>
      <c r="K46" s="164">
        <f>'実質公債費比率（分子）の構造'!N$48</f>
        <v>64</v>
      </c>
      <c r="L46" s="164"/>
      <c r="M46" s="164"/>
      <c r="N46" s="164">
        <f>'実質公債費比率（分子）の構造'!O$48</f>
        <v>76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703</v>
      </c>
      <c r="C49" s="164"/>
      <c r="D49" s="164"/>
      <c r="E49" s="164">
        <f>'実質公債費比率（分子）の構造'!L$45</f>
        <v>668</v>
      </c>
      <c r="F49" s="164"/>
      <c r="G49" s="164"/>
      <c r="H49" s="164">
        <f>'実質公債費比率（分子）の構造'!M$45</f>
        <v>581</v>
      </c>
      <c r="I49" s="164"/>
      <c r="J49" s="164"/>
      <c r="K49" s="164">
        <f>'実質公債費比率（分子）の構造'!N$45</f>
        <v>609</v>
      </c>
      <c r="L49" s="164"/>
      <c r="M49" s="164"/>
      <c r="N49" s="164">
        <f>'実質公債費比率（分子）の構造'!O$45</f>
        <v>669</v>
      </c>
      <c r="O49" s="164"/>
      <c r="P49" s="164"/>
    </row>
    <row r="50" spans="1:16" x14ac:dyDescent="0.15">
      <c r="A50" s="164" t="s">
        <v>67</v>
      </c>
      <c r="B50" s="164" t="e">
        <f>NA()</f>
        <v>#N/A</v>
      </c>
      <c r="C50" s="164">
        <f>IF(ISNUMBER('実質公債費比率（分子）の構造'!K$53),'実質公債費比率（分子）の構造'!K$53,NA())</f>
        <v>256</v>
      </c>
      <c r="D50" s="164" t="e">
        <f>NA()</f>
        <v>#N/A</v>
      </c>
      <c r="E50" s="164" t="e">
        <f>NA()</f>
        <v>#N/A</v>
      </c>
      <c r="F50" s="164">
        <f>IF(ISNUMBER('実質公債費比率（分子）の構造'!L$53),'実質公債費比率（分子）の構造'!L$53,NA())</f>
        <v>243</v>
      </c>
      <c r="G50" s="164" t="e">
        <f>NA()</f>
        <v>#N/A</v>
      </c>
      <c r="H50" s="164" t="e">
        <f>NA()</f>
        <v>#N/A</v>
      </c>
      <c r="I50" s="164">
        <f>IF(ISNUMBER('実質公債費比率（分子）の構造'!M$53),'実質公債費比率（分子）の構造'!M$53,NA())</f>
        <v>187</v>
      </c>
      <c r="J50" s="164" t="e">
        <f>NA()</f>
        <v>#N/A</v>
      </c>
      <c r="K50" s="164" t="e">
        <f>NA()</f>
        <v>#N/A</v>
      </c>
      <c r="L50" s="164">
        <f>IF(ISNUMBER('実質公債費比率（分子）の構造'!N$53),'実質公債費比率（分子）の構造'!N$53,NA())</f>
        <v>225</v>
      </c>
      <c r="M50" s="164" t="e">
        <f>NA()</f>
        <v>#N/A</v>
      </c>
      <c r="N50" s="164" t="e">
        <f>NA()</f>
        <v>#N/A</v>
      </c>
      <c r="O50" s="164">
        <f>IF(ISNUMBER('実質公債費比率（分子）の構造'!O$53),'実質公債費比率（分子）の構造'!O$53,NA())</f>
        <v>311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4836</v>
      </c>
      <c r="E56" s="163"/>
      <c r="F56" s="163"/>
      <c r="G56" s="163">
        <f>'将来負担比率（分子）の構造'!J$52</f>
        <v>4742</v>
      </c>
      <c r="H56" s="163"/>
      <c r="I56" s="163"/>
      <c r="J56" s="163">
        <f>'将来負担比率（分子）の構造'!K$52</f>
        <v>4609</v>
      </c>
      <c r="K56" s="163"/>
      <c r="L56" s="163"/>
      <c r="M56" s="163">
        <f>'将来負担比率（分子）の構造'!L$52</f>
        <v>4633</v>
      </c>
      <c r="N56" s="163"/>
      <c r="O56" s="163"/>
      <c r="P56" s="163">
        <f>'将来負担比率（分子）の構造'!M$52</f>
        <v>4491</v>
      </c>
    </row>
    <row r="57" spans="1:16" x14ac:dyDescent="0.15">
      <c r="A57" s="163" t="s">
        <v>42</v>
      </c>
      <c r="B57" s="163"/>
      <c r="C57" s="163"/>
      <c r="D57" s="163">
        <f>'将来負担比率（分子）の構造'!I$51</f>
        <v>273</v>
      </c>
      <c r="E57" s="163"/>
      <c r="F57" s="163"/>
      <c r="G57" s="163">
        <f>'将来負担比率（分子）の構造'!J$51</f>
        <v>189</v>
      </c>
      <c r="H57" s="163"/>
      <c r="I57" s="163"/>
      <c r="J57" s="163">
        <f>'将来負担比率（分子）の構造'!K$51</f>
        <v>185</v>
      </c>
      <c r="K57" s="163"/>
      <c r="L57" s="163"/>
      <c r="M57" s="163">
        <f>'将来負担比率（分子）の構造'!L$51</f>
        <v>133</v>
      </c>
      <c r="N57" s="163"/>
      <c r="O57" s="163"/>
      <c r="P57" s="163">
        <f>'将来負担比率（分子）の構造'!M$51</f>
        <v>169</v>
      </c>
    </row>
    <row r="58" spans="1:16" x14ac:dyDescent="0.15">
      <c r="A58" s="163" t="s">
        <v>41</v>
      </c>
      <c r="B58" s="163"/>
      <c r="C58" s="163"/>
      <c r="D58" s="163">
        <f>'将来負担比率（分子）の構造'!I$50</f>
        <v>1992</v>
      </c>
      <c r="E58" s="163"/>
      <c r="F58" s="163"/>
      <c r="G58" s="163">
        <f>'将来負担比率（分子）の構造'!J$50</f>
        <v>2116</v>
      </c>
      <c r="H58" s="163"/>
      <c r="I58" s="163"/>
      <c r="J58" s="163">
        <f>'将来負担比率（分子）の構造'!K$50</f>
        <v>2377</v>
      </c>
      <c r="K58" s="163"/>
      <c r="L58" s="163"/>
      <c r="M58" s="163">
        <f>'将来負担比率（分子）の構造'!L$50</f>
        <v>2493</v>
      </c>
      <c r="N58" s="163"/>
      <c r="O58" s="163"/>
      <c r="P58" s="163">
        <f>'将来負担比率（分子）の構造'!M$50</f>
        <v>2296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1146</v>
      </c>
      <c r="C62" s="163"/>
      <c r="D62" s="163"/>
      <c r="E62" s="163">
        <f>'将来負担比率（分子）の構造'!J$45</f>
        <v>1098</v>
      </c>
      <c r="F62" s="163"/>
      <c r="G62" s="163"/>
      <c r="H62" s="163">
        <f>'将来負担比率（分子）の構造'!K$45</f>
        <v>1091</v>
      </c>
      <c r="I62" s="163"/>
      <c r="J62" s="163"/>
      <c r="K62" s="163">
        <f>'将来負担比率（分子）の構造'!L$45</f>
        <v>1107</v>
      </c>
      <c r="L62" s="163"/>
      <c r="M62" s="163"/>
      <c r="N62" s="163">
        <f>'将来負担比率（分子）の構造'!M$45</f>
        <v>1152</v>
      </c>
      <c r="O62" s="163"/>
      <c r="P62" s="163"/>
    </row>
    <row r="63" spans="1:16" x14ac:dyDescent="0.15">
      <c r="A63" s="163" t="s">
        <v>34</v>
      </c>
      <c r="B63" s="163">
        <f>'将来負担比率（分子）の構造'!I$44</f>
        <v>13</v>
      </c>
      <c r="C63" s="163"/>
      <c r="D63" s="163"/>
      <c r="E63" s="163">
        <f>'将来負担比率（分子）の構造'!J$44</f>
        <v>7</v>
      </c>
      <c r="F63" s="163"/>
      <c r="G63" s="163"/>
      <c r="H63" s="163">
        <f>'将来負担比率（分子）の構造'!K$44</f>
        <v>2</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736</v>
      </c>
      <c r="C64" s="163"/>
      <c r="D64" s="163"/>
      <c r="E64" s="163">
        <f>'将来負担比率（分子）の構造'!J$43</f>
        <v>721</v>
      </c>
      <c r="F64" s="163"/>
      <c r="G64" s="163"/>
      <c r="H64" s="163">
        <f>'将来負担比率（分子）の構造'!K$43</f>
        <v>748</v>
      </c>
      <c r="I64" s="163"/>
      <c r="J64" s="163"/>
      <c r="K64" s="163">
        <f>'将来負担比率（分子）の構造'!L$43</f>
        <v>813</v>
      </c>
      <c r="L64" s="163"/>
      <c r="M64" s="163"/>
      <c r="N64" s="163">
        <f>'将来負担比率（分子）の構造'!M$43</f>
        <v>969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5932</v>
      </c>
      <c r="C66" s="163"/>
      <c r="D66" s="163"/>
      <c r="E66" s="163">
        <f>'将来負担比率（分子）の構造'!J$41</f>
        <v>5769</v>
      </c>
      <c r="F66" s="163"/>
      <c r="G66" s="163"/>
      <c r="H66" s="163">
        <f>'将来負担比率（分子）の構造'!K$41</f>
        <v>5639</v>
      </c>
      <c r="I66" s="163"/>
      <c r="J66" s="163"/>
      <c r="K66" s="163">
        <f>'将来負担比率（分子）の構造'!L$41</f>
        <v>5465</v>
      </c>
      <c r="L66" s="163"/>
      <c r="M66" s="163"/>
      <c r="N66" s="163">
        <f>'将来負担比率（分子）の構造'!M$41</f>
        <v>5154</v>
      </c>
      <c r="O66" s="163"/>
      <c r="P66" s="163"/>
    </row>
    <row r="67" spans="1:16" x14ac:dyDescent="0.15">
      <c r="A67" s="163" t="s">
        <v>71</v>
      </c>
      <c r="B67" s="163" t="e">
        <f>NA()</f>
        <v>#N/A</v>
      </c>
      <c r="C67" s="163">
        <f>IF(ISNUMBER('将来負担比率（分子）の構造'!I$53), IF('将来負担比率（分子）の構造'!I$53 &lt; 0, 0, '将来負担比率（分子）の構造'!I$53), NA())</f>
        <v>726</v>
      </c>
      <c r="D67" s="163" t="e">
        <f>NA()</f>
        <v>#N/A</v>
      </c>
      <c r="E67" s="163" t="e">
        <f>NA()</f>
        <v>#N/A</v>
      </c>
      <c r="F67" s="163">
        <f>IF(ISNUMBER('将来負担比率（分子）の構造'!J$53), IF('将来負担比率（分子）の構造'!J$53 &lt; 0, 0, '将来負担比率（分子）の構造'!J$53), NA())</f>
        <v>549</v>
      </c>
      <c r="G67" s="163" t="e">
        <f>NA()</f>
        <v>#N/A</v>
      </c>
      <c r="H67" s="163" t="e">
        <f>NA()</f>
        <v>#N/A</v>
      </c>
      <c r="I67" s="163">
        <f>IF(ISNUMBER('将来負担比率（分子）の構造'!K$53), IF('将来負担比率（分子）の構造'!K$53 &lt; 0, 0, '将来負担比率（分子）の構造'!K$53), NA())</f>
        <v>308</v>
      </c>
      <c r="J67" s="163" t="e">
        <f>NA()</f>
        <v>#N/A</v>
      </c>
      <c r="K67" s="163" t="e">
        <f>NA()</f>
        <v>#N/A</v>
      </c>
      <c r="L67" s="163">
        <f>IF(ISNUMBER('将来負担比率（分子）の構造'!L$53), IF('将来負担比率（分子）の構造'!L$53 &lt; 0, 0, '将来負担比率（分子）の構造'!L$53), NA())</f>
        <v>126</v>
      </c>
      <c r="M67" s="163" t="e">
        <f>NA()</f>
        <v>#N/A</v>
      </c>
      <c r="N67" s="163" t="e">
        <f>NA()</f>
        <v>#N/A</v>
      </c>
      <c r="O67" s="163">
        <f>IF(ISNUMBER('将来負担比率（分子）の構造'!M$53), IF('将来負担比率（分子）の構造'!M$53 &lt; 0, 0, '将来負担比率（分子）の構造'!M$53), NA())</f>
        <v>319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1184</v>
      </c>
      <c r="C72" s="167">
        <f>基金残高に係る経年分析!G55</f>
        <v>1209</v>
      </c>
      <c r="D72" s="167">
        <f>基金残高に係る経年分析!H55</f>
        <v>1044</v>
      </c>
    </row>
    <row r="73" spans="1:16" x14ac:dyDescent="0.15">
      <c r="A73" s="166" t="s">
        <v>74</v>
      </c>
      <c r="B73" s="167">
        <f>基金残高に係る経年分析!F56</f>
        <v>275</v>
      </c>
      <c r="C73" s="167">
        <f>基金残高に係る経年分析!G56</f>
        <v>286</v>
      </c>
      <c r="D73" s="167">
        <f>基金残高に係る経年分析!H56</f>
        <v>199</v>
      </c>
    </row>
    <row r="74" spans="1:16" x14ac:dyDescent="0.15">
      <c r="A74" s="166" t="s">
        <v>75</v>
      </c>
      <c r="B74" s="167">
        <f>基金残高に係る経年分析!F57</f>
        <v>801</v>
      </c>
      <c r="C74" s="167">
        <f>基金残高に係る経年分析!G57</f>
        <v>840</v>
      </c>
      <c r="D74" s="167">
        <f>基金残高に係る経年分析!H57</f>
        <v>869</v>
      </c>
    </row>
  </sheetData>
  <sheetProtection algorithmName="SHA-512" hashValue="mxNJmLBlIFS4cUGaiPJBTUNIw2FlPeSiv6+ZJk00AZ2CNSbyJKQeF2VZ33HZhG9UzatYYs8nUQPNShr5jRqCwQ==" saltValue="NuWBZvKYhM7DdjXSl8oV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433020</v>
      </c>
      <c r="S5" s="677"/>
      <c r="T5" s="677"/>
      <c r="U5" s="677"/>
      <c r="V5" s="677"/>
      <c r="W5" s="677"/>
      <c r="X5" s="677"/>
      <c r="Y5" s="702"/>
      <c r="Z5" s="715">
        <v>7.6</v>
      </c>
      <c r="AA5" s="715"/>
      <c r="AB5" s="715"/>
      <c r="AC5" s="715"/>
      <c r="AD5" s="716">
        <v>433020</v>
      </c>
      <c r="AE5" s="716"/>
      <c r="AF5" s="716"/>
      <c r="AG5" s="716"/>
      <c r="AH5" s="716"/>
      <c r="AI5" s="716"/>
      <c r="AJ5" s="716"/>
      <c r="AK5" s="716"/>
      <c r="AL5" s="703">
        <v>14.3</v>
      </c>
      <c r="AM5" s="685"/>
      <c r="AN5" s="685"/>
      <c r="AO5" s="704"/>
      <c r="AP5" s="679" t="s">
        <v>216</v>
      </c>
      <c r="AQ5" s="680"/>
      <c r="AR5" s="680"/>
      <c r="AS5" s="680"/>
      <c r="AT5" s="680"/>
      <c r="AU5" s="680"/>
      <c r="AV5" s="680"/>
      <c r="AW5" s="680"/>
      <c r="AX5" s="680"/>
      <c r="AY5" s="680"/>
      <c r="AZ5" s="680"/>
      <c r="BA5" s="680"/>
      <c r="BB5" s="680"/>
      <c r="BC5" s="680"/>
      <c r="BD5" s="680"/>
      <c r="BE5" s="680"/>
      <c r="BF5" s="681"/>
      <c r="BG5" s="621">
        <v>433020</v>
      </c>
      <c r="BH5" s="622"/>
      <c r="BI5" s="622"/>
      <c r="BJ5" s="622"/>
      <c r="BK5" s="622"/>
      <c r="BL5" s="622"/>
      <c r="BM5" s="622"/>
      <c r="BN5" s="623"/>
      <c r="BO5" s="659">
        <v>100</v>
      </c>
      <c r="BP5" s="659"/>
      <c r="BQ5" s="659"/>
      <c r="BR5" s="659"/>
      <c r="BS5" s="660">
        <v>1459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57314</v>
      </c>
      <c r="S6" s="622"/>
      <c r="T6" s="622"/>
      <c r="U6" s="622"/>
      <c r="V6" s="622"/>
      <c r="W6" s="622"/>
      <c r="X6" s="622"/>
      <c r="Y6" s="623"/>
      <c r="Z6" s="659">
        <v>1</v>
      </c>
      <c r="AA6" s="659"/>
      <c r="AB6" s="659"/>
      <c r="AC6" s="659"/>
      <c r="AD6" s="660">
        <v>57314</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433020</v>
      </c>
      <c r="BH6" s="622"/>
      <c r="BI6" s="622"/>
      <c r="BJ6" s="622"/>
      <c r="BK6" s="622"/>
      <c r="BL6" s="622"/>
      <c r="BM6" s="622"/>
      <c r="BN6" s="623"/>
      <c r="BO6" s="659">
        <v>100</v>
      </c>
      <c r="BP6" s="659"/>
      <c r="BQ6" s="659"/>
      <c r="BR6" s="659"/>
      <c r="BS6" s="660">
        <v>1459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48414</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48414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358</v>
      </c>
      <c r="S7" s="622"/>
      <c r="T7" s="622"/>
      <c r="U7" s="622"/>
      <c r="V7" s="622"/>
      <c r="W7" s="622"/>
      <c r="X7" s="622"/>
      <c r="Y7" s="623"/>
      <c r="Z7" s="659">
        <v>0</v>
      </c>
      <c r="AA7" s="659"/>
      <c r="AB7" s="659"/>
      <c r="AC7" s="659"/>
      <c r="AD7" s="660">
        <v>358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152192</v>
      </c>
      <c r="BH7" s="622"/>
      <c r="BI7" s="622"/>
      <c r="BJ7" s="622"/>
      <c r="BK7" s="622"/>
      <c r="BL7" s="622"/>
      <c r="BM7" s="622"/>
      <c r="BN7" s="623"/>
      <c r="BO7" s="659">
        <v>35.1</v>
      </c>
      <c r="BP7" s="659"/>
      <c r="BQ7" s="659"/>
      <c r="BR7" s="659"/>
      <c r="BS7" s="660">
        <v>1459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1481658</v>
      </c>
      <c r="CS7" s="622"/>
      <c r="CT7" s="622"/>
      <c r="CU7" s="622"/>
      <c r="CV7" s="622"/>
      <c r="CW7" s="622"/>
      <c r="CX7" s="622"/>
      <c r="CY7" s="623"/>
      <c r="CZ7" s="659">
        <v>27.4</v>
      </c>
      <c r="DA7" s="659"/>
      <c r="DB7" s="659"/>
      <c r="DC7" s="659"/>
      <c r="DD7" s="627">
        <v>41728</v>
      </c>
      <c r="DE7" s="622"/>
      <c r="DF7" s="622"/>
      <c r="DG7" s="622"/>
      <c r="DH7" s="622"/>
      <c r="DI7" s="622"/>
      <c r="DJ7" s="622"/>
      <c r="DK7" s="622"/>
      <c r="DL7" s="622"/>
      <c r="DM7" s="622"/>
      <c r="DN7" s="622"/>
      <c r="DO7" s="622"/>
      <c r="DP7" s="623"/>
      <c r="DQ7" s="627">
        <v>959902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2812</v>
      </c>
      <c r="S8" s="622"/>
      <c r="T8" s="622"/>
      <c r="U8" s="622"/>
      <c r="V8" s="622"/>
      <c r="W8" s="622"/>
      <c r="X8" s="622"/>
      <c r="Y8" s="623"/>
      <c r="Z8" s="659">
        <v>0</v>
      </c>
      <c r="AA8" s="659"/>
      <c r="AB8" s="659"/>
      <c r="AC8" s="659"/>
      <c r="AD8" s="660">
        <v>2812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5722</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1179450</v>
      </c>
      <c r="CS8" s="622"/>
      <c r="CT8" s="622"/>
      <c r="CU8" s="622"/>
      <c r="CV8" s="622"/>
      <c r="CW8" s="622"/>
      <c r="CX8" s="622"/>
      <c r="CY8" s="623"/>
      <c r="CZ8" s="659">
        <v>21.8</v>
      </c>
      <c r="DA8" s="659"/>
      <c r="DB8" s="659"/>
      <c r="DC8" s="659"/>
      <c r="DD8" s="627">
        <v>9310</v>
      </c>
      <c r="DE8" s="622"/>
      <c r="DF8" s="622"/>
      <c r="DG8" s="622"/>
      <c r="DH8" s="622"/>
      <c r="DI8" s="622"/>
      <c r="DJ8" s="622"/>
      <c r="DK8" s="622"/>
      <c r="DL8" s="622"/>
      <c r="DM8" s="622"/>
      <c r="DN8" s="622"/>
      <c r="DO8" s="622"/>
      <c r="DP8" s="623"/>
      <c r="DQ8" s="627">
        <v>835684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3405</v>
      </c>
      <c r="S9" s="622"/>
      <c r="T9" s="622"/>
      <c r="U9" s="622"/>
      <c r="V9" s="622"/>
      <c r="W9" s="622"/>
      <c r="X9" s="622"/>
      <c r="Y9" s="623"/>
      <c r="Z9" s="659">
        <v>0.1</v>
      </c>
      <c r="AA9" s="659"/>
      <c r="AB9" s="659"/>
      <c r="AC9" s="659"/>
      <c r="AD9" s="660">
        <v>3405</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123040</v>
      </c>
      <c r="BH9" s="622"/>
      <c r="BI9" s="622"/>
      <c r="BJ9" s="622"/>
      <c r="BK9" s="622"/>
      <c r="BL9" s="622"/>
      <c r="BM9" s="622"/>
      <c r="BN9" s="623"/>
      <c r="BO9" s="659">
        <v>28.4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737906</v>
      </c>
      <c r="CS9" s="622"/>
      <c r="CT9" s="622"/>
      <c r="CU9" s="622"/>
      <c r="CV9" s="622"/>
      <c r="CW9" s="622"/>
      <c r="CX9" s="622"/>
      <c r="CY9" s="623"/>
      <c r="CZ9" s="659">
        <v>13.6</v>
      </c>
      <c r="DA9" s="659"/>
      <c r="DB9" s="659"/>
      <c r="DC9" s="659"/>
      <c r="DD9" s="627">
        <v>6720</v>
      </c>
      <c r="DE9" s="622"/>
      <c r="DF9" s="622"/>
      <c r="DG9" s="622"/>
      <c r="DH9" s="622"/>
      <c r="DI9" s="622"/>
      <c r="DJ9" s="622"/>
      <c r="DK9" s="622"/>
      <c r="DL9" s="622"/>
      <c r="DM9" s="622"/>
      <c r="DN9" s="622"/>
      <c r="DO9" s="622"/>
      <c r="DP9" s="623"/>
      <c r="DQ9" s="627">
        <v>664188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9455</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111002</v>
      </c>
      <c r="S11" s="622"/>
      <c r="T11" s="622"/>
      <c r="U11" s="622"/>
      <c r="V11" s="622"/>
      <c r="W11" s="622"/>
      <c r="X11" s="622"/>
      <c r="Y11" s="623"/>
      <c r="Z11" s="624">
        <v>2</v>
      </c>
      <c r="AA11" s="625"/>
      <c r="AB11" s="625"/>
      <c r="AC11" s="626"/>
      <c r="AD11" s="627">
        <v>111002</v>
      </c>
      <c r="AE11" s="622"/>
      <c r="AF11" s="622"/>
      <c r="AG11" s="622"/>
      <c r="AH11" s="622"/>
      <c r="AI11" s="622"/>
      <c r="AJ11" s="622"/>
      <c r="AK11" s="623"/>
      <c r="AL11" s="624">
        <v>3.7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13975</v>
      </c>
      <c r="BH11" s="622"/>
      <c r="BI11" s="622"/>
      <c r="BJ11" s="622"/>
      <c r="BK11" s="622"/>
      <c r="BL11" s="622"/>
      <c r="BM11" s="622"/>
      <c r="BN11" s="623"/>
      <c r="BO11" s="659">
        <v>3.2</v>
      </c>
      <c r="BP11" s="659"/>
      <c r="BQ11" s="659"/>
      <c r="BR11" s="659"/>
      <c r="BS11" s="660">
        <v>1459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164325</v>
      </c>
      <c r="CS11" s="622"/>
      <c r="CT11" s="622"/>
      <c r="CU11" s="622"/>
      <c r="CV11" s="622"/>
      <c r="CW11" s="622"/>
      <c r="CX11" s="622"/>
      <c r="CY11" s="623"/>
      <c r="CZ11" s="659">
        <v>3</v>
      </c>
      <c r="DA11" s="659"/>
      <c r="DB11" s="659"/>
      <c r="DC11" s="659"/>
      <c r="DD11" s="627">
        <v>17704</v>
      </c>
      <c r="DE11" s="622"/>
      <c r="DF11" s="622"/>
      <c r="DG11" s="622"/>
      <c r="DH11" s="622"/>
      <c r="DI11" s="622"/>
      <c r="DJ11" s="622"/>
      <c r="DK11" s="622"/>
      <c r="DL11" s="622"/>
      <c r="DM11" s="622"/>
      <c r="DN11" s="622"/>
      <c r="DO11" s="622"/>
      <c r="DP11" s="623"/>
      <c r="DQ11" s="627">
        <v>120235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227697</v>
      </c>
      <c r="BH12" s="622"/>
      <c r="BI12" s="622"/>
      <c r="BJ12" s="622"/>
      <c r="BK12" s="622"/>
      <c r="BL12" s="622"/>
      <c r="BM12" s="622"/>
      <c r="BN12" s="623"/>
      <c r="BO12" s="659">
        <v>52.6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69198</v>
      </c>
      <c r="CS12" s="622"/>
      <c r="CT12" s="622"/>
      <c r="CU12" s="622"/>
      <c r="CV12" s="622"/>
      <c r="CW12" s="622"/>
      <c r="CX12" s="622"/>
      <c r="CY12" s="623"/>
      <c r="CZ12" s="659">
        <v>1.3</v>
      </c>
      <c r="DA12" s="659"/>
      <c r="DB12" s="659"/>
      <c r="DC12" s="659"/>
      <c r="DD12" s="627" t="s">
        <v>122</v>
      </c>
      <c r="DE12" s="622"/>
      <c r="DF12" s="622"/>
      <c r="DG12" s="622"/>
      <c r="DH12" s="622"/>
      <c r="DI12" s="622"/>
      <c r="DJ12" s="622"/>
      <c r="DK12" s="622"/>
      <c r="DL12" s="622"/>
      <c r="DM12" s="622"/>
      <c r="DN12" s="622"/>
      <c r="DO12" s="622"/>
      <c r="DP12" s="623"/>
      <c r="DQ12" s="627">
        <v>41484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227290</v>
      </c>
      <c r="BH13" s="622"/>
      <c r="BI13" s="622"/>
      <c r="BJ13" s="622"/>
      <c r="BK13" s="622"/>
      <c r="BL13" s="622"/>
      <c r="BM13" s="622"/>
      <c r="BN13" s="623"/>
      <c r="BO13" s="659">
        <v>52.5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457291</v>
      </c>
      <c r="CS13" s="622"/>
      <c r="CT13" s="622"/>
      <c r="CU13" s="622"/>
      <c r="CV13" s="622"/>
      <c r="CW13" s="622"/>
      <c r="CX13" s="622"/>
      <c r="CY13" s="623"/>
      <c r="CZ13" s="659">
        <v>8.4</v>
      </c>
      <c r="DA13" s="659"/>
      <c r="DB13" s="659"/>
      <c r="DC13" s="659"/>
      <c r="DD13" s="627">
        <v>293224</v>
      </c>
      <c r="DE13" s="622"/>
      <c r="DF13" s="622"/>
      <c r="DG13" s="622"/>
      <c r="DH13" s="622"/>
      <c r="DI13" s="622"/>
      <c r="DJ13" s="622"/>
      <c r="DK13" s="622"/>
      <c r="DL13" s="622"/>
      <c r="DM13" s="622"/>
      <c r="DN13" s="622"/>
      <c r="DO13" s="622"/>
      <c r="DP13" s="623"/>
      <c r="DQ13" s="627">
        <v>155852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22316</v>
      </c>
      <c r="BH14" s="622"/>
      <c r="BI14" s="622"/>
      <c r="BJ14" s="622"/>
      <c r="BK14" s="622"/>
      <c r="BL14" s="622"/>
      <c r="BM14" s="622"/>
      <c r="BN14" s="623"/>
      <c r="BO14" s="659">
        <v>5.2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292313</v>
      </c>
      <c r="CS14" s="622"/>
      <c r="CT14" s="622"/>
      <c r="CU14" s="622"/>
      <c r="CV14" s="622"/>
      <c r="CW14" s="622"/>
      <c r="CX14" s="622"/>
      <c r="CY14" s="623"/>
      <c r="CZ14" s="659">
        <v>5.4</v>
      </c>
      <c r="DA14" s="659"/>
      <c r="DB14" s="659"/>
      <c r="DC14" s="659"/>
      <c r="DD14" s="627">
        <v>10910</v>
      </c>
      <c r="DE14" s="622"/>
      <c r="DF14" s="622"/>
      <c r="DG14" s="622"/>
      <c r="DH14" s="622"/>
      <c r="DI14" s="622"/>
      <c r="DJ14" s="622"/>
      <c r="DK14" s="622"/>
      <c r="DL14" s="622"/>
      <c r="DM14" s="622"/>
      <c r="DN14" s="622"/>
      <c r="DO14" s="622"/>
      <c r="DP14" s="623"/>
      <c r="DQ14" s="627">
        <v>228971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3235</v>
      </c>
      <c r="S15" s="622"/>
      <c r="T15" s="622"/>
      <c r="U15" s="622"/>
      <c r="V15" s="622"/>
      <c r="W15" s="622"/>
      <c r="X15" s="622"/>
      <c r="Y15" s="623"/>
      <c r="Z15" s="659">
        <v>0.1</v>
      </c>
      <c r="AA15" s="659"/>
      <c r="AB15" s="659"/>
      <c r="AC15" s="659"/>
      <c r="AD15" s="660">
        <v>3235</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30815</v>
      </c>
      <c r="BH15" s="622"/>
      <c r="BI15" s="622"/>
      <c r="BJ15" s="622"/>
      <c r="BK15" s="622"/>
      <c r="BL15" s="622"/>
      <c r="BM15" s="622"/>
      <c r="BN15" s="623"/>
      <c r="BO15" s="659">
        <v>7.1</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261519</v>
      </c>
      <c r="CS15" s="622"/>
      <c r="CT15" s="622"/>
      <c r="CU15" s="622"/>
      <c r="CV15" s="622"/>
      <c r="CW15" s="622"/>
      <c r="CX15" s="622"/>
      <c r="CY15" s="623"/>
      <c r="CZ15" s="659">
        <v>4.8</v>
      </c>
      <c r="DA15" s="659"/>
      <c r="DB15" s="659"/>
      <c r="DC15" s="659"/>
      <c r="DD15" s="627">
        <v>12062</v>
      </c>
      <c r="DE15" s="622"/>
      <c r="DF15" s="622"/>
      <c r="DG15" s="622"/>
      <c r="DH15" s="622"/>
      <c r="DI15" s="622"/>
      <c r="DJ15" s="622"/>
      <c r="DK15" s="622"/>
      <c r="DL15" s="622"/>
      <c r="DM15" s="622"/>
      <c r="DN15" s="622"/>
      <c r="DO15" s="622"/>
      <c r="DP15" s="623"/>
      <c r="DQ15" s="627">
        <v>217539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5070</v>
      </c>
      <c r="S16" s="622"/>
      <c r="T16" s="622"/>
      <c r="U16" s="622"/>
      <c r="V16" s="622"/>
      <c r="W16" s="622"/>
      <c r="X16" s="622"/>
      <c r="Y16" s="623"/>
      <c r="Z16" s="659">
        <v>0.1</v>
      </c>
      <c r="AA16" s="659"/>
      <c r="AB16" s="659"/>
      <c r="AC16" s="659"/>
      <c r="AD16" s="660">
        <v>5070</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55293</v>
      </c>
      <c r="CS16" s="622"/>
      <c r="CT16" s="622"/>
      <c r="CU16" s="622"/>
      <c r="CV16" s="622"/>
      <c r="CW16" s="622"/>
      <c r="CX16" s="622"/>
      <c r="CY16" s="623"/>
      <c r="CZ16" s="659">
        <v>1</v>
      </c>
      <c r="DA16" s="659"/>
      <c r="DB16" s="659"/>
      <c r="DC16" s="659"/>
      <c r="DD16" s="627" t="s">
        <v>122</v>
      </c>
      <c r="DE16" s="622"/>
      <c r="DF16" s="622"/>
      <c r="DG16" s="622"/>
      <c r="DH16" s="622"/>
      <c r="DI16" s="622"/>
      <c r="DJ16" s="622"/>
      <c r="DK16" s="622"/>
      <c r="DL16" s="622"/>
      <c r="DM16" s="622"/>
      <c r="DN16" s="622"/>
      <c r="DO16" s="622"/>
      <c r="DP16" s="623"/>
      <c r="DQ16" s="627">
        <v>20241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14655</v>
      </c>
      <c r="S17" s="622"/>
      <c r="T17" s="622"/>
      <c r="U17" s="622"/>
      <c r="V17" s="622"/>
      <c r="W17" s="622"/>
      <c r="X17" s="622"/>
      <c r="Y17" s="623"/>
      <c r="Z17" s="659">
        <v>0.3</v>
      </c>
      <c r="AA17" s="659"/>
      <c r="AB17" s="659"/>
      <c r="AC17" s="659"/>
      <c r="AD17" s="660">
        <v>14655</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669129</v>
      </c>
      <c r="CS17" s="622"/>
      <c r="CT17" s="622"/>
      <c r="CU17" s="622"/>
      <c r="CV17" s="622"/>
      <c r="CW17" s="622"/>
      <c r="CX17" s="622"/>
      <c r="CY17" s="623"/>
      <c r="CZ17" s="659">
        <v>12.4</v>
      </c>
      <c r="DA17" s="659"/>
      <c r="DB17" s="659"/>
      <c r="DC17" s="659"/>
      <c r="DD17" s="627" t="s">
        <v>122</v>
      </c>
      <c r="DE17" s="622"/>
      <c r="DF17" s="622"/>
      <c r="DG17" s="622"/>
      <c r="DH17" s="622"/>
      <c r="DI17" s="622"/>
      <c r="DJ17" s="622"/>
      <c r="DK17" s="622"/>
      <c r="DL17" s="622"/>
      <c r="DM17" s="622"/>
      <c r="DN17" s="622"/>
      <c r="DO17" s="622"/>
      <c r="DP17" s="623"/>
      <c r="DQ17" s="627">
        <v>644835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1183</v>
      </c>
      <c r="S18" s="622"/>
      <c r="T18" s="622"/>
      <c r="U18" s="622"/>
      <c r="V18" s="622"/>
      <c r="W18" s="622"/>
      <c r="X18" s="622"/>
      <c r="Y18" s="623"/>
      <c r="Z18" s="659">
        <v>0</v>
      </c>
      <c r="AA18" s="659"/>
      <c r="AB18" s="659"/>
      <c r="AC18" s="659"/>
      <c r="AD18" s="660">
        <v>1183</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13472</v>
      </c>
      <c r="S19" s="622"/>
      <c r="T19" s="622"/>
      <c r="U19" s="622"/>
      <c r="V19" s="622"/>
      <c r="W19" s="622"/>
      <c r="X19" s="622"/>
      <c r="Y19" s="623"/>
      <c r="Z19" s="659">
        <v>0.2</v>
      </c>
      <c r="AA19" s="659"/>
      <c r="AB19" s="659"/>
      <c r="AC19" s="659"/>
      <c r="AD19" s="660">
        <v>13472</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5416496</v>
      </c>
      <c r="CS20" s="622"/>
      <c r="CT20" s="622"/>
      <c r="CU20" s="622"/>
      <c r="CV20" s="622"/>
      <c r="CW20" s="622"/>
      <c r="CX20" s="622"/>
      <c r="CY20" s="623"/>
      <c r="CZ20" s="659">
        <v>100</v>
      </c>
      <c r="DA20" s="659"/>
      <c r="DB20" s="659"/>
      <c r="DC20" s="659"/>
      <c r="DD20" s="627">
        <v>391658</v>
      </c>
      <c r="DE20" s="622"/>
      <c r="DF20" s="622"/>
      <c r="DG20" s="622"/>
      <c r="DH20" s="622"/>
      <c r="DI20" s="622"/>
      <c r="DJ20" s="622"/>
      <c r="DK20" s="622"/>
      <c r="DL20" s="622"/>
      <c r="DM20" s="622"/>
      <c r="DN20" s="622"/>
      <c r="DO20" s="622"/>
      <c r="DP20" s="623"/>
      <c r="DQ20" s="627">
        <v>3937345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2616606</v>
      </c>
      <c r="S21" s="622"/>
      <c r="T21" s="622"/>
      <c r="U21" s="622"/>
      <c r="V21" s="622"/>
      <c r="W21" s="622"/>
      <c r="X21" s="622"/>
      <c r="Y21" s="623"/>
      <c r="Z21" s="659">
        <v>46</v>
      </c>
      <c r="AA21" s="659"/>
      <c r="AB21" s="659"/>
      <c r="AC21" s="659"/>
      <c r="AD21" s="660">
        <v>2383510</v>
      </c>
      <c r="AE21" s="660"/>
      <c r="AF21" s="660"/>
      <c r="AG21" s="660"/>
      <c r="AH21" s="660"/>
      <c r="AI21" s="660"/>
      <c r="AJ21" s="660"/>
      <c r="AK21" s="660"/>
      <c r="AL21" s="624">
        <v>78.900000000000006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2383510</v>
      </c>
      <c r="S22" s="622"/>
      <c r="T22" s="622"/>
      <c r="U22" s="622"/>
      <c r="V22" s="622"/>
      <c r="W22" s="622"/>
      <c r="X22" s="622"/>
      <c r="Y22" s="623"/>
      <c r="Z22" s="659">
        <v>41.9</v>
      </c>
      <c r="AA22" s="659"/>
      <c r="AB22" s="659"/>
      <c r="AC22" s="659"/>
      <c r="AD22" s="660">
        <v>2383510</v>
      </c>
      <c r="AE22" s="660"/>
      <c r="AF22" s="660"/>
      <c r="AG22" s="660"/>
      <c r="AH22" s="660"/>
      <c r="AI22" s="660"/>
      <c r="AJ22" s="660"/>
      <c r="AK22" s="660"/>
      <c r="AL22" s="624">
        <v>78.900000000000006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233096</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1948134</v>
      </c>
      <c r="CS24" s="677"/>
      <c r="CT24" s="677"/>
      <c r="CU24" s="677"/>
      <c r="CV24" s="677"/>
      <c r="CW24" s="677"/>
      <c r="CX24" s="677"/>
      <c r="CY24" s="702"/>
      <c r="CZ24" s="703">
        <v>36</v>
      </c>
      <c r="DA24" s="685"/>
      <c r="DB24" s="685"/>
      <c r="DC24" s="705"/>
      <c r="DD24" s="701">
        <v>1674060</v>
      </c>
      <c r="DE24" s="677"/>
      <c r="DF24" s="677"/>
      <c r="DG24" s="677"/>
      <c r="DH24" s="677"/>
      <c r="DI24" s="677"/>
      <c r="DJ24" s="677"/>
      <c r="DK24" s="702"/>
      <c r="DL24" s="701">
        <v>1521490</v>
      </c>
      <c r="DM24" s="677"/>
      <c r="DN24" s="677"/>
      <c r="DO24" s="677"/>
      <c r="DP24" s="677"/>
      <c r="DQ24" s="677"/>
      <c r="DR24" s="677"/>
      <c r="DS24" s="677"/>
      <c r="DT24" s="677"/>
      <c r="DU24" s="677"/>
      <c r="DV24" s="702"/>
      <c r="DW24" s="703">
        <v>50.3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3247477</v>
      </c>
      <c r="S25" s="622"/>
      <c r="T25" s="622"/>
      <c r="U25" s="622"/>
      <c r="V25" s="622"/>
      <c r="W25" s="622"/>
      <c r="X25" s="622"/>
      <c r="Y25" s="623"/>
      <c r="Z25" s="659">
        <v>57.1</v>
      </c>
      <c r="AA25" s="659"/>
      <c r="AB25" s="659"/>
      <c r="AC25" s="659"/>
      <c r="AD25" s="660">
        <v>3014381</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871399</v>
      </c>
      <c r="CS25" s="634"/>
      <c r="CT25" s="634"/>
      <c r="CU25" s="634"/>
      <c r="CV25" s="634"/>
      <c r="CW25" s="634"/>
      <c r="CX25" s="634"/>
      <c r="CY25" s="635"/>
      <c r="CZ25" s="624">
        <v>16.100000000000001</v>
      </c>
      <c r="DA25" s="636"/>
      <c r="DB25" s="636"/>
      <c r="DC25" s="637"/>
      <c r="DD25" s="627">
        <v>827627</v>
      </c>
      <c r="DE25" s="634"/>
      <c r="DF25" s="634"/>
      <c r="DG25" s="634"/>
      <c r="DH25" s="634"/>
      <c r="DI25" s="634"/>
      <c r="DJ25" s="634"/>
      <c r="DK25" s="635"/>
      <c r="DL25" s="627">
        <v>770447</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488378</v>
      </c>
      <c r="CS26" s="622"/>
      <c r="CT26" s="622"/>
      <c r="CU26" s="622"/>
      <c r="CV26" s="622"/>
      <c r="CW26" s="622"/>
      <c r="CX26" s="622"/>
      <c r="CY26" s="623"/>
      <c r="CZ26" s="624">
        <v>9</v>
      </c>
      <c r="DA26" s="636"/>
      <c r="DB26" s="636"/>
      <c r="DC26" s="637"/>
      <c r="DD26" s="627">
        <v>478042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27011</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433020</v>
      </c>
      <c r="BH27" s="622"/>
      <c r="BI27" s="622"/>
      <c r="BJ27" s="622"/>
      <c r="BK27" s="622"/>
      <c r="BL27" s="622"/>
      <c r="BM27" s="622"/>
      <c r="BN27" s="623"/>
      <c r="BO27" s="659">
        <v>100</v>
      </c>
      <c r="BP27" s="659"/>
      <c r="BQ27" s="659"/>
      <c r="BR27" s="659"/>
      <c r="BS27" s="660">
        <v>1459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407606</v>
      </c>
      <c r="CS27" s="634"/>
      <c r="CT27" s="634"/>
      <c r="CU27" s="634"/>
      <c r="CV27" s="634"/>
      <c r="CW27" s="634"/>
      <c r="CX27" s="634"/>
      <c r="CY27" s="635"/>
      <c r="CZ27" s="624">
        <v>7.5</v>
      </c>
      <c r="DA27" s="636"/>
      <c r="DB27" s="636"/>
      <c r="DC27" s="637"/>
      <c r="DD27" s="627">
        <v>201598</v>
      </c>
      <c r="DE27" s="634"/>
      <c r="DF27" s="634"/>
      <c r="DG27" s="634"/>
      <c r="DH27" s="634"/>
      <c r="DI27" s="634"/>
      <c r="DJ27" s="634"/>
      <c r="DK27" s="635"/>
      <c r="DL27" s="627">
        <v>106208</v>
      </c>
      <c r="DM27" s="634"/>
      <c r="DN27" s="634"/>
      <c r="DO27" s="634"/>
      <c r="DP27" s="634"/>
      <c r="DQ27" s="634"/>
      <c r="DR27" s="634"/>
      <c r="DS27" s="634"/>
      <c r="DT27" s="634"/>
      <c r="DU27" s="634"/>
      <c r="DV27" s="635"/>
      <c r="DW27" s="624">
        <v>3.5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42315</v>
      </c>
      <c r="S28" s="622"/>
      <c r="T28" s="622"/>
      <c r="U28" s="622"/>
      <c r="V28" s="622"/>
      <c r="W28" s="622"/>
      <c r="X28" s="622"/>
      <c r="Y28" s="623"/>
      <c r="Z28" s="659">
        <v>0.7</v>
      </c>
      <c r="AA28" s="659"/>
      <c r="AB28" s="659"/>
      <c r="AC28" s="659"/>
      <c r="AD28" s="660">
        <v>2347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669129</v>
      </c>
      <c r="CS28" s="622"/>
      <c r="CT28" s="622"/>
      <c r="CU28" s="622"/>
      <c r="CV28" s="622"/>
      <c r="CW28" s="622"/>
      <c r="CX28" s="622"/>
      <c r="CY28" s="623"/>
      <c r="CZ28" s="624">
        <v>12.4</v>
      </c>
      <c r="DA28" s="636"/>
      <c r="DB28" s="636"/>
      <c r="DC28" s="637"/>
      <c r="DD28" s="627">
        <v>644835</v>
      </c>
      <c r="DE28" s="622"/>
      <c r="DF28" s="622"/>
      <c r="DG28" s="622"/>
      <c r="DH28" s="622"/>
      <c r="DI28" s="622"/>
      <c r="DJ28" s="622"/>
      <c r="DK28" s="623"/>
      <c r="DL28" s="627">
        <v>644835</v>
      </c>
      <c r="DM28" s="622"/>
      <c r="DN28" s="622"/>
      <c r="DO28" s="622"/>
      <c r="DP28" s="622"/>
      <c r="DQ28" s="622"/>
      <c r="DR28" s="622"/>
      <c r="DS28" s="622"/>
      <c r="DT28" s="622"/>
      <c r="DU28" s="622"/>
      <c r="DV28" s="623"/>
      <c r="DW28" s="624">
        <v>21.3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14951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669030</v>
      </c>
      <c r="CS29" s="634"/>
      <c r="CT29" s="634"/>
      <c r="CU29" s="634"/>
      <c r="CV29" s="634"/>
      <c r="CW29" s="634"/>
      <c r="CX29" s="634"/>
      <c r="CY29" s="635"/>
      <c r="CZ29" s="624">
        <v>12.4</v>
      </c>
      <c r="DA29" s="636"/>
      <c r="DB29" s="636"/>
      <c r="DC29" s="637"/>
      <c r="DD29" s="627">
        <v>644736</v>
      </c>
      <c r="DE29" s="634"/>
      <c r="DF29" s="634"/>
      <c r="DG29" s="634"/>
      <c r="DH29" s="634"/>
      <c r="DI29" s="634"/>
      <c r="DJ29" s="634"/>
      <c r="DK29" s="635"/>
      <c r="DL29" s="627">
        <v>644736</v>
      </c>
      <c r="DM29" s="634"/>
      <c r="DN29" s="634"/>
      <c r="DO29" s="634"/>
      <c r="DP29" s="634"/>
      <c r="DQ29" s="634"/>
      <c r="DR29" s="634"/>
      <c r="DS29" s="634"/>
      <c r="DT29" s="634"/>
      <c r="DU29" s="634"/>
      <c r="DV29" s="635"/>
      <c r="DW29" s="624">
        <v>21.3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458045</v>
      </c>
      <c r="S30" s="622"/>
      <c r="T30" s="622"/>
      <c r="U30" s="622"/>
      <c r="V30" s="622"/>
      <c r="W30" s="622"/>
      <c r="X30" s="622"/>
      <c r="Y30" s="623"/>
      <c r="Z30" s="659">
        <v>8.1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655408</v>
      </c>
      <c r="CS30" s="622"/>
      <c r="CT30" s="622"/>
      <c r="CU30" s="622"/>
      <c r="CV30" s="622"/>
      <c r="CW30" s="622"/>
      <c r="CX30" s="622"/>
      <c r="CY30" s="623"/>
      <c r="CZ30" s="624">
        <v>12.1</v>
      </c>
      <c r="DA30" s="636"/>
      <c r="DB30" s="636"/>
      <c r="DC30" s="637"/>
      <c r="DD30" s="627">
        <v>631114</v>
      </c>
      <c r="DE30" s="622"/>
      <c r="DF30" s="622"/>
      <c r="DG30" s="622"/>
      <c r="DH30" s="622"/>
      <c r="DI30" s="622"/>
      <c r="DJ30" s="622"/>
      <c r="DK30" s="623"/>
      <c r="DL30" s="627">
        <v>631114</v>
      </c>
      <c r="DM30" s="622"/>
      <c r="DN30" s="622"/>
      <c r="DO30" s="622"/>
      <c r="DP30" s="622"/>
      <c r="DQ30" s="622"/>
      <c r="DR30" s="622"/>
      <c r="DS30" s="622"/>
      <c r="DT30" s="622"/>
      <c r="DU30" s="622"/>
      <c r="DV30" s="623"/>
      <c r="DW30" s="624">
        <v>20.9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98.9</v>
      </c>
      <c r="BH31" s="684"/>
      <c r="BI31" s="684"/>
      <c r="BJ31" s="684"/>
      <c r="BK31" s="684"/>
      <c r="BL31" s="684"/>
      <c r="BM31" s="685">
        <v>96.9</v>
      </c>
      <c r="BN31" s="684"/>
      <c r="BO31" s="684"/>
      <c r="BP31" s="684"/>
      <c r="BQ31" s="686"/>
      <c r="BR31" s="683">
        <v>99</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13622</v>
      </c>
      <c r="CS31" s="634"/>
      <c r="CT31" s="634"/>
      <c r="CU31" s="634"/>
      <c r="CV31" s="634"/>
      <c r="CW31" s="634"/>
      <c r="CX31" s="634"/>
      <c r="CY31" s="635"/>
      <c r="CZ31" s="624">
        <v>0.3</v>
      </c>
      <c r="DA31" s="636"/>
      <c r="DB31" s="636"/>
      <c r="DC31" s="637"/>
      <c r="DD31" s="627">
        <v>13622</v>
      </c>
      <c r="DE31" s="634"/>
      <c r="DF31" s="634"/>
      <c r="DG31" s="634"/>
      <c r="DH31" s="634"/>
      <c r="DI31" s="634"/>
      <c r="DJ31" s="634"/>
      <c r="DK31" s="635"/>
      <c r="DL31" s="627">
        <v>13622</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314063</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99.2</v>
      </c>
      <c r="BH32" s="634"/>
      <c r="BI32" s="634"/>
      <c r="BJ32" s="634"/>
      <c r="BK32" s="634"/>
      <c r="BL32" s="634"/>
      <c r="BM32" s="625">
        <v>98.2</v>
      </c>
      <c r="BN32" s="634"/>
      <c r="BO32" s="634"/>
      <c r="BP32" s="634"/>
      <c r="BQ32" s="657"/>
      <c r="BR32" s="687">
        <v>99.2</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v>99</v>
      </c>
      <c r="CS32" s="622"/>
      <c r="CT32" s="622"/>
      <c r="CU32" s="622"/>
      <c r="CV32" s="622"/>
      <c r="CW32" s="622"/>
      <c r="CX32" s="622"/>
      <c r="CY32" s="623"/>
      <c r="CZ32" s="624">
        <v>0</v>
      </c>
      <c r="DA32" s="636"/>
      <c r="DB32" s="636"/>
      <c r="DC32" s="637"/>
      <c r="DD32" s="627">
        <v>99</v>
      </c>
      <c r="DE32" s="622"/>
      <c r="DF32" s="622"/>
      <c r="DG32" s="622"/>
      <c r="DH32" s="622"/>
      <c r="DI32" s="622"/>
      <c r="DJ32" s="622"/>
      <c r="DK32" s="623"/>
      <c r="DL32" s="627">
        <v>99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6852</v>
      </c>
      <c r="S33" s="622"/>
      <c r="T33" s="622"/>
      <c r="U33" s="622"/>
      <c r="V33" s="622"/>
      <c r="W33" s="622"/>
      <c r="X33" s="622"/>
      <c r="Y33" s="623"/>
      <c r="Z33" s="659">
        <v>0.1</v>
      </c>
      <c r="AA33" s="659"/>
      <c r="AB33" s="659"/>
      <c r="AC33" s="659"/>
      <c r="AD33" s="660">
        <v>3995</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98.4</v>
      </c>
      <c r="BH33" s="606"/>
      <c r="BI33" s="606"/>
      <c r="BJ33" s="606"/>
      <c r="BK33" s="606"/>
      <c r="BL33" s="606"/>
      <c r="BM33" s="652">
        <v>95.4</v>
      </c>
      <c r="BN33" s="606"/>
      <c r="BO33" s="606"/>
      <c r="BP33" s="606"/>
      <c r="BQ33" s="669"/>
      <c r="BR33" s="682">
        <v>98.7</v>
      </c>
      <c r="BS33" s="606"/>
      <c r="BT33" s="606"/>
      <c r="BU33" s="606"/>
      <c r="BV33" s="606"/>
      <c r="BW33" s="606"/>
      <c r="BX33" s="652">
        <v>96</v>
      </c>
      <c r="BY33" s="606"/>
      <c r="BZ33" s="606"/>
      <c r="CA33" s="606"/>
      <c r="CB33" s="669"/>
      <c r="CD33" s="618" t="s">
        <v>307</v>
      </c>
      <c r="CE33" s="619"/>
      <c r="CF33" s="619"/>
      <c r="CG33" s="619"/>
      <c r="CH33" s="619"/>
      <c r="CI33" s="619"/>
      <c r="CJ33" s="619"/>
      <c r="CK33" s="619"/>
      <c r="CL33" s="619"/>
      <c r="CM33" s="619"/>
      <c r="CN33" s="619"/>
      <c r="CO33" s="619"/>
      <c r="CP33" s="619"/>
      <c r="CQ33" s="620"/>
      <c r="CR33" s="621">
        <v>3021411</v>
      </c>
      <c r="CS33" s="634"/>
      <c r="CT33" s="634"/>
      <c r="CU33" s="634"/>
      <c r="CV33" s="634"/>
      <c r="CW33" s="634"/>
      <c r="CX33" s="634"/>
      <c r="CY33" s="635"/>
      <c r="CZ33" s="624">
        <v>55.8</v>
      </c>
      <c r="DA33" s="636"/>
      <c r="DB33" s="636"/>
      <c r="DC33" s="637"/>
      <c r="DD33" s="627">
        <v>2176686</v>
      </c>
      <c r="DE33" s="634"/>
      <c r="DF33" s="634"/>
      <c r="DG33" s="634"/>
      <c r="DH33" s="634"/>
      <c r="DI33" s="634"/>
      <c r="DJ33" s="634"/>
      <c r="DK33" s="635"/>
      <c r="DL33" s="627">
        <v>1245951</v>
      </c>
      <c r="DM33" s="634"/>
      <c r="DN33" s="634"/>
      <c r="DO33" s="634"/>
      <c r="DP33" s="634"/>
      <c r="DQ33" s="634"/>
      <c r="DR33" s="634"/>
      <c r="DS33" s="634"/>
      <c r="DT33" s="634"/>
      <c r="DU33" s="634"/>
      <c r="DV33" s="635"/>
      <c r="DW33" s="624">
        <v>41.2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208572</v>
      </c>
      <c r="S34" s="622"/>
      <c r="T34" s="622"/>
      <c r="U34" s="622"/>
      <c r="V34" s="622"/>
      <c r="W34" s="622"/>
      <c r="X34" s="622"/>
      <c r="Y34" s="623"/>
      <c r="Z34" s="659">
        <v>3.7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943638</v>
      </c>
      <c r="CS34" s="622"/>
      <c r="CT34" s="622"/>
      <c r="CU34" s="622"/>
      <c r="CV34" s="622"/>
      <c r="CW34" s="622"/>
      <c r="CX34" s="622"/>
      <c r="CY34" s="623"/>
      <c r="CZ34" s="624">
        <v>17.399999999999999</v>
      </c>
      <c r="DA34" s="636"/>
      <c r="DB34" s="636"/>
      <c r="DC34" s="637"/>
      <c r="DD34" s="627">
        <v>605166</v>
      </c>
      <c r="DE34" s="622"/>
      <c r="DF34" s="622"/>
      <c r="DG34" s="622"/>
      <c r="DH34" s="622"/>
      <c r="DI34" s="622"/>
      <c r="DJ34" s="622"/>
      <c r="DK34" s="623"/>
      <c r="DL34" s="627">
        <v>455522</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622139</v>
      </c>
      <c r="S35" s="622"/>
      <c r="T35" s="622"/>
      <c r="U35" s="622"/>
      <c r="V35" s="622"/>
      <c r="W35" s="622"/>
      <c r="X35" s="622"/>
      <c r="Y35" s="623"/>
      <c r="Z35" s="659">
        <v>10.9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89171</v>
      </c>
      <c r="CS35" s="634"/>
      <c r="CT35" s="634"/>
      <c r="CU35" s="634"/>
      <c r="CV35" s="634"/>
      <c r="CW35" s="634"/>
      <c r="CX35" s="634"/>
      <c r="CY35" s="635"/>
      <c r="CZ35" s="624">
        <v>1.6</v>
      </c>
      <c r="DA35" s="636"/>
      <c r="DB35" s="636"/>
      <c r="DC35" s="637"/>
      <c r="DD35" s="627">
        <v>76516</v>
      </c>
      <c r="DE35" s="634"/>
      <c r="DF35" s="634"/>
      <c r="DG35" s="634"/>
      <c r="DH35" s="634"/>
      <c r="DI35" s="634"/>
      <c r="DJ35" s="634"/>
      <c r="DK35" s="635"/>
      <c r="DL35" s="627">
        <v>74423</v>
      </c>
      <c r="DM35" s="634"/>
      <c r="DN35" s="634"/>
      <c r="DO35" s="634"/>
      <c r="DP35" s="634"/>
      <c r="DQ35" s="634"/>
      <c r="DR35" s="634"/>
      <c r="DS35" s="634"/>
      <c r="DT35" s="634"/>
      <c r="DU35" s="634"/>
      <c r="DV35" s="635"/>
      <c r="DW35" s="624">
        <v>2.5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379032</v>
      </c>
      <c r="S36" s="622"/>
      <c r="T36" s="622"/>
      <c r="U36" s="622"/>
      <c r="V36" s="622"/>
      <c r="W36" s="622"/>
      <c r="X36" s="622"/>
      <c r="Y36" s="623"/>
      <c r="Z36" s="659">
        <v>6.7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991977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6876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856801</v>
      </c>
      <c r="CS36" s="622"/>
      <c r="CT36" s="622"/>
      <c r="CU36" s="622"/>
      <c r="CV36" s="622"/>
      <c r="CW36" s="622"/>
      <c r="CX36" s="622"/>
      <c r="CY36" s="623"/>
      <c r="CZ36" s="624">
        <v>15.8</v>
      </c>
      <c r="DA36" s="636"/>
      <c r="DB36" s="636"/>
      <c r="DC36" s="637"/>
      <c r="DD36" s="627">
        <v>650712</v>
      </c>
      <c r="DE36" s="622"/>
      <c r="DF36" s="622"/>
      <c r="DG36" s="622"/>
      <c r="DH36" s="622"/>
      <c r="DI36" s="622"/>
      <c r="DJ36" s="622"/>
      <c r="DK36" s="623"/>
      <c r="DL36" s="627">
        <v>419386</v>
      </c>
      <c r="DM36" s="622"/>
      <c r="DN36" s="622"/>
      <c r="DO36" s="622"/>
      <c r="DP36" s="622"/>
      <c r="DQ36" s="622"/>
      <c r="DR36" s="622"/>
      <c r="DS36" s="622"/>
      <c r="DT36" s="622"/>
      <c r="DU36" s="622"/>
      <c r="DV36" s="623"/>
      <c r="DW36" s="624">
        <v>13.9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20334</v>
      </c>
      <c r="S37" s="622"/>
      <c r="T37" s="622"/>
      <c r="U37" s="622"/>
      <c r="V37" s="622"/>
      <c r="W37" s="622"/>
      <c r="X37" s="622"/>
      <c r="Y37" s="623"/>
      <c r="Z37" s="659">
        <v>0.4</v>
      </c>
      <c r="AA37" s="659"/>
      <c r="AB37" s="659"/>
      <c r="AC37" s="659"/>
      <c r="AD37" s="660">
        <v>272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271451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-7888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266599</v>
      </c>
      <c r="CS37" s="634"/>
      <c r="CT37" s="634"/>
      <c r="CU37" s="634"/>
      <c r="CV37" s="634"/>
      <c r="CW37" s="634"/>
      <c r="CX37" s="634"/>
      <c r="CY37" s="635"/>
      <c r="CZ37" s="624">
        <v>4.9000000000000004</v>
      </c>
      <c r="DA37" s="636"/>
      <c r="DB37" s="636"/>
      <c r="DC37" s="637"/>
      <c r="DD37" s="627">
        <v>221794</v>
      </c>
      <c r="DE37" s="634"/>
      <c r="DF37" s="634"/>
      <c r="DG37" s="634"/>
      <c r="DH37" s="634"/>
      <c r="DI37" s="634"/>
      <c r="DJ37" s="634"/>
      <c r="DK37" s="635"/>
      <c r="DL37" s="627">
        <v>221125</v>
      </c>
      <c r="DM37" s="634"/>
      <c r="DN37" s="634"/>
      <c r="DO37" s="634"/>
      <c r="DP37" s="634"/>
      <c r="DQ37" s="634"/>
      <c r="DR37" s="634"/>
      <c r="DS37" s="634"/>
      <c r="DT37" s="634"/>
      <c r="DU37" s="634"/>
      <c r="DV37" s="635"/>
      <c r="DW37" s="624">
        <v>7.3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344676</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157000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925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471383</v>
      </c>
      <c r="CS38" s="622"/>
      <c r="CT38" s="622"/>
      <c r="CU38" s="622"/>
      <c r="CV38" s="622"/>
      <c r="CW38" s="622"/>
      <c r="CX38" s="622"/>
      <c r="CY38" s="623"/>
      <c r="CZ38" s="624">
        <v>8.6999999999999993</v>
      </c>
      <c r="DA38" s="636"/>
      <c r="DB38" s="636"/>
      <c r="DC38" s="637"/>
      <c r="DD38" s="627">
        <v>398284</v>
      </c>
      <c r="DE38" s="622"/>
      <c r="DF38" s="622"/>
      <c r="DG38" s="622"/>
      <c r="DH38" s="622"/>
      <c r="DI38" s="622"/>
      <c r="DJ38" s="622"/>
      <c r="DK38" s="623"/>
      <c r="DL38" s="627">
        <v>296620</v>
      </c>
      <c r="DM38" s="622"/>
      <c r="DN38" s="622"/>
      <c r="DO38" s="622"/>
      <c r="DP38" s="622"/>
      <c r="DQ38" s="622"/>
      <c r="DR38" s="622"/>
      <c r="DS38" s="622"/>
      <c r="DT38" s="622"/>
      <c r="DU38" s="622"/>
      <c r="DV38" s="623"/>
      <c r="DW38" s="624">
        <v>9.8000000000000007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97275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1328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398418</v>
      </c>
      <c r="CS39" s="634"/>
      <c r="CT39" s="634"/>
      <c r="CU39" s="634"/>
      <c r="CV39" s="634"/>
      <c r="CW39" s="634"/>
      <c r="CX39" s="634"/>
      <c r="CY39" s="635"/>
      <c r="CZ39" s="624">
        <v>7.4</v>
      </c>
      <c r="DA39" s="636"/>
      <c r="DB39" s="636"/>
      <c r="DC39" s="637"/>
      <c r="DD39" s="627">
        <v>184008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5376</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92143</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262000</v>
      </c>
      <c r="CS40" s="622"/>
      <c r="CT40" s="622"/>
      <c r="CU40" s="622"/>
      <c r="CV40" s="622"/>
      <c r="CW40" s="622"/>
      <c r="CX40" s="622"/>
      <c r="CY40" s="623"/>
      <c r="CZ40" s="624">
        <v>4.8</v>
      </c>
      <c r="DA40" s="636"/>
      <c r="DB40" s="636"/>
      <c r="DC40" s="637"/>
      <c r="DD40" s="627">
        <v>262000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5685467</v>
      </c>
      <c r="S41" s="646"/>
      <c r="T41" s="646"/>
      <c r="U41" s="646"/>
      <c r="V41" s="646"/>
      <c r="W41" s="646"/>
      <c r="X41" s="646"/>
      <c r="Y41" s="649"/>
      <c r="Z41" s="650">
        <v>100</v>
      </c>
      <c r="AA41" s="650"/>
      <c r="AB41" s="650"/>
      <c r="AC41" s="650"/>
      <c r="AD41" s="651">
        <v>3020995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71987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302121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446951</v>
      </c>
      <c r="CS42" s="634"/>
      <c r="CT42" s="634"/>
      <c r="CU42" s="634"/>
      <c r="CV42" s="634"/>
      <c r="CW42" s="634"/>
      <c r="CX42" s="634"/>
      <c r="CY42" s="635"/>
      <c r="CZ42" s="624">
        <v>8.3000000000000007</v>
      </c>
      <c r="DA42" s="636"/>
      <c r="DB42" s="636"/>
      <c r="DC42" s="637"/>
      <c r="DD42" s="627">
        <v>86599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23511</v>
      </c>
      <c r="CS43" s="634"/>
      <c r="CT43" s="634"/>
      <c r="CU43" s="634"/>
      <c r="CV43" s="634"/>
      <c r="CW43" s="634"/>
      <c r="CX43" s="634"/>
      <c r="CY43" s="635"/>
      <c r="CZ43" s="624">
        <v>0.4</v>
      </c>
      <c r="DA43" s="636"/>
      <c r="DB43" s="636"/>
      <c r="DC43" s="637"/>
      <c r="DD43" s="627">
        <v>23511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391658</v>
      </c>
      <c r="CS44" s="622"/>
      <c r="CT44" s="622"/>
      <c r="CU44" s="622"/>
      <c r="CV44" s="622"/>
      <c r="CW44" s="622"/>
      <c r="CX44" s="622"/>
      <c r="CY44" s="623"/>
      <c r="CZ44" s="624">
        <v>7.2</v>
      </c>
      <c r="DA44" s="625"/>
      <c r="DB44" s="625"/>
      <c r="DC44" s="626"/>
      <c r="DD44" s="627">
        <v>66358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130537</v>
      </c>
      <c r="CS45" s="634"/>
      <c r="CT45" s="634"/>
      <c r="CU45" s="634"/>
      <c r="CV45" s="634"/>
      <c r="CW45" s="634"/>
      <c r="CX45" s="634"/>
      <c r="CY45" s="635"/>
      <c r="CZ45" s="624">
        <v>2.4</v>
      </c>
      <c r="DA45" s="636"/>
      <c r="DB45" s="636"/>
      <c r="DC45" s="637"/>
      <c r="DD45" s="627">
        <v>2278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243983</v>
      </c>
      <c r="CS46" s="622"/>
      <c r="CT46" s="622"/>
      <c r="CU46" s="622"/>
      <c r="CV46" s="622"/>
      <c r="CW46" s="622"/>
      <c r="CX46" s="622"/>
      <c r="CY46" s="623"/>
      <c r="CZ46" s="624">
        <v>4.5</v>
      </c>
      <c r="DA46" s="625"/>
      <c r="DB46" s="625"/>
      <c r="DC46" s="626"/>
      <c r="DD46" s="627">
        <v>62896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55293</v>
      </c>
      <c r="CS47" s="634"/>
      <c r="CT47" s="634"/>
      <c r="CU47" s="634"/>
      <c r="CV47" s="634"/>
      <c r="CW47" s="634"/>
      <c r="CX47" s="634"/>
      <c r="CY47" s="635"/>
      <c r="CZ47" s="624">
        <v>1</v>
      </c>
      <c r="DA47" s="636"/>
      <c r="DB47" s="636"/>
      <c r="DC47" s="637"/>
      <c r="DD47" s="627">
        <v>20241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5416496</v>
      </c>
      <c r="CS49" s="606"/>
      <c r="CT49" s="606"/>
      <c r="CU49" s="606"/>
      <c r="CV49" s="606"/>
      <c r="CW49" s="606"/>
      <c r="CX49" s="606"/>
      <c r="CY49" s="607"/>
      <c r="CZ49" s="608">
        <v>100</v>
      </c>
      <c r="DA49" s="609"/>
      <c r="DB49" s="609"/>
      <c r="DC49" s="610"/>
      <c r="DD49" s="611">
        <v>3937345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SWtGUkjJBFoAVcMrrslUZ1yvBfPQ6wWbCsW4VoStmZvI/xI6TxAk1uINZuLjsawA+ehGVZaXy2t7XCAggG0Vw==" saltValue="qjkpwaINW/7wr7+n6/6m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5768</v>
      </c>
      <c r="R7" s="1103"/>
      <c r="S7" s="1103"/>
      <c r="T7" s="1103"/>
      <c r="U7" s="1103"/>
      <c r="V7" s="1103">
        <v>5499</v>
      </c>
      <c r="W7" s="1103"/>
      <c r="X7" s="1103"/>
      <c r="Y7" s="1103"/>
      <c r="Z7" s="1103"/>
      <c r="AA7" s="1103">
        <v>269</v>
      </c>
      <c r="AB7" s="1103"/>
      <c r="AC7" s="1103"/>
      <c r="AD7" s="1103"/>
      <c r="AE7" s="1104"/>
      <c r="AF7" s="1105">
        <v>247</v>
      </c>
      <c r="AG7" s="1106"/>
      <c r="AH7" s="1106"/>
      <c r="AI7" s="1106"/>
      <c r="AJ7" s="1107"/>
      <c r="AK7" s="1108">
        <v>622</v>
      </c>
      <c r="AL7" s="1109"/>
      <c r="AM7" s="1109"/>
      <c r="AN7" s="1109"/>
      <c r="AO7" s="1109"/>
      <c r="AP7" s="1109">
        <v>5154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-11</v>
      </c>
      <c r="CI7" s="1097"/>
      <c r="CJ7" s="1097"/>
      <c r="CK7" s="1097"/>
      <c r="CL7" s="1098"/>
      <c r="CM7" s="1096">
        <v>84</v>
      </c>
      <c r="CN7" s="1097"/>
      <c r="CO7" s="1097"/>
      <c r="CP7" s="1097"/>
      <c r="CQ7" s="1098"/>
      <c r="CR7" s="1096">
        <v>55</v>
      </c>
      <c r="CS7" s="1097"/>
      <c r="CT7" s="1097"/>
      <c r="CU7" s="1097"/>
      <c r="CV7" s="1098"/>
      <c r="CW7" s="1096" t="s">
        <v>548</v>
      </c>
      <c r="CX7" s="1097"/>
      <c r="CY7" s="1097"/>
      <c r="CZ7" s="1097"/>
      <c r="DA7" s="1098"/>
      <c r="DB7" s="1096" t="s">
        <v>548</v>
      </c>
      <c r="DC7" s="1097"/>
      <c r="DD7" s="1097"/>
      <c r="DE7" s="1097"/>
      <c r="DF7" s="1098"/>
      <c r="DG7" s="1096" t="s">
        <v>548</v>
      </c>
      <c r="DH7" s="1097"/>
      <c r="DI7" s="1097"/>
      <c r="DJ7" s="1097"/>
      <c r="DK7" s="1098"/>
      <c r="DL7" s="1096" t="s">
        <v>548</v>
      </c>
      <c r="DM7" s="1097"/>
      <c r="DN7" s="1097"/>
      <c r="DO7" s="1097"/>
      <c r="DP7" s="1098"/>
      <c r="DQ7" s="1096" t="s">
        <v>548</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5685</v>
      </c>
      <c r="R23" s="1061"/>
      <c r="S23" s="1061"/>
      <c r="T23" s="1061"/>
      <c r="U23" s="1061"/>
      <c r="V23" s="1061">
        <v>5416</v>
      </c>
      <c r="W23" s="1061"/>
      <c r="X23" s="1061"/>
      <c r="Y23" s="1061"/>
      <c r="Z23" s="1061"/>
      <c r="AA23" s="1061">
        <v>269</v>
      </c>
      <c r="AB23" s="1061"/>
      <c r="AC23" s="1061"/>
      <c r="AD23" s="1061"/>
      <c r="AE23" s="1068"/>
      <c r="AF23" s="1069">
        <v>247</v>
      </c>
      <c r="AG23" s="1061"/>
      <c r="AH23" s="1061"/>
      <c r="AI23" s="1061"/>
      <c r="AJ23" s="1070"/>
      <c r="AK23" s="1071"/>
      <c r="AL23" s="1072"/>
      <c r="AM23" s="1072"/>
      <c r="AN23" s="1072"/>
      <c r="AO23" s="1072"/>
      <c r="AP23" s="1061">
        <v>5154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686</v>
      </c>
      <c r="R28" s="1051"/>
      <c r="S28" s="1051"/>
      <c r="T28" s="1051"/>
      <c r="U28" s="1051"/>
      <c r="V28" s="1051">
        <v>679</v>
      </c>
      <c r="W28" s="1051"/>
      <c r="X28" s="1051"/>
      <c r="Y28" s="1051"/>
      <c r="Z28" s="1051"/>
      <c r="AA28" s="1051">
        <v>7</v>
      </c>
      <c r="AB28" s="1051"/>
      <c r="AC28" s="1051"/>
      <c r="AD28" s="1051"/>
      <c r="AE28" s="1052"/>
      <c r="AF28" s="1053">
        <v>7</v>
      </c>
      <c r="AG28" s="1051"/>
      <c r="AH28" s="1051"/>
      <c r="AI28" s="1051"/>
      <c r="AJ28" s="1054"/>
      <c r="AK28" s="1042">
        <v>72</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878</v>
      </c>
      <c r="R29" s="1039"/>
      <c r="S29" s="1039"/>
      <c r="T29" s="1039"/>
      <c r="U29" s="1039"/>
      <c r="V29" s="1039">
        <v>833</v>
      </c>
      <c r="W29" s="1039"/>
      <c r="X29" s="1039"/>
      <c r="Y29" s="1039"/>
      <c r="Z29" s="1039"/>
      <c r="AA29" s="1039">
        <v>45</v>
      </c>
      <c r="AB29" s="1039"/>
      <c r="AC29" s="1039"/>
      <c r="AD29" s="1039"/>
      <c r="AE29" s="1040"/>
      <c r="AF29" s="1035">
        <v>45</v>
      </c>
      <c r="AG29" s="1036"/>
      <c r="AH29" s="1036"/>
      <c r="AI29" s="1036"/>
      <c r="AJ29" s="1037"/>
      <c r="AK29" s="980">
        <v>166</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107</v>
      </c>
      <c r="R30" s="1039"/>
      <c r="S30" s="1039"/>
      <c r="T30" s="1039"/>
      <c r="U30" s="1039"/>
      <c r="V30" s="1039">
        <v>104</v>
      </c>
      <c r="W30" s="1039"/>
      <c r="X30" s="1039"/>
      <c r="Y30" s="1039"/>
      <c r="Z30" s="1039"/>
      <c r="AA30" s="1039">
        <v>3</v>
      </c>
      <c r="AB30" s="1039"/>
      <c r="AC30" s="1039"/>
      <c r="AD30" s="1039"/>
      <c r="AE30" s="1040"/>
      <c r="AF30" s="1035">
        <v>3</v>
      </c>
      <c r="AG30" s="1036"/>
      <c r="AH30" s="1036"/>
      <c r="AI30" s="1036"/>
      <c r="AJ30" s="1037"/>
      <c r="AK30" s="980">
        <v>41</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334</v>
      </c>
      <c r="R31" s="1039"/>
      <c r="S31" s="1039"/>
      <c r="T31" s="1039"/>
      <c r="U31" s="1039"/>
      <c r="V31" s="1039">
        <v>334</v>
      </c>
      <c r="W31" s="1039"/>
      <c r="X31" s="1039"/>
      <c r="Y31" s="1039"/>
      <c r="Z31" s="1039"/>
      <c r="AA31" s="1039" t="s">
        <v>548</v>
      </c>
      <c r="AB31" s="1039"/>
      <c r="AC31" s="1039"/>
      <c r="AD31" s="1039"/>
      <c r="AE31" s="1040"/>
      <c r="AF31" s="1035" t="s">
        <v>122</v>
      </c>
      <c r="AG31" s="1036"/>
      <c r="AH31" s="1036"/>
      <c r="AI31" s="1036"/>
      <c r="AJ31" s="1037"/>
      <c r="AK31" s="980">
        <v>97</v>
      </c>
      <c r="AL31" s="971"/>
      <c r="AM31" s="971"/>
      <c r="AN31" s="971"/>
      <c r="AO31" s="971"/>
      <c r="AP31" s="971">
        <v>330</v>
      </c>
      <c r="AQ31" s="971"/>
      <c r="AR31" s="971"/>
      <c r="AS31" s="971"/>
      <c r="AT31" s="971"/>
      <c r="AU31" s="971">
        <v>99</v>
      </c>
      <c r="AV31" s="971"/>
      <c r="AW31" s="971"/>
      <c r="AX31" s="971"/>
      <c r="AY31" s="971"/>
      <c r="AZ31" s="1041" t="s">
        <v>548</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559</v>
      </c>
      <c r="R32" s="1039"/>
      <c r="S32" s="1039"/>
      <c r="T32" s="1039"/>
      <c r="U32" s="1039"/>
      <c r="V32" s="1039">
        <v>540</v>
      </c>
      <c r="W32" s="1039"/>
      <c r="X32" s="1039"/>
      <c r="Y32" s="1039"/>
      <c r="Z32" s="1039"/>
      <c r="AA32" s="1039">
        <v>18</v>
      </c>
      <c r="AB32" s="1039"/>
      <c r="AC32" s="1039"/>
      <c r="AD32" s="1039"/>
      <c r="AE32" s="1040"/>
      <c r="AF32" s="1035">
        <v>460</v>
      </c>
      <c r="AG32" s="1036"/>
      <c r="AH32" s="1036"/>
      <c r="AI32" s="1036"/>
      <c r="AJ32" s="1037"/>
      <c r="AK32" s="980">
        <v>157</v>
      </c>
      <c r="AL32" s="971"/>
      <c r="AM32" s="971"/>
      <c r="AN32" s="971"/>
      <c r="AO32" s="971"/>
      <c r="AP32" s="971">
        <v>42</v>
      </c>
      <c r="AQ32" s="971"/>
      <c r="AR32" s="971"/>
      <c r="AS32" s="971"/>
      <c r="AT32" s="971"/>
      <c r="AU32" s="971">
        <v>41</v>
      </c>
      <c r="AV32" s="971"/>
      <c r="AW32" s="971"/>
      <c r="AX32" s="971"/>
      <c r="AY32" s="971"/>
      <c r="AZ32" s="1041" t="s">
        <v>548</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177</v>
      </c>
      <c r="R33" s="1039"/>
      <c r="S33" s="1039"/>
      <c r="T33" s="1039"/>
      <c r="U33" s="1039"/>
      <c r="V33" s="1039">
        <v>166</v>
      </c>
      <c r="W33" s="1039"/>
      <c r="X33" s="1039"/>
      <c r="Y33" s="1039"/>
      <c r="Z33" s="1039"/>
      <c r="AA33" s="1039">
        <v>11</v>
      </c>
      <c r="AB33" s="1039"/>
      <c r="AC33" s="1039"/>
      <c r="AD33" s="1039"/>
      <c r="AE33" s="1040"/>
      <c r="AF33" s="1035">
        <v>196</v>
      </c>
      <c r="AG33" s="1036"/>
      <c r="AH33" s="1036"/>
      <c r="AI33" s="1036"/>
      <c r="AJ33" s="1037"/>
      <c r="AK33" s="980">
        <v>89</v>
      </c>
      <c r="AL33" s="971"/>
      <c r="AM33" s="971"/>
      <c r="AN33" s="971"/>
      <c r="AO33" s="971"/>
      <c r="AP33" s="971">
        <v>1089</v>
      </c>
      <c r="AQ33" s="971"/>
      <c r="AR33" s="971"/>
      <c r="AS33" s="971"/>
      <c r="AT33" s="971"/>
      <c r="AU33" s="971">
        <v>817</v>
      </c>
      <c r="AV33" s="971"/>
      <c r="AW33" s="971"/>
      <c r="AX33" s="971"/>
      <c r="AY33" s="971"/>
      <c r="AZ33" s="1041" t="s">
        <v>548</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18</v>
      </c>
      <c r="R34" s="1039"/>
      <c r="S34" s="1039"/>
      <c r="T34" s="1039"/>
      <c r="U34" s="1039"/>
      <c r="V34" s="1039">
        <v>16</v>
      </c>
      <c r="W34" s="1039"/>
      <c r="X34" s="1039"/>
      <c r="Y34" s="1039"/>
      <c r="Z34" s="1039"/>
      <c r="AA34" s="1039">
        <v>2</v>
      </c>
      <c r="AB34" s="1039"/>
      <c r="AC34" s="1039"/>
      <c r="AD34" s="1039"/>
      <c r="AE34" s="1040"/>
      <c r="AF34" s="1035">
        <v>93</v>
      </c>
      <c r="AG34" s="1036"/>
      <c r="AH34" s="1036"/>
      <c r="AI34" s="1036"/>
      <c r="AJ34" s="1037"/>
      <c r="AK34" s="980">
        <v>12</v>
      </c>
      <c r="AL34" s="971"/>
      <c r="AM34" s="971"/>
      <c r="AN34" s="971"/>
      <c r="AO34" s="971"/>
      <c r="AP34" s="971">
        <v>68</v>
      </c>
      <c r="AQ34" s="971"/>
      <c r="AR34" s="971"/>
      <c r="AS34" s="971"/>
      <c r="AT34" s="971"/>
      <c r="AU34" s="971">
        <v>12</v>
      </c>
      <c r="AV34" s="971"/>
      <c r="AW34" s="971"/>
      <c r="AX34" s="971"/>
      <c r="AY34" s="971"/>
      <c r="AZ34" s="1041" t="s">
        <v>548</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803</v>
      </c>
      <c r="AG63" s="959"/>
      <c r="AH63" s="959"/>
      <c r="AI63" s="959"/>
      <c r="AJ63" s="1022"/>
      <c r="AK63" s="1023"/>
      <c r="AL63" s="963"/>
      <c r="AM63" s="963"/>
      <c r="AN63" s="963"/>
      <c r="AO63" s="963"/>
      <c r="AP63" s="959">
        <v>1528</v>
      </c>
      <c r="AQ63" s="959"/>
      <c r="AR63" s="959"/>
      <c r="AS63" s="959"/>
      <c r="AT63" s="959"/>
      <c r="AU63" s="959">
        <v>969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1657</v>
      </c>
      <c r="R68" s="982"/>
      <c r="S68" s="982"/>
      <c r="T68" s="982"/>
      <c r="U68" s="982"/>
      <c r="V68" s="982">
        <v>1657</v>
      </c>
      <c r="W68" s="982"/>
      <c r="X68" s="982"/>
      <c r="Y68" s="982"/>
      <c r="Z68" s="982"/>
      <c r="AA68" s="982" t="s">
        <v>548</v>
      </c>
      <c r="AB68" s="982"/>
      <c r="AC68" s="982"/>
      <c r="AD68" s="982"/>
      <c r="AE68" s="982"/>
      <c r="AF68" s="982" t="s">
        <v>548</v>
      </c>
      <c r="AG68" s="982"/>
      <c r="AH68" s="982"/>
      <c r="AI68" s="982"/>
      <c r="AJ68" s="982"/>
      <c r="AK68" s="982" t="s">
        <v>548</v>
      </c>
      <c r="AL68" s="982"/>
      <c r="AM68" s="982"/>
      <c r="AN68" s="982"/>
      <c r="AO68" s="982"/>
      <c r="AP68" s="982" t="s">
        <v>548</v>
      </c>
      <c r="AQ68" s="982"/>
      <c r="AR68" s="982"/>
      <c r="AS68" s="982"/>
      <c r="AT68" s="982"/>
      <c r="AU68" s="982" t="s">
        <v>548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15</v>
      </c>
      <c r="R69" s="971"/>
      <c r="S69" s="971"/>
      <c r="T69" s="971"/>
      <c r="U69" s="971"/>
      <c r="V69" s="971">
        <v>8</v>
      </c>
      <c r="W69" s="971"/>
      <c r="X69" s="971"/>
      <c r="Y69" s="971"/>
      <c r="Z69" s="971"/>
      <c r="AA69" s="971">
        <v>7</v>
      </c>
      <c r="AB69" s="971"/>
      <c r="AC69" s="971"/>
      <c r="AD69" s="971"/>
      <c r="AE69" s="971"/>
      <c r="AF69" s="971">
        <v>7</v>
      </c>
      <c r="AG69" s="971"/>
      <c r="AH69" s="971"/>
      <c r="AI69" s="971"/>
      <c r="AJ69" s="971"/>
      <c r="AK69" s="971" t="s">
        <v>548</v>
      </c>
      <c r="AL69" s="971"/>
      <c r="AM69" s="971"/>
      <c r="AN69" s="971"/>
      <c r="AO69" s="971"/>
      <c r="AP69" s="971" t="s">
        <v>548</v>
      </c>
      <c r="AQ69" s="971"/>
      <c r="AR69" s="971"/>
      <c r="AS69" s="971"/>
      <c r="AT69" s="971"/>
      <c r="AU69" s="971" t="s">
        <v>548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54</v>
      </c>
      <c r="R70" s="971"/>
      <c r="S70" s="971"/>
      <c r="T70" s="971"/>
      <c r="U70" s="971"/>
      <c r="V70" s="971">
        <v>54</v>
      </c>
      <c r="W70" s="971"/>
      <c r="X70" s="971"/>
      <c r="Y70" s="971"/>
      <c r="Z70" s="971"/>
      <c r="AA70" s="971" t="s">
        <v>548</v>
      </c>
      <c r="AB70" s="971"/>
      <c r="AC70" s="971"/>
      <c r="AD70" s="971"/>
      <c r="AE70" s="971"/>
      <c r="AF70" s="971" t="s">
        <v>548</v>
      </c>
      <c r="AG70" s="971"/>
      <c r="AH70" s="971"/>
      <c r="AI70" s="971"/>
      <c r="AJ70" s="971"/>
      <c r="AK70" s="971" t="s">
        <v>548</v>
      </c>
      <c r="AL70" s="971"/>
      <c r="AM70" s="971"/>
      <c r="AN70" s="971"/>
      <c r="AO70" s="971"/>
      <c r="AP70" s="971" t="s">
        <v>548</v>
      </c>
      <c r="AQ70" s="971"/>
      <c r="AR70" s="971"/>
      <c r="AS70" s="971"/>
      <c r="AT70" s="971"/>
      <c r="AU70" s="971" t="s">
        <v>548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837</v>
      </c>
      <c r="R71" s="971"/>
      <c r="S71" s="971"/>
      <c r="T71" s="971"/>
      <c r="U71" s="971"/>
      <c r="V71" s="971">
        <v>837</v>
      </c>
      <c r="W71" s="971"/>
      <c r="X71" s="971"/>
      <c r="Y71" s="971"/>
      <c r="Z71" s="971"/>
      <c r="AA71" s="971" t="s">
        <v>548</v>
      </c>
      <c r="AB71" s="971"/>
      <c r="AC71" s="971"/>
      <c r="AD71" s="971"/>
      <c r="AE71" s="971"/>
      <c r="AF71" s="971" t="s">
        <v>548</v>
      </c>
      <c r="AG71" s="971"/>
      <c r="AH71" s="971"/>
      <c r="AI71" s="971"/>
      <c r="AJ71" s="971"/>
      <c r="AK71" s="971" t="s">
        <v>548</v>
      </c>
      <c r="AL71" s="971"/>
      <c r="AM71" s="971"/>
      <c r="AN71" s="971"/>
      <c r="AO71" s="971"/>
      <c r="AP71" s="971" t="s">
        <v>548</v>
      </c>
      <c r="AQ71" s="971"/>
      <c r="AR71" s="971"/>
      <c r="AS71" s="971"/>
      <c r="AT71" s="971"/>
      <c r="AU71" s="971" t="s">
        <v>548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152</v>
      </c>
      <c r="R72" s="971"/>
      <c r="S72" s="971"/>
      <c r="T72" s="971"/>
      <c r="U72" s="971"/>
      <c r="V72" s="971">
        <v>143</v>
      </c>
      <c r="W72" s="971"/>
      <c r="X72" s="971"/>
      <c r="Y72" s="971"/>
      <c r="Z72" s="971"/>
      <c r="AA72" s="971">
        <v>9</v>
      </c>
      <c r="AB72" s="971"/>
      <c r="AC72" s="971"/>
      <c r="AD72" s="971"/>
      <c r="AE72" s="971"/>
      <c r="AF72" s="971">
        <v>9</v>
      </c>
      <c r="AG72" s="971"/>
      <c r="AH72" s="971"/>
      <c r="AI72" s="971"/>
      <c r="AJ72" s="971"/>
      <c r="AK72" s="971" t="s">
        <v>548</v>
      </c>
      <c r="AL72" s="971"/>
      <c r="AM72" s="971"/>
      <c r="AN72" s="971"/>
      <c r="AO72" s="971"/>
      <c r="AP72" s="971" t="s">
        <v>548</v>
      </c>
      <c r="AQ72" s="971"/>
      <c r="AR72" s="971"/>
      <c r="AS72" s="971"/>
      <c r="AT72" s="971"/>
      <c r="AU72" s="971" t="s">
        <v>548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4171</v>
      </c>
      <c r="R73" s="971"/>
      <c r="S73" s="971"/>
      <c r="T73" s="971"/>
      <c r="U73" s="971"/>
      <c r="V73" s="971">
        <v>3764</v>
      </c>
      <c r="W73" s="971"/>
      <c r="X73" s="971"/>
      <c r="Y73" s="971"/>
      <c r="Z73" s="971"/>
      <c r="AA73" s="971">
        <v>407</v>
      </c>
      <c r="AB73" s="971"/>
      <c r="AC73" s="971"/>
      <c r="AD73" s="971"/>
      <c r="AE73" s="971"/>
      <c r="AF73" s="971">
        <v>407</v>
      </c>
      <c r="AG73" s="971"/>
      <c r="AH73" s="971"/>
      <c r="AI73" s="971"/>
      <c r="AJ73" s="971"/>
      <c r="AK73" s="971">
        <v>2</v>
      </c>
      <c r="AL73" s="971"/>
      <c r="AM73" s="971"/>
      <c r="AN73" s="971"/>
      <c r="AO73" s="971"/>
      <c r="AP73" s="971" t="s">
        <v>548</v>
      </c>
      <c r="AQ73" s="971"/>
      <c r="AR73" s="971"/>
      <c r="AS73" s="971"/>
      <c r="AT73" s="971"/>
      <c r="AU73" s="971" t="s">
        <v>548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7</v>
      </c>
      <c r="R74" s="971"/>
      <c r="S74" s="971"/>
      <c r="T74" s="971"/>
      <c r="U74" s="971"/>
      <c r="V74" s="971">
        <v>7</v>
      </c>
      <c r="W74" s="971"/>
      <c r="X74" s="971"/>
      <c r="Y74" s="971"/>
      <c r="Z74" s="971"/>
      <c r="AA74" s="971" t="s">
        <v>548</v>
      </c>
      <c r="AB74" s="971"/>
      <c r="AC74" s="971"/>
      <c r="AD74" s="971"/>
      <c r="AE74" s="971"/>
      <c r="AF74" s="971" t="s">
        <v>548</v>
      </c>
      <c r="AG74" s="971"/>
      <c r="AH74" s="971"/>
      <c r="AI74" s="971"/>
      <c r="AJ74" s="971"/>
      <c r="AK74" s="971" t="s">
        <v>548</v>
      </c>
      <c r="AL74" s="971"/>
      <c r="AM74" s="971"/>
      <c r="AN74" s="971"/>
      <c r="AO74" s="971"/>
      <c r="AP74" s="971" t="s">
        <v>548</v>
      </c>
      <c r="AQ74" s="971"/>
      <c r="AR74" s="971"/>
      <c r="AS74" s="971"/>
      <c r="AT74" s="971"/>
      <c r="AU74" s="971" t="s">
        <v>548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556</v>
      </c>
      <c r="C75" s="975"/>
      <c r="D75" s="975"/>
      <c r="E75" s="975"/>
      <c r="F75" s="975"/>
      <c r="G75" s="975"/>
      <c r="H75" s="975"/>
      <c r="I75" s="975"/>
      <c r="J75" s="975"/>
      <c r="K75" s="975"/>
      <c r="L75" s="975"/>
      <c r="M75" s="975"/>
      <c r="N75" s="975"/>
      <c r="O75" s="975"/>
      <c r="P75" s="976"/>
      <c r="Q75" s="978">
        <v>59</v>
      </c>
      <c r="R75" s="979"/>
      <c r="S75" s="979"/>
      <c r="T75" s="979"/>
      <c r="U75" s="980"/>
      <c r="V75" s="981">
        <v>48</v>
      </c>
      <c r="W75" s="979"/>
      <c r="X75" s="979"/>
      <c r="Y75" s="979"/>
      <c r="Z75" s="980"/>
      <c r="AA75" s="981">
        <v>11</v>
      </c>
      <c r="AB75" s="979"/>
      <c r="AC75" s="979"/>
      <c r="AD75" s="979"/>
      <c r="AE75" s="980"/>
      <c r="AF75" s="981">
        <v>11</v>
      </c>
      <c r="AG75" s="979"/>
      <c r="AH75" s="979"/>
      <c r="AI75" s="979"/>
      <c r="AJ75" s="980"/>
      <c r="AK75" s="981" t="s">
        <v>548</v>
      </c>
      <c r="AL75" s="979"/>
      <c r="AM75" s="979"/>
      <c r="AN75" s="979"/>
      <c r="AO75" s="980"/>
      <c r="AP75" s="981" t="s">
        <v>548</v>
      </c>
      <c r="AQ75" s="979"/>
      <c r="AR75" s="979"/>
      <c r="AS75" s="979"/>
      <c r="AT75" s="980"/>
      <c r="AU75" s="981" t="s">
        <v>548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557</v>
      </c>
      <c r="C76" s="975"/>
      <c r="D76" s="975"/>
      <c r="E76" s="975"/>
      <c r="F76" s="975"/>
      <c r="G76" s="975"/>
      <c r="H76" s="975"/>
      <c r="I76" s="975"/>
      <c r="J76" s="975"/>
      <c r="K76" s="975"/>
      <c r="L76" s="975"/>
      <c r="M76" s="975"/>
      <c r="N76" s="975"/>
      <c r="O76" s="975"/>
      <c r="P76" s="976"/>
      <c r="Q76" s="978">
        <v>155045</v>
      </c>
      <c r="R76" s="979"/>
      <c r="S76" s="979"/>
      <c r="T76" s="979"/>
      <c r="U76" s="980"/>
      <c r="V76" s="981">
        <v>151878</v>
      </c>
      <c r="W76" s="979"/>
      <c r="X76" s="979"/>
      <c r="Y76" s="979"/>
      <c r="Z76" s="980"/>
      <c r="AA76" s="981">
        <v>3167</v>
      </c>
      <c r="AB76" s="979"/>
      <c r="AC76" s="979"/>
      <c r="AD76" s="979"/>
      <c r="AE76" s="980"/>
      <c r="AF76" s="981">
        <v>3167</v>
      </c>
      <c r="AG76" s="979"/>
      <c r="AH76" s="979"/>
      <c r="AI76" s="979"/>
      <c r="AJ76" s="980"/>
      <c r="AK76" s="981" t="s">
        <v>548</v>
      </c>
      <c r="AL76" s="979"/>
      <c r="AM76" s="979"/>
      <c r="AN76" s="979"/>
      <c r="AO76" s="980"/>
      <c r="AP76" s="981" t="s">
        <v>548</v>
      </c>
      <c r="AQ76" s="979"/>
      <c r="AR76" s="979"/>
      <c r="AS76" s="979"/>
      <c r="AT76" s="980"/>
      <c r="AU76" s="981" t="s">
        <v>548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3600</v>
      </c>
      <c r="AG88" s="959"/>
      <c r="AH88" s="959"/>
      <c r="AI88" s="959"/>
      <c r="AJ88" s="959"/>
      <c r="AK88" s="963"/>
      <c r="AL88" s="963"/>
      <c r="AM88" s="963"/>
      <c r="AN88" s="963"/>
      <c r="AO88" s="963"/>
      <c r="AP88" s="959" t="s">
        <v>548</v>
      </c>
      <c r="AQ88" s="959"/>
      <c r="AR88" s="959"/>
      <c r="AS88" s="959"/>
      <c r="AT88" s="959"/>
      <c r="AU88" s="959" t="s">
        <v>548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55</v>
      </c>
      <c r="CS102" s="953"/>
      <c r="CT102" s="953"/>
      <c r="CU102" s="953"/>
      <c r="CV102" s="954"/>
      <c r="CW102" s="952" t="s">
        <v>548</v>
      </c>
      <c r="CX102" s="953"/>
      <c r="CY102" s="953"/>
      <c r="CZ102" s="953"/>
      <c r="DA102" s="954"/>
      <c r="DB102" s="952" t="s">
        <v>548</v>
      </c>
      <c r="DC102" s="953"/>
      <c r="DD102" s="953"/>
      <c r="DE102" s="953"/>
      <c r="DF102" s="954"/>
      <c r="DG102" s="952" t="s">
        <v>548</v>
      </c>
      <c r="DH102" s="953"/>
      <c r="DI102" s="953"/>
      <c r="DJ102" s="953"/>
      <c r="DK102" s="954"/>
      <c r="DL102" s="952" t="s">
        <v>548</v>
      </c>
      <c r="DM102" s="953"/>
      <c r="DN102" s="953"/>
      <c r="DO102" s="953"/>
      <c r="DP102" s="954"/>
      <c r="DQ102" s="952" t="s">
        <v>548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580640</v>
      </c>
      <c r="AB110" s="889"/>
      <c r="AC110" s="889"/>
      <c r="AD110" s="889"/>
      <c r="AE110" s="890"/>
      <c r="AF110" s="891">
        <v>609083</v>
      </c>
      <c r="AG110" s="889"/>
      <c r="AH110" s="889"/>
      <c r="AI110" s="889"/>
      <c r="AJ110" s="890"/>
      <c r="AK110" s="891">
        <v>669030</v>
      </c>
      <c r="AL110" s="889"/>
      <c r="AM110" s="889"/>
      <c r="AN110" s="889"/>
      <c r="AO110" s="890"/>
      <c r="AP110" s="892">
        <v>26.4</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5638733</v>
      </c>
      <c r="BR110" s="842"/>
      <c r="BS110" s="842"/>
      <c r="BT110" s="842"/>
      <c r="BU110" s="842"/>
      <c r="BV110" s="842">
        <v>5464907</v>
      </c>
      <c r="BW110" s="842"/>
      <c r="BX110" s="842"/>
      <c r="BY110" s="842"/>
      <c r="BZ110" s="842"/>
      <c r="CA110" s="842">
        <v>5154175</v>
      </c>
      <c r="CB110" s="842"/>
      <c r="CC110" s="842"/>
      <c r="CD110" s="842"/>
      <c r="CE110" s="842"/>
      <c r="CF110" s="866">
        <v>203.6</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747808</v>
      </c>
      <c r="BR112" s="817"/>
      <c r="BS112" s="817"/>
      <c r="BT112" s="817"/>
      <c r="BU112" s="817"/>
      <c r="BV112" s="817">
        <v>812986</v>
      </c>
      <c r="BW112" s="817"/>
      <c r="BX112" s="817"/>
      <c r="BY112" s="817"/>
      <c r="BZ112" s="817"/>
      <c r="CA112" s="817">
        <v>968843</v>
      </c>
      <c r="CB112" s="817"/>
      <c r="CC112" s="817"/>
      <c r="CD112" s="817"/>
      <c r="CE112" s="817"/>
      <c r="CF112" s="875">
        <v>38.299999999999997</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69028</v>
      </c>
      <c r="AB113" s="919"/>
      <c r="AC113" s="919"/>
      <c r="AD113" s="919"/>
      <c r="AE113" s="920"/>
      <c r="AF113" s="921">
        <v>63815</v>
      </c>
      <c r="AG113" s="919"/>
      <c r="AH113" s="919"/>
      <c r="AI113" s="919"/>
      <c r="AJ113" s="920"/>
      <c r="AK113" s="921">
        <v>76047</v>
      </c>
      <c r="AL113" s="919"/>
      <c r="AM113" s="919"/>
      <c r="AN113" s="919"/>
      <c r="AO113" s="920"/>
      <c r="AP113" s="922">
        <v>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2042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4000</v>
      </c>
      <c r="AB114" s="780"/>
      <c r="AC114" s="780"/>
      <c r="AD114" s="780"/>
      <c r="AE114" s="781"/>
      <c r="AF114" s="782">
        <v>691</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1091280</v>
      </c>
      <c r="BR114" s="817"/>
      <c r="BS114" s="817"/>
      <c r="BT114" s="817"/>
      <c r="BU114" s="817"/>
      <c r="BV114" s="817">
        <v>1106996</v>
      </c>
      <c r="BW114" s="817"/>
      <c r="BX114" s="817"/>
      <c r="BY114" s="817"/>
      <c r="BZ114" s="817"/>
      <c r="CA114" s="817">
        <v>1151925</v>
      </c>
      <c r="CB114" s="817"/>
      <c r="CC114" s="817"/>
      <c r="CD114" s="817"/>
      <c r="CE114" s="817"/>
      <c r="CF114" s="875">
        <v>45.5</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7543</v>
      </c>
      <c r="AB115" s="919"/>
      <c r="AC115" s="919"/>
      <c r="AD115" s="919"/>
      <c r="AE115" s="920"/>
      <c r="AF115" s="921">
        <v>8539</v>
      </c>
      <c r="AG115" s="919"/>
      <c r="AH115" s="919"/>
      <c r="AI115" s="919"/>
      <c r="AJ115" s="920"/>
      <c r="AK115" s="921">
        <v>68737</v>
      </c>
      <c r="AL115" s="919"/>
      <c r="AM115" s="919"/>
      <c r="AN115" s="919"/>
      <c r="AO115" s="920"/>
      <c r="AP115" s="922">
        <v>2.7</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128</v>
      </c>
      <c r="AB116" s="780"/>
      <c r="AC116" s="780"/>
      <c r="AD116" s="780"/>
      <c r="AE116" s="781"/>
      <c r="AF116" s="782">
        <v>144</v>
      </c>
      <c r="AG116" s="780"/>
      <c r="AH116" s="780"/>
      <c r="AI116" s="780"/>
      <c r="AJ116" s="781"/>
      <c r="AK116" s="782">
        <v>99</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661339</v>
      </c>
      <c r="AB117" s="903"/>
      <c r="AC117" s="903"/>
      <c r="AD117" s="903"/>
      <c r="AE117" s="904"/>
      <c r="AF117" s="905">
        <v>682272</v>
      </c>
      <c r="AG117" s="903"/>
      <c r="AH117" s="903"/>
      <c r="AI117" s="903"/>
      <c r="AJ117" s="904"/>
      <c r="AK117" s="905">
        <v>813913</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7479863</v>
      </c>
      <c r="BR119" s="845"/>
      <c r="BS119" s="845"/>
      <c r="BT119" s="845"/>
      <c r="BU119" s="845"/>
      <c r="BV119" s="845">
        <v>7384889</v>
      </c>
      <c r="BW119" s="845"/>
      <c r="BX119" s="845"/>
      <c r="BY119" s="845"/>
      <c r="BZ119" s="845"/>
      <c r="CA119" s="845">
        <v>7274943</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2377293</v>
      </c>
      <c r="BR120" s="842"/>
      <c r="BS120" s="842"/>
      <c r="BT120" s="842"/>
      <c r="BU120" s="842"/>
      <c r="BV120" s="842">
        <v>2492777</v>
      </c>
      <c r="BW120" s="842"/>
      <c r="BX120" s="842"/>
      <c r="BY120" s="842"/>
      <c r="BZ120" s="842"/>
      <c r="CA120" s="842">
        <v>2296110</v>
      </c>
      <c r="CB120" s="842"/>
      <c r="CC120" s="842"/>
      <c r="CD120" s="842"/>
      <c r="CE120" s="842"/>
      <c r="CF120" s="866">
        <v>90.7</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570641</v>
      </c>
      <c r="DH120" s="842"/>
      <c r="DI120" s="842"/>
      <c r="DJ120" s="842"/>
      <c r="DK120" s="842"/>
      <c r="DL120" s="842">
        <v>648520</v>
      </c>
      <c r="DM120" s="842"/>
      <c r="DN120" s="842"/>
      <c r="DO120" s="842"/>
      <c r="DP120" s="842"/>
      <c r="DQ120" s="842">
        <v>816878</v>
      </c>
      <c r="DR120" s="842"/>
      <c r="DS120" s="842"/>
      <c r="DT120" s="842"/>
      <c r="DU120" s="842"/>
      <c r="DV120" s="843">
        <v>32.299999999999997</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185129</v>
      </c>
      <c r="BR121" s="817"/>
      <c r="BS121" s="817"/>
      <c r="BT121" s="817"/>
      <c r="BU121" s="817"/>
      <c r="BV121" s="817">
        <v>133364</v>
      </c>
      <c r="BW121" s="817"/>
      <c r="BX121" s="817"/>
      <c r="BY121" s="817"/>
      <c r="BZ121" s="817"/>
      <c r="CA121" s="817">
        <v>169433</v>
      </c>
      <c r="CB121" s="817"/>
      <c r="CC121" s="817"/>
      <c r="CD121" s="817"/>
      <c r="CE121" s="817"/>
      <c r="CF121" s="875">
        <v>6.7</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133355</v>
      </c>
      <c r="DH121" s="817"/>
      <c r="DI121" s="817"/>
      <c r="DJ121" s="817"/>
      <c r="DK121" s="817"/>
      <c r="DL121" s="817">
        <v>109848</v>
      </c>
      <c r="DM121" s="817"/>
      <c r="DN121" s="817"/>
      <c r="DO121" s="817"/>
      <c r="DP121" s="817"/>
      <c r="DQ121" s="817">
        <v>98929</v>
      </c>
      <c r="DR121" s="817"/>
      <c r="DS121" s="817"/>
      <c r="DT121" s="817"/>
      <c r="DU121" s="817"/>
      <c r="DV121" s="794">
        <v>3.9</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4609448</v>
      </c>
      <c r="BR122" s="845"/>
      <c r="BS122" s="845"/>
      <c r="BT122" s="845"/>
      <c r="BU122" s="845"/>
      <c r="BV122" s="845">
        <v>4633122</v>
      </c>
      <c r="BW122" s="845"/>
      <c r="BX122" s="845"/>
      <c r="BY122" s="845"/>
      <c r="BZ122" s="845"/>
      <c r="CA122" s="845">
        <v>4490648</v>
      </c>
      <c r="CB122" s="845"/>
      <c r="CC122" s="845"/>
      <c r="CD122" s="845"/>
      <c r="CE122" s="845"/>
      <c r="CF122" s="846">
        <v>177.4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43808</v>
      </c>
      <c r="DH122" s="817"/>
      <c r="DI122" s="817"/>
      <c r="DJ122" s="817"/>
      <c r="DK122" s="817"/>
      <c r="DL122" s="817">
        <v>48305</v>
      </c>
      <c r="DM122" s="817"/>
      <c r="DN122" s="817"/>
      <c r="DO122" s="817"/>
      <c r="DP122" s="817"/>
      <c r="DQ122" s="817">
        <v>40954</v>
      </c>
      <c r="DR122" s="817"/>
      <c r="DS122" s="817"/>
      <c r="DT122" s="817"/>
      <c r="DU122" s="817"/>
      <c r="DV122" s="794">
        <v>1.6</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7171870</v>
      </c>
      <c r="BR123" s="833"/>
      <c r="BS123" s="833"/>
      <c r="BT123" s="833"/>
      <c r="BU123" s="833"/>
      <c r="BV123" s="833">
        <v>7259263</v>
      </c>
      <c r="BW123" s="833"/>
      <c r="BX123" s="833"/>
      <c r="BY123" s="833"/>
      <c r="BZ123" s="833"/>
      <c r="CA123" s="833">
        <v>6956191</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v>12082</v>
      </c>
      <c r="DR123" s="780"/>
      <c r="DS123" s="780"/>
      <c r="DT123" s="780"/>
      <c r="DU123" s="781"/>
      <c r="DV123" s="824">
        <v>0.5</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12.5</v>
      </c>
      <c r="BR124" s="831"/>
      <c r="BS124" s="831"/>
      <c r="BT124" s="831"/>
      <c r="BU124" s="831"/>
      <c r="BV124" s="831">
        <v>5.0999999999999996</v>
      </c>
      <c r="BW124" s="831"/>
      <c r="BX124" s="831"/>
      <c r="BY124" s="831"/>
      <c r="BZ124" s="831"/>
      <c r="CA124" s="831">
        <v>12.5</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4</v>
      </c>
      <c r="DH124" s="764"/>
      <c r="DI124" s="764"/>
      <c r="DJ124" s="764"/>
      <c r="DK124" s="765"/>
      <c r="DL124" s="766">
        <v>6313</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6371</v>
      </c>
      <c r="AB126" s="780"/>
      <c r="AC126" s="780"/>
      <c r="AD126" s="780"/>
      <c r="AE126" s="781"/>
      <c r="AF126" s="782">
        <v>6356</v>
      </c>
      <c r="AG126" s="780"/>
      <c r="AH126" s="780"/>
      <c r="AI126" s="780"/>
      <c r="AJ126" s="781"/>
      <c r="AK126" s="782">
        <v>6324</v>
      </c>
      <c r="AL126" s="780"/>
      <c r="AM126" s="780"/>
      <c r="AN126" s="780"/>
      <c r="AO126" s="781"/>
      <c r="AP126" s="824">
        <v>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1172</v>
      </c>
      <c r="AB127" s="780"/>
      <c r="AC127" s="780"/>
      <c r="AD127" s="780"/>
      <c r="AE127" s="781"/>
      <c r="AF127" s="782">
        <v>2183</v>
      </c>
      <c r="AG127" s="780"/>
      <c r="AH127" s="780"/>
      <c r="AI127" s="780"/>
      <c r="AJ127" s="781"/>
      <c r="AK127" s="782">
        <v>62413</v>
      </c>
      <c r="AL127" s="780"/>
      <c r="AM127" s="780"/>
      <c r="AN127" s="780"/>
      <c r="AO127" s="781"/>
      <c r="AP127" s="824">
        <v>2.5</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5119</v>
      </c>
      <c r="AB128" s="801"/>
      <c r="AC128" s="801"/>
      <c r="AD128" s="801"/>
      <c r="AE128" s="802"/>
      <c r="AF128" s="803">
        <v>1873</v>
      </c>
      <c r="AG128" s="801"/>
      <c r="AH128" s="801"/>
      <c r="AI128" s="801"/>
      <c r="AJ128" s="802"/>
      <c r="AK128" s="803">
        <v>29358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2916122</v>
      </c>
      <c r="AB129" s="780"/>
      <c r="AC129" s="780"/>
      <c r="AD129" s="780"/>
      <c r="AE129" s="781"/>
      <c r="AF129" s="782">
        <v>2913212</v>
      </c>
      <c r="AG129" s="780"/>
      <c r="AH129" s="780"/>
      <c r="AI129" s="780"/>
      <c r="AJ129" s="781"/>
      <c r="AK129" s="782">
        <v>3004753</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469790</v>
      </c>
      <c r="AB130" s="780"/>
      <c r="AC130" s="780"/>
      <c r="AD130" s="780"/>
      <c r="AE130" s="781"/>
      <c r="AF130" s="782">
        <v>454775</v>
      </c>
      <c r="AG130" s="780"/>
      <c r="AH130" s="780"/>
      <c r="AI130" s="780"/>
      <c r="AJ130" s="781"/>
      <c r="AK130" s="782">
        <v>473490</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2446332</v>
      </c>
      <c r="AB131" s="764"/>
      <c r="AC131" s="764"/>
      <c r="AD131" s="764"/>
      <c r="AE131" s="765"/>
      <c r="AF131" s="766">
        <v>2458437</v>
      </c>
      <c r="AG131" s="764"/>
      <c r="AH131" s="764"/>
      <c r="AI131" s="764"/>
      <c r="AJ131" s="765"/>
      <c r="AK131" s="766">
        <v>2531263</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12.5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7.620797177</v>
      </c>
      <c r="AB132" s="745"/>
      <c r="AC132" s="745"/>
      <c r="AD132" s="745"/>
      <c r="AE132" s="746"/>
      <c r="AF132" s="747">
        <v>9.1775384120000005</v>
      </c>
      <c r="AG132" s="745"/>
      <c r="AH132" s="745"/>
      <c r="AI132" s="745"/>
      <c r="AJ132" s="746"/>
      <c r="AK132" s="747">
        <v>12.28892454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9.4</v>
      </c>
      <c r="AB133" s="724"/>
      <c r="AC133" s="724"/>
      <c r="AD133" s="724"/>
      <c r="AE133" s="725"/>
      <c r="AF133" s="723">
        <v>8.6999999999999993</v>
      </c>
      <c r="AG133" s="724"/>
      <c r="AH133" s="724"/>
      <c r="AI133" s="724"/>
      <c r="AJ133" s="725"/>
      <c r="AK133" s="723">
        <v>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EfeEXdgpfiguFpojrwmswt5z7067KNes5aw92yRCeMnGY1jO7l4meiE/XS0Iy5zKYTPo1Ta/024wYUhVOsT9g==" saltValue="v6aWW1B1qU49L+COleRj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jIvZmZNAnQgREfpHSfpg0qp7pMtT3e2HrJLuGL4JcCfngYEj8bI5VJnERopDo1hszFGp9rqEBVLJkq6lJoycw==" saltValue="TuhanhexhBp+orMTiek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hod4aWDVJ3cuoAoyFOzDT5zqumhUOwLhjoOO2+Ih09EvNwwsFpfKafuucTMH096IflE6mNq3YN2vIRB/RfrcQ==" saltValue="N+98o56mi7DukTHS1ds/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871399</v>
      </c>
      <c r="AP9" s="269">
        <v>200414</v>
      </c>
      <c r="AQ9" s="270">
        <v>263788</v>
      </c>
      <c r="AR9" s="271">
        <v>-24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127835</v>
      </c>
      <c r="AP10" s="272">
        <v>29401</v>
      </c>
      <c r="AQ10" s="273">
        <v>39680</v>
      </c>
      <c r="AR10" s="274">
        <v>-25.9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5049</v>
      </c>
      <c r="AP11" s="272">
        <v>1161</v>
      </c>
      <c r="AQ11" s="273">
        <v>4557</v>
      </c>
      <c r="AR11" s="274">
        <v>-74.5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t="s">
        <v>488</v>
      </c>
      <c r="AP13" s="272" t="s">
        <v>488</v>
      </c>
      <c r="AQ13" s="273">
        <v>12917</v>
      </c>
      <c r="AR13" s="274" t="s">
        <v>488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23511</v>
      </c>
      <c r="AP14" s="272">
        <v>5407</v>
      </c>
      <c r="AQ14" s="273">
        <v>4746</v>
      </c>
      <c r="AR14" s="274">
        <v>13.9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-65892</v>
      </c>
      <c r="AP15" s="272">
        <v>-15155</v>
      </c>
      <c r="AQ15" s="273">
        <v>-12765</v>
      </c>
      <c r="AR15" s="274">
        <v>18.7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961902</v>
      </c>
      <c r="AP16" s="272">
        <v>221229</v>
      </c>
      <c r="AQ16" s="273">
        <v>312922</v>
      </c>
      <c r="AR16" s="274">
        <v>-29.3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20.47</v>
      </c>
      <c r="AP21" s="286">
        <v>24.75</v>
      </c>
      <c r="AQ21" s="287">
        <v>-4.28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97.8</v>
      </c>
      <c r="AP22" s="291">
        <v>95.6</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669030</v>
      </c>
      <c r="AP32" s="300">
        <v>153871</v>
      </c>
      <c r="AQ32" s="301">
        <v>170896</v>
      </c>
      <c r="AR32" s="302">
        <v>-10</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76047</v>
      </c>
      <c r="AP35" s="300">
        <v>17490</v>
      </c>
      <c r="AQ35" s="301">
        <v>33138</v>
      </c>
      <c r="AR35" s="302">
        <v>-47.2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t="s">
        <v>488</v>
      </c>
      <c r="AP36" s="300" t="s">
        <v>488</v>
      </c>
      <c r="AQ36" s="301">
        <v>2943</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68737</v>
      </c>
      <c r="AP37" s="300">
        <v>15809</v>
      </c>
      <c r="AQ37" s="301">
        <v>1487</v>
      </c>
      <c r="AR37" s="302">
        <v>963.1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99</v>
      </c>
      <c r="AP38" s="303">
        <v>23</v>
      </c>
      <c r="AQ38" s="304">
        <v>60</v>
      </c>
      <c r="AR38" s="292">
        <v>-61.7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-29358</v>
      </c>
      <c r="AP39" s="300">
        <v>-6752</v>
      </c>
      <c r="AQ39" s="301">
        <v>-8408</v>
      </c>
      <c r="AR39" s="302">
        <v>-19.7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-473490</v>
      </c>
      <c r="AP40" s="300">
        <v>-108898</v>
      </c>
      <c r="AQ40" s="301">
        <v>-141122</v>
      </c>
      <c r="AR40" s="302">
        <v>-22.8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311065</v>
      </c>
      <c r="AP41" s="300">
        <v>71542</v>
      </c>
      <c r="AQ41" s="301">
        <v>59000</v>
      </c>
      <c r="AR41" s="302">
        <v>21.3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1074615</v>
      </c>
      <c r="AN51" s="322">
        <v>223645</v>
      </c>
      <c r="AO51" s="323">
        <v>-0.5</v>
      </c>
      <c r="AP51" s="324">
        <v>301035</v>
      </c>
      <c r="AQ51" s="325">
        <v>58.2</v>
      </c>
      <c r="AR51" s="326">
        <v>-58.7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533885</v>
      </c>
      <c r="AN52" s="330">
        <v>111110</v>
      </c>
      <c r="AO52" s="331">
        <v>-37.6</v>
      </c>
      <c r="AP52" s="332">
        <v>154376</v>
      </c>
      <c r="AQ52" s="333">
        <v>74.3</v>
      </c>
      <c r="AR52" s="334">
        <v>-111.9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614416</v>
      </c>
      <c r="AN53" s="322">
        <v>130394</v>
      </c>
      <c r="AO53" s="323">
        <v>-41.7</v>
      </c>
      <c r="AP53" s="324">
        <v>277467</v>
      </c>
      <c r="AQ53" s="325">
        <v>-7.8</v>
      </c>
      <c r="AR53" s="326">
        <v>-33.9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394108</v>
      </c>
      <c r="AN54" s="330">
        <v>83639</v>
      </c>
      <c r="AO54" s="331">
        <v>-24.7</v>
      </c>
      <c r="AP54" s="332">
        <v>128378</v>
      </c>
      <c r="AQ54" s="333">
        <v>-16.8</v>
      </c>
      <c r="AR54" s="334">
        <v>-7.9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821363</v>
      </c>
      <c r="AN55" s="322">
        <v>179259</v>
      </c>
      <c r="AO55" s="323">
        <v>37.5</v>
      </c>
      <c r="AP55" s="324">
        <v>282256</v>
      </c>
      <c r="AQ55" s="325">
        <v>1.7</v>
      </c>
      <c r="AR55" s="326">
        <v>35.799999999999997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305422</v>
      </c>
      <c r="AN56" s="330">
        <v>66657</v>
      </c>
      <c r="AO56" s="331">
        <v>-20.3</v>
      </c>
      <c r="AP56" s="332">
        <v>145453</v>
      </c>
      <c r="AQ56" s="333">
        <v>13.3</v>
      </c>
      <c r="AR56" s="334">
        <v>-33.6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613811</v>
      </c>
      <c r="AN57" s="322">
        <v>137103</v>
      </c>
      <c r="AO57" s="323">
        <v>-23.5</v>
      </c>
      <c r="AP57" s="324">
        <v>295341</v>
      </c>
      <c r="AQ57" s="325">
        <v>4.5999999999999996</v>
      </c>
      <c r="AR57" s="326">
        <v>-28.1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245833</v>
      </c>
      <c r="AN58" s="330">
        <v>54910</v>
      </c>
      <c r="AO58" s="331">
        <v>-17.600000000000001</v>
      </c>
      <c r="AP58" s="332">
        <v>137402</v>
      </c>
      <c r="AQ58" s="333">
        <v>-5.5</v>
      </c>
      <c r="AR58" s="334">
        <v>-12.1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391658</v>
      </c>
      <c r="AN59" s="322">
        <v>90078</v>
      </c>
      <c r="AO59" s="323">
        <v>-34.299999999999997</v>
      </c>
      <c r="AP59" s="324">
        <v>292845</v>
      </c>
      <c r="AQ59" s="325">
        <v>-0.8</v>
      </c>
      <c r="AR59" s="326">
        <v>-33.5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243983</v>
      </c>
      <c r="AN60" s="330">
        <v>56114</v>
      </c>
      <c r="AO60" s="331">
        <v>2.2000000000000002</v>
      </c>
      <c r="AP60" s="332">
        <v>143187</v>
      </c>
      <c r="AQ60" s="333">
        <v>4.2</v>
      </c>
      <c r="AR60" s="334">
        <v>-2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703173</v>
      </c>
      <c r="AN61" s="337">
        <v>152096</v>
      </c>
      <c r="AO61" s="338">
        <v>-12.5</v>
      </c>
      <c r="AP61" s="339">
        <v>289789</v>
      </c>
      <c r="AQ61" s="340">
        <v>11.2</v>
      </c>
      <c r="AR61" s="326">
        <v>-23.7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344646</v>
      </c>
      <c r="AN62" s="330">
        <v>74486</v>
      </c>
      <c r="AO62" s="331">
        <v>-19.600000000000001</v>
      </c>
      <c r="AP62" s="332">
        <v>141759</v>
      </c>
      <c r="AQ62" s="333">
        <v>13.9</v>
      </c>
      <c r="AR62" s="334">
        <v>-33.5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1WL5d8E1ejK2nE7//QNVHXlo1QMzdSdKb3AdSBIB6y3NFFc3PxPR6Ir4uliqL/Dms/sHepnul34pvjfCaSHsg==" saltValue="+gK9uVL+bwRXfBKAJwDR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h1FXe2NN01kTQvb1a83UT+aBNZuJqdkpSCuV1Y8CzmFRVisDfJ1rB81AneeMkFy0c9W47gANcmdufUqXvofkPA==" saltValue="XHapbh7eu4t4Re+05/mf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SXQ3K9CA+bBz1/wEfVE8P3VjSgqjwrjgHrC7xpYqBrF6JQaGDrljkBv95HWPo8mms6HxXdmdwqfgzsgDwPl4Ww==" saltValue="yQ0xtdoTB/WSV2SZoItC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34.619999999999997</v>
      </c>
      <c r="G47" s="12">
        <v>35.22</v>
      </c>
      <c r="H47" s="12">
        <v>40.590000000000003</v>
      </c>
      <c r="I47" s="12">
        <v>41.51</v>
      </c>
      <c r="J47" s="13">
        <v>34.75</v>
      </c>
    </row>
    <row r="48" spans="2:10" ht="57.75" customHeight="1" x14ac:dyDescent="0.15">
      <c r="B48" s="14"/>
      <c r="C48" s="1141" t="s">
        <v>4</v>
      </c>
      <c r="D48" s="1141"/>
      <c r="E48" s="1142"/>
      <c r="F48" s="15">
        <v>1.31</v>
      </c>
      <c r="G48" s="16">
        <v>8</v>
      </c>
      <c r="H48" s="16">
        <v>14.04</v>
      </c>
      <c r="I48" s="16">
        <v>10.59</v>
      </c>
      <c r="J48" s="17">
        <v>8.2200000000000006</v>
      </c>
    </row>
    <row r="49" spans="2:10" ht="57.75" customHeight="1" thickBot="1" x14ac:dyDescent="0.2">
      <c r="B49" s="18"/>
      <c r="C49" s="1143" t="s">
        <v>5</v>
      </c>
      <c r="D49" s="1143"/>
      <c r="E49" s="1144"/>
      <c r="F49" s="19">
        <v>0.35</v>
      </c>
      <c r="G49" s="20">
        <v>9.81</v>
      </c>
      <c r="H49" s="20">
        <v>9.93</v>
      </c>
      <c r="I49" s="20" t="s">
        <v>531</v>
      </c>
      <c r="J49" s="21" t="s">
        <v>532</v>
      </c>
    </row>
    <row r="50" spans="2:10" x14ac:dyDescent="0.15"/>
  </sheetData>
  <sheetProtection algorithmName="SHA-512" hashValue="TUQjUsnfwpsjfcTQVSbh1h4dDWCj5hZNW1KfuPG4aTyqh4Uvlv2p9lkIOWSzYzB6avCWSyNW6tMK9VAuGSdkqg==" saltValue="VxyiseuuIcra6Zlo51JQ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2026-03-12T06:15:24Z</cp:lastPrinted>
  <dcterms:created xsi:type="dcterms:W3CDTF">2026-02-23T09:01:41Z</dcterms:created>
  <dcterms:modified xsi:type="dcterms:W3CDTF">2026-03-12T06:15:26Z</dcterms:modified>
  <cp:category/>
</cp:coreProperties>
</file>