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10.11.72.128\111701share\D_財政班\D05_普通会計決算調査\08財政状況資料集\R06年度決算\01_1回目公表（3月）\03_市町村→県\02_チェック後\"/>
    </mc:Choice>
  </mc:AlternateContent>
  <bookViews>
    <workbookView xWindow="0" yWindow="0" windowWidth="19200" windowHeight="59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BE37" i="10"/>
  <c r="AM37" i="10"/>
  <c r="BE36" i="10"/>
  <c r="AM36" i="10"/>
  <c r="BE35" i="10"/>
  <c r="BW34" i="10"/>
  <c r="BW35" i="10" s="1"/>
  <c r="BW36" i="10" s="1"/>
  <c r="BW37" i="10" s="1"/>
  <c r="BW38" i="10" s="1"/>
  <c r="BW39" i="10" s="1"/>
  <c r="BW40" i="10" s="1"/>
  <c r="BW41" i="10" s="1"/>
  <c r="BW42" i="10" s="1"/>
  <c r="BW43" i="10" s="1"/>
  <c r="BE34" i="10"/>
  <c r="C34" i="10"/>
  <c r="C35" i="10" s="1"/>
  <c r="CO34" i="10" l="1"/>
  <c r="CO35" i="10" s="1"/>
  <c r="CO36" i="10" s="1"/>
  <c r="CO37" i="10" s="1"/>
  <c r="C36" i="10"/>
  <c r="C37"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<sst xmlns="http://schemas.openxmlformats.org/spreadsheetml/2006/main" count="1133" uniqueCount="570">
  <si>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</si>
  <si>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</si>
  <si>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</si>
  <si>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</si>
  <si>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</si>
  <si>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</si>
  <si>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</si>
  <si>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</si>
  <si>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</si>
  <si>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</si>
  <si>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</si>
  <si>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</si>
  <si>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</si>
  <si>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</si>
  <si>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</si>
  <si>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</si>
  <si>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</si>
  <si>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</si>
  <si>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</si>
  <si>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</si>
  <si>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</si>
  <si>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</si>
  <si>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</si>
  <si>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</si>
  <si>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</si>
  <si>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</si>
  <si>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</si>
  <si>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</si>
  <si>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</si>
  <si>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</si>
  <si>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</si>
  <si>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</si>
  <si>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</si>
  <si>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</si>
  <si>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</si>
  <si>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</si>
  <si>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</si>
  <si>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</si>
  <si>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</si>
  <si>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</si>
  <si>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</si>
  <si>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</si>
  <si>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</si>
  <si>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</si>
  <si>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</si>
  <si>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</si>
  <si>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</si>
  <si>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</si>
  <si>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</si>
  <si>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</si>
  <si>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</si>
  <si>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</si>
  <si>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</si>
  <si>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</si>
  <si>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</si>
  <si>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</si>
  <si>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</si>
  <si>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</si>
  <si>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</si>
  <si>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</si>
  <si>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</si>
  <si>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</si>
  <si>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</si>
  <si>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</si>
  <si>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</si>
  <si>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</si>
  <si>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</si>
  <si>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</si>
  <si>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</si>
  <si>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</si>
  <si>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</si>
  <si>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</si>
  <si>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</si>
  <si>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</si>
  <si>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</si>
  <si>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</si>
  <si>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</si>
  <si>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</si>
  <si>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</si>
  <si>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</si>
  <si>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</si>
  <si>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Ⅲ－０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</si>
  <si>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</si>
  <si>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</si>
  <si>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</si>
  <si>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</si>
  <si>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</si>
  <si>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</si>
  <si>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</si>
  <si>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</si>
  <si>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</si>
  <si>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</si>
  <si>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</si>
  <si>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</si>
  <si>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黒潮町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</si>
  <si>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</si>
  <si>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</si>
  <si>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</si>
  <si>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</si>
  <si>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</si>
  <si>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</si>
  <si>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</si>
  <si>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</si>
  <si>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</si>
  <si>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</si>
  <si>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</si>
  <si>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</si>
  <si>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</si>
  <si>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</si>
  <si>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</si>
  <si>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</si>
  <si>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</si>
  <si>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</si>
  <si>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</si>
  <si>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</si>
  <si>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</si>
  <si>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</si>
  <si>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</si>
  <si>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</si>
  <si>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</si>
  <si>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</si>
  <si>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</si>
  <si>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</si>
  <si>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</si>
  <si>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</si>
  <si>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</si>
  <si>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</si>
  <si>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</si>
  <si>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</si>
  <si>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</si>
  <si>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</si>
  <si>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</si>
  <si>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</si>
  <si>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</si>
  <si>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</si>
  <si>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</si>
  <si>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</si>
  <si>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</si>
  <si>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</si>
  <si>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</si>
  <si>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</si>
  <si>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</si>
  <si>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</si>
  <si>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</si>
  <si>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</si>
  <si>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</si>
  <si>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</si>
  <si>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</si>
  <si>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</si>
  <si>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</si>
  <si>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</si>
  <si>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</si>
  <si>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</si>
  <si>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</si>
  <si>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</si>
  <si>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</si>
  <si>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</si>
  <si>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</si>
  <si>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</si>
  <si>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</si>
  <si>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</si>
  <si>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</si>
  <si>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</si>
  <si>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</si>
  <si>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</si>
  <si>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</si>
  <si>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</si>
  <si>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</si>
  <si>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</si>
  <si>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</si>
  <si>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</si>
  <si>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</si>
  <si>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</si>
  <si>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</si>
  <si>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</si>
  <si>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</si>
  <si>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</si>
  <si>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</si>
  <si>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</si>
  <si>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</si>
  <si>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</si>
  <si>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</si>
  <si>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</si>
  <si>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</si>
  <si>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</si>
  <si>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</si>
  <si>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</si>
  <si>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</si>
  <si>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</si>
  <si>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</si>
  <si>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</si>
  <si>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</si>
  <si>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</si>
  <si>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</si>
  <si>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</si>
  <si>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</si>
  <si>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</si>
  <si>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</si>
  <si>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</si>
  <si>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</si>
  <si>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</si>
  <si>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</si>
  <si>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</si>
  <si>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高知県黒潮町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</si>
  <si>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</si>
  <si>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</si>
  <si>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</si>
  <si>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</si>
  <si>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</si>
  <si>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</si>
  <si>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</si>
  <si>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</si>
  <si>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</si>
  <si>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</si>
  <si>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</si>
  <si>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</si>
  <si>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</si>
  <si>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</si>
  <si>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</si>
  <si>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</si>
  <si>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</si>
  <si>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</si>
  <si>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</si>
  <si>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</si>
  <si>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</si>
  <si>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</si>
  <si>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</si>
  <si>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</si>
  <si>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</si>
  <si>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</si>
  <si>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</si>
  <si>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</si>
  <si>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</si>
  <si>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</si>
  <si>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</si>
  <si>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</si>
  <si>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</si>
  <si>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</si>
  <si>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</si>
  <si>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</si>
  <si>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</si>
  <si>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</si>
  <si>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</si>
  <si>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</si>
  <si>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</si>
  <si>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</si>
  <si>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</si>
  <si>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</si>
  <si>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</si>
  <si>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</si>
  <si>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</si>
  <si>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</si>
  <si>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</si>
  <si>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</si>
  <si>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</si>
  <si>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</si>
  <si>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</si>
  <si>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</si>
  <si>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</si>
  <si>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</si>
  <si>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</si>
  <si>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</si>
  <si>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</si>
  <si>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</si>
  <si>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</si>
  <si>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</si>
  <si>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</si>
  <si>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</si>
  <si>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</si>
  <si>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</si>
  <si>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</si>
  <si>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</si>
  <si>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</si>
  <si>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</si>
  <si>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</si>
  <si>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</si>
  <si>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</si>
  <si>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</si>
  <si>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</si>
  <si>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</si>
  <si>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</si>
  <si>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</si>
  <si>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</si>
  <si>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</si>
  <si>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</si>
  <si>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</si>
  <si>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</si>
  <si>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</si>
  <si>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</si>
  <si>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</si>
  <si>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</si>
  <si>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</si>
  <si>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</si>
  <si>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</si>
  <si>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</si>
  <si>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</si>
  <si>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</si>
  <si>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</si>
  <si>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</si>
  <si>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</si>
  <si>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</si>
  <si>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</si>
  <si>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</si>
  <si>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</si>
  <si>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</si>
  <si>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</si>
  <si>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</si>
  <si>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</si>
  <si>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</si>
  <si>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</si>
  <si>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</si>
  <si>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</si>
  <si>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</si>
  <si>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</si>
  <si>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</si>
  <si>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</si>
  <si>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</si>
  <si>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</si>
  <si>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</si>
  <si>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</si>
  <si>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</si>
  <si>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</si>
  <si>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</si>
  <si>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</si>
  <si>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</si>
  <si>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</si>
  <si>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</si>
  <si>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</si>
  <si>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</si>
  <si>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</si>
  <si>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</si>
  <si>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</si>
  <si>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</si>
  <si>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</si>
  <si>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</si>
  <si>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</si>
  <si>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</si>
  <si>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</si>
  <si>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</si>
  <si>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</si>
  <si>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</si>
  <si>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</si>
  <si>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</si>
  <si>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</si>
  <si>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</si>
  <si>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</si>
  <si>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</si>
  <si>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</si>
  <si>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</si>
  <si>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</si>
  <si>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</si>
  <si>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</si>
  <si>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</si>
  <si>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</si>
  <si>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高知県黒潮町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</si>
  <si>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</si>
  <si>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</si>
  <si>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</si>
  <si>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</si>
  <si>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</si>
  <si>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</si>
  <si>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</si>
  <si>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</si>
  <si>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</si>
  <si>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</si>
  <si>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</si>
  <si>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</si>
  <si>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</si>
  <si>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</si>
  <si>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</si>
  <si>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</si>
  <si>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</si>
  <si>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</si>
  <si>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</si>
  <si>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</si>
  <si>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黒潮町住宅新築資金等貸付事業特別会計</t>
    <phoneticPr fontId="5"/>
  </si>
  <si>
    <t>黒潮町宮川奨学資金特別会計</t>
    <phoneticPr fontId="5"/>
  </si>
  <si>
    <t>黒潮町情報センター事業特別会計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</si>
  <si>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</si>
  <si>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</si>
  <si>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</si>
  <si>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</si>
  <si>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</si>
  <si>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</si>
  <si>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</si>
  <si>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</si>
  <si>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</si>
  <si>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</si>
  <si>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</si>
  <si>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</si>
  <si>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</si>
  <si>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黒潮町国民健康保険事業特別会計</t>
    <phoneticPr fontId="5"/>
  </si>
  <si>
    <t>黒潮町国民健康保険直診特別会計</t>
    <phoneticPr fontId="5"/>
  </si>
  <si>
    <t>黒潮町介護保険事業特別会計</t>
    <phoneticPr fontId="5"/>
  </si>
  <si>
    <t>黒潮町介護サービス事業特別会計</t>
    <phoneticPr fontId="5"/>
  </si>
  <si>
    <t>黒潮町後期高齢者医療保険事業特別会計</t>
    <phoneticPr fontId="5"/>
  </si>
  <si>
    <t>黒潮町水道事業会計</t>
    <phoneticPr fontId="5"/>
  </si>
  <si>
    <t>法適用企業</t>
    <phoneticPr fontId="5"/>
  </si>
  <si>
    <t>黒潮町集落排水事業会計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</si>
  <si>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</si>
  <si>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</si>
  <si>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</si>
  <si>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</si>
  <si>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</si>
  <si>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</si>
  <si>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</si>
  <si>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</si>
  <si>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</si>
  <si>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</si>
  <si>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</si>
  <si>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</si>
  <si>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</si>
  <si>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</si>
  <si>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</si>
  <si>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</si>
  <si>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</si>
  <si>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</si>
  <si>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</si>
  <si>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</si>
  <si>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</si>
  <si>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</si>
  <si>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</si>
  <si>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</si>
  <si>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</si>
  <si>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</si>
  <si>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</si>
  <si>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</si>
  <si>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</si>
  <si>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</si>
  <si>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</si>
  <si>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</si>
  <si>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</si>
  <si>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</si>
  <si>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</si>
  <si>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</si>
  <si>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</si>
  <si>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</si>
  <si>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</si>
  <si>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</si>
  <si>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</si>
  <si>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</si>
  <si>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</si>
  <si>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</si>
  <si>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</si>
  <si>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</si>
  <si>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</si>
  <si>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</si>
  <si>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</si>
  <si>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</si>
  <si>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</si>
  <si>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</si>
  <si>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</si>
  <si>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</si>
  <si>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</si>
  <si>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</si>
  <si>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</si>
  <si>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</si>
  <si>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</si>
  <si>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</si>
  <si>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</si>
  <si>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</si>
  <si>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</si>
  <si>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</si>
  <si>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</si>
  <si>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</si>
  <si>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</si>
  <si>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</si>
  <si>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</si>
  <si>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</si>
  <si>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</si>
  <si>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</si>
  <si>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</si>
  <si>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</si>
  <si>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</si>
  <si>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</si>
  <si>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</si>
  <si>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</si>
  <si>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</si>
  <si>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</si>
  <si>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</si>
  <si>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</si>
  <si>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</si>
  <si>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</si>
  <si>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</si>
  <si>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</si>
  <si>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</si>
  <si>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</si>
  <si>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</si>
  <si>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</si>
  <si>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</si>
  <si>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</si>
  <si>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</si>
  <si>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</si>
  <si>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</si>
  <si>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</si>
  <si>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</si>
  <si>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</si>
  <si>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</si>
  <si>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</si>
  <si>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</si>
  <si>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</si>
  <si>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</si>
  <si>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</si>
  <si>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</si>
  <si>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</si>
  <si>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</si>
  <si>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</si>
  <si>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</si>
  <si>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</si>
  <si>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</si>
  <si>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</si>
  <si>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</si>
  <si>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</si>
  <si>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</si>
  <si>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</si>
  <si>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</si>
  <si>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</si>
  <si>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</si>
  <si>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</si>
  <si>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</si>
  <si>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</si>
  <si>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</si>
  <si>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</si>
  <si>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</si>
  <si>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</si>
  <si>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</si>
  <si>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</si>
  <si>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</si>
  <si>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</si>
  <si>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</si>
  <si>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</si>
  <si>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</si>
  <si>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</si>
  <si>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</si>
  <si>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0.29</t>
  </si>
  <si>
    <t>▲ 4.22</t>
  </si>
  <si>
    <t>黒潮町水道事業会計</t>
  </si>
  <si>
    <t>一般会計</t>
  </si>
  <si>
    <t>黒潮町介護保険事業特別会計</t>
  </si>
  <si>
    <t>黒潮町国民健康保険事業特別会計</t>
  </si>
  <si>
    <t>黒潮町住宅新築資金等貸付事業特別会計</t>
  </si>
  <si>
    <t>黒潮町宮川奨学資金特別会計</t>
  </si>
  <si>
    <t>黒潮町集落排水事業会計</t>
  </si>
  <si>
    <t>黒潮町国民健康保険直診特別会計</t>
  </si>
  <si>
    <t>その他会計（赤字）</t>
  </si>
  <si>
    <t>その他会計（黒字）</t>
  </si>
  <si>
    <t>R02</t>
    <phoneticPr fontId="5"/>
  </si>
  <si>
    <t>R03</t>
    <phoneticPr fontId="5"/>
  </si>
  <si>
    <t>R04</t>
    <phoneticPr fontId="5"/>
  </si>
  <si>
    <t>R05</t>
    <phoneticPr fontId="5"/>
  </si>
  <si>
    <t>R06</t>
    <phoneticPr fontId="5"/>
  </si>
  <si>
    <t>黒潮町農業公社</t>
    <rPh sb="0" eb="3">
      <t>クロシオチョウ</t>
    </rPh>
    <rPh sb="3" eb="7">
      <t>ノウギョウコウシャ</t>
    </rPh>
    <phoneticPr fontId="10"/>
  </si>
  <si>
    <t>黒潮町缶詰製作所</t>
    <rPh sb="0" eb="3">
      <t>クロシオチョウ</t>
    </rPh>
    <rPh sb="3" eb="5">
      <t>カンヅメ</t>
    </rPh>
    <rPh sb="5" eb="8">
      <t>セイサクショ</t>
    </rPh>
    <phoneticPr fontId="10"/>
  </si>
  <si>
    <t>こうち・くろしお太陽光発電株式会社</t>
    <rPh sb="8" eb="11">
      <t>タイヨウコウ</t>
    </rPh>
    <rPh sb="11" eb="13">
      <t>ハツデン</t>
    </rPh>
    <rPh sb="13" eb="17">
      <t>カブシキガイシャ</t>
    </rPh>
    <phoneticPr fontId="10"/>
  </si>
  <si>
    <t>くろしおエナジー</t>
  </si>
  <si>
    <t>幡多広域市町村圏事務組合（一般会計）</t>
  </si>
  <si>
    <t>幡多広域市町村圏事務組合（ふるさと市町村圏事業特別会計）</t>
  </si>
  <si>
    <t>幡多広域市町村圏事務組合（滞納整理事業特別会計）</t>
  </si>
  <si>
    <t>幡多中央環境施設組合</t>
  </si>
  <si>
    <t>幡多中央消防組合</t>
  </si>
  <si>
    <t>こうち人づくり広域連合</t>
  </si>
  <si>
    <t>高知県市町村総合事務組合（一般会計）</t>
  </si>
  <si>
    <t>高知県市町村総合事務組合（交通災害共済事業特別会計）</t>
  </si>
  <si>
    <t>高知県後期高齢者広域連合（一般会計）</t>
  </si>
  <si>
    <t>高知県後期高齢者広域連合（特別会計）</t>
  </si>
  <si>
    <t>建設推進基金</t>
  </si>
  <si>
    <t>新しいまちづくり基金</t>
  </si>
  <si>
    <t>地域活性化事業基金</t>
  </si>
  <si>
    <t>防災対策加速化基金</t>
  </si>
  <si>
    <t>ふるさと納税基金</t>
    <rPh sb="4" eb="6">
      <t>ノウゼイ</t>
    </rPh>
    <rPh sb="6" eb="8">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</si>
</sst>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120302</c:v>
                </c:pt>
                <c:pt idx="1">
                  <c:v>114841</c:v>
                </c:pt>
                <c:pt idx="2">
                  <c:v>124145</c:v>
                </c:pt>
                <c:pt idx="3">
                  <c:v>131480</c:v>
                </c:pt>
                <c:pt idx="4">
                  <c:v>163245</c:v>
                </c:pt>
              </c:numCache>
            </c:numRef>
          </c:val>
          <c:smooth val="0"/>
          <c:extLst>
            <c:ext xmlns:c16="http://schemas.microsoft.com/office/drawing/2014/chart" uri="{C3380CC4-5D6E-409C-BE32-E72D297353CC}">
              <c16:uniqueId val="{00000000-1E52-4B49-9921-2921C7BC1D7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143696</c:v>
                </c:pt>
                <c:pt idx="1">
                  <c:v>207986</c:v>
                </c:pt>
                <c:pt idx="2">
                  <c:v>181662</c:v>
                </c:pt>
                <c:pt idx="3">
                  <c:v>159461</c:v>
                </c:pt>
                <c:pt idx="4">
                  <c:v>205160</c:v>
                </c:pt>
              </c:numCache>
            </c:numRef>
          </c:val>
          <c:smooth val="0"/>
          <c:extLst>
            <c:ext xmlns:c16="http://schemas.microsoft.com/office/drawing/2014/chart" uri="{C3380CC4-5D6E-409C-BE32-E72D297353CC}">
              <c16:uniqueId val="{00000001-1E52-4B49-9921-2921C7BC1D7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4.7300000000000004</c:v>
                </c:pt>
                <c:pt idx="1">
                  <c:v>5.85</c:v>
                </c:pt>
                <c:pt idx="2">
                  <c:v>5.72</c:v>
                </c:pt>
                <c:pt idx="3">
                  <c:v>5.09</c:v>
                </c:pt>
                <c:pt idx="4">
                  <c:v>7.06</c:v>
                </c:pt>
              </c:numCache>
            </c:numRef>
          </c:val>
          <c:extLst>
            <c:ext xmlns:c16="http://schemas.microsoft.com/office/drawing/2014/chart" uri="{C3380CC4-5D6E-409C-BE32-E72D297353CC}">
              <c16:uniqueId val="{00000000-47A2-4723-885E-2349B69DDF0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18.920000000000002</c:v>
                </c:pt>
                <c:pt idx="1">
                  <c:v>19.850000000000001</c:v>
                </c:pt>
                <c:pt idx="2">
                  <c:v>23.22</c:v>
                </c:pt>
                <c:pt idx="3">
                  <c:v>22.14</c:v>
                </c:pt>
                <c:pt idx="4">
                  <c:v>25.51</c:v>
                </c:pt>
              </c:numCache>
            </c:numRef>
          </c:val>
          <c:extLst>
            <c:ext xmlns:c16="http://schemas.microsoft.com/office/drawing/2014/chart" uri="{C3380CC4-5D6E-409C-BE32-E72D297353CC}">
              <c16:uniqueId val="{00000001-47A2-4723-885E-2349B69DDF0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1.42</c:v>
                </c:pt>
                <c:pt idx="1">
                  <c:v>1.35</c:v>
                </c:pt>
                <c:pt idx="2">
                  <c:v>-0.28999999999999998</c:v>
                </c:pt>
                <c:pt idx="3">
                  <c:v>-4.22</c:v>
                </c:pt>
                <c:pt idx="4">
                  <c:v>2.0099999999999998</c:v>
                </c:pt>
              </c:numCache>
            </c:numRef>
          </c:val>
          <c:smooth val="0"/>
          <c:extLst>
            <c:ext xmlns:c16="http://schemas.microsoft.com/office/drawing/2014/chart" uri="{C3380CC4-5D6E-409C-BE32-E72D297353CC}">
              <c16:uniqueId val="{00000002-47A2-4723-885E-2349B69DDF0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7.0000000000000007E-2</c:v>
                </c:pt>
                <c:pt idx="2">
                  <c:v>#N/A</c:v>
                </c:pt>
                <c:pt idx="3">
                  <c:v>0.09</c:v>
                </c:pt>
                <c:pt idx="4">
                  <c:v>#N/A</c:v>
                </c:pt>
                <c:pt idx="5">
                  <c:v>0.13</c:v>
                </c:pt>
                <c:pt idx="6">
                  <c:v>#N/A</c:v>
                </c:pt>
                <c:pt idx="7">
                  <c:v>0.09</c:v>
                </c:pt>
                <c:pt idx="8">
                  <c:v>#N/A</c:v>
                </c:pt>
                <c:pt idx="9">
                  <c:v>0</c:v>
                </c:pt>
              </c:numCache>
            </c:numRef>
          </c:val>
          <c:extLst>
            <c:ext xmlns:c16="http://schemas.microsoft.com/office/drawing/2014/chart" uri="{C3380CC4-5D6E-409C-BE32-E72D297353CC}">
              <c16:uniqueId val="{00000000-63C5-452E-AC8C-A5799925653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3C5-452E-AC8C-A5799925653D}"/>
            </c:ext>
          </c:extLst>
        </c:ser>
        <c:ser>
          <c:idx val="2"/>
          <c:order val="2"/>
          <c:tx>
            <c:strRef>
              <c:f>データシート!$A$29</c:f>
              <c:strCache>
                <c:ptCount val="1"/>
                <c:pt idx="0">
                  <c:v>黒潮町国民健康保険直診特別会計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2-63C5-452E-AC8C-A5799925653D}"/>
            </c:ext>
          </c:extLst>
        </c:ser>
        <c:ser>
          <c:idx val="3"/>
          <c:order val="3"/>
          <c:tx>
            <c:strRef>
              <c:f>データシート!$A$30</c:f>
              <c:strCache>
                <c:ptCount val="1"/>
                <c:pt idx="0">
                  <c:v>黒潮町集落排水事業会計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3-63C5-452E-AC8C-A5799925653D}"/>
            </c:ext>
          </c:extLst>
        </c:ser>
        <c:ser>
          <c:idx val="4"/>
          <c:order val="4"/>
          <c:tx>
            <c:strRef>
              <c:f>データシート!$A$31</c:f>
              <c:strCache>
                <c:ptCount val="1"/>
                <c:pt idx="0">
                  <c:v>黒潮町宮川奨学資金特別会計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0.13</c:v>
                </c:pt>
                <c:pt idx="2">
                  <c:v>#N/A</c:v>
                </c:pt>
                <c:pt idx="3">
                  <c:v>0.09</c:v>
                </c:pt>
                <c:pt idx="4">
                  <c:v>#N/A</c:v>
                </c:pt>
                <c:pt idx="5">
                  <c:v>0.06</c:v>
                </c:pt>
                <c:pt idx="6">
                  <c:v>#N/A</c:v>
                </c:pt>
                <c:pt idx="7">
                  <c:v>0.13</c:v>
                </c:pt>
                <c:pt idx="8">
                  <c:v>#N/A</c:v>
                </c:pt>
                <c:pt idx="9">
                  <c:v>0.06</c:v>
                </c:pt>
              </c:numCache>
            </c:numRef>
          </c:val>
          <c:extLst>
            <c:ext xmlns:c16="http://schemas.microsoft.com/office/drawing/2014/chart" uri="{C3380CC4-5D6E-409C-BE32-E72D297353CC}">
              <c16:uniqueId val="{00000004-63C5-452E-AC8C-A5799925653D}"/>
            </c:ext>
          </c:extLst>
        </c:ser>
        <c:ser>
          <c:idx val="5"/>
          <c:order val="5"/>
          <c:tx>
            <c:strRef>
              <c:f>データシート!$A$32</c:f>
              <c:strCache>
                <c:ptCount val="1"/>
                <c:pt idx="0">
                  <c:v>黒潮町住宅新築資金等貸付事業特別会計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0.09</c:v>
                </c:pt>
                <c:pt idx="2">
                  <c:v>#N/A</c:v>
                </c:pt>
                <c:pt idx="3">
                  <c:v>0.1</c:v>
                </c:pt>
                <c:pt idx="4">
                  <c:v>#N/A</c:v>
                </c:pt>
                <c:pt idx="5">
                  <c:v>0.24</c:v>
                </c:pt>
                <c:pt idx="6">
                  <c:v>#N/A</c:v>
                </c:pt>
                <c:pt idx="7">
                  <c:v>0.28000000000000003</c:v>
                </c:pt>
                <c:pt idx="8">
                  <c:v>#N/A</c:v>
                </c:pt>
                <c:pt idx="9">
                  <c:v>0.31</c:v>
                </c:pt>
              </c:numCache>
            </c:numRef>
          </c:val>
          <c:extLst>
            <c:ext xmlns:c16="http://schemas.microsoft.com/office/drawing/2014/chart" uri="{C3380CC4-5D6E-409C-BE32-E72D297353CC}">
              <c16:uniqueId val="{00000005-63C5-452E-AC8C-A5799925653D}"/>
            </c:ext>
          </c:extLst>
        </c:ser>
        <c:ser>
          <c:idx val="6"/>
          <c:order val="6"/>
          <c:tx>
            <c:strRef>
              <c:f>データシート!$A$33</c:f>
              <c:strCache>
                <c:ptCount val="1"/>
                <c:pt idx="0">
                  <c:v>黒潮町国民健康保険事業特別会計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0.04</c:v>
                </c:pt>
                <c:pt idx="2">
                  <c:v>#N/A</c:v>
                </c:pt>
                <c:pt idx="3">
                  <c:v>0.47</c:v>
                </c:pt>
                <c:pt idx="4">
                  <c:v>#N/A</c:v>
                </c:pt>
                <c:pt idx="5">
                  <c:v>0.7</c:v>
                </c:pt>
                <c:pt idx="6">
                  <c:v>#N/A</c:v>
                </c:pt>
                <c:pt idx="7">
                  <c:v>0.66</c:v>
                </c:pt>
                <c:pt idx="8">
                  <c:v>#N/A</c:v>
                </c:pt>
                <c:pt idx="9">
                  <c:v>0.46</c:v>
                </c:pt>
              </c:numCache>
            </c:numRef>
          </c:val>
          <c:extLst>
            <c:ext xmlns:c16="http://schemas.microsoft.com/office/drawing/2014/chart" uri="{C3380CC4-5D6E-409C-BE32-E72D297353CC}">
              <c16:uniqueId val="{00000006-63C5-452E-AC8C-A5799925653D}"/>
            </c:ext>
          </c:extLst>
        </c:ser>
        <c:ser>
          <c:idx val="7"/>
          <c:order val="7"/>
          <c:tx>
            <c:strRef>
              <c:f>データシート!$A$34</c:f>
              <c:strCache>
                <c:ptCount val="1"/>
                <c:pt idx="0">
                  <c:v>黒潮町介護保険事業特別会計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c:v>
                </c:pt>
                <c:pt idx="2">
                  <c:v>#N/A</c:v>
                </c:pt>
                <c:pt idx="3">
                  <c:v>0.39</c:v>
                </c:pt>
                <c:pt idx="4">
                  <c:v>#N/A</c:v>
                </c:pt>
                <c:pt idx="5">
                  <c:v>0.55000000000000004</c:v>
                </c:pt>
                <c:pt idx="6">
                  <c:v>#N/A</c:v>
                </c:pt>
                <c:pt idx="7">
                  <c:v>1.21</c:v>
                </c:pt>
                <c:pt idx="8">
                  <c:v>#N/A</c:v>
                </c:pt>
                <c:pt idx="9">
                  <c:v>2.08</c:v>
                </c:pt>
              </c:numCache>
            </c:numRef>
          </c:val>
          <c:extLst>
            <c:ext xmlns:c16="http://schemas.microsoft.com/office/drawing/2014/chart" uri="{C3380CC4-5D6E-409C-BE32-E72D297353CC}">
              <c16:uniqueId val="{00000007-63C5-452E-AC8C-A5799925653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4.5</c:v>
                </c:pt>
                <c:pt idx="2">
                  <c:v>#N/A</c:v>
                </c:pt>
                <c:pt idx="3">
                  <c:v>5.64</c:v>
                </c:pt>
                <c:pt idx="4">
                  <c:v>#N/A</c:v>
                </c:pt>
                <c:pt idx="5">
                  <c:v>5.4</c:v>
                </c:pt>
                <c:pt idx="6">
                  <c:v>#N/A</c:v>
                </c:pt>
                <c:pt idx="7">
                  <c:v>4.67</c:v>
                </c:pt>
                <c:pt idx="8">
                  <c:v>#N/A</c:v>
                </c:pt>
                <c:pt idx="9">
                  <c:v>6.68</c:v>
                </c:pt>
              </c:numCache>
            </c:numRef>
          </c:val>
          <c:extLst>
            <c:ext xmlns:c16="http://schemas.microsoft.com/office/drawing/2014/chart" uri="{C3380CC4-5D6E-409C-BE32-E72D297353CC}">
              <c16:uniqueId val="{00000008-63C5-452E-AC8C-A5799925653D}"/>
            </c:ext>
          </c:extLst>
        </c:ser>
        <c:ser>
          <c:idx val="9"/>
          <c:order val="9"/>
          <c:tx>
            <c:strRef>
              <c:f>データシート!$A$36</c:f>
              <c:strCache>
                <c:ptCount val="1"/>
                <c:pt idx="0">
                  <c:v>黒潮町水道事業会計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5.8</c:v>
                </c:pt>
                <c:pt idx="2">
                  <c:v>#N/A</c:v>
                </c:pt>
                <c:pt idx="3">
                  <c:v>5.74</c:v>
                </c:pt>
                <c:pt idx="4">
                  <c:v>#N/A</c:v>
                </c:pt>
                <c:pt idx="5">
                  <c:v>5.79</c:v>
                </c:pt>
                <c:pt idx="6">
                  <c:v>#N/A</c:v>
                </c:pt>
                <c:pt idx="7">
                  <c:v>6.31</c:v>
                </c:pt>
                <c:pt idx="8">
                  <c:v>#N/A</c:v>
                </c:pt>
                <c:pt idx="9">
                  <c:v>6.7</c:v>
                </c:pt>
              </c:numCache>
            </c:numRef>
          </c:val>
          <c:extLst>
            <c:ext xmlns:c16="http://schemas.microsoft.com/office/drawing/2014/chart" uri="{C3380CC4-5D6E-409C-BE32-E72D297353CC}">
              <c16:uniqueId val="{00000009-63C5-452E-AC8C-A5799925653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1301</c:v>
                </c:pt>
                <c:pt idx="5">
                  <c:v>1316</c:v>
                </c:pt>
                <c:pt idx="8">
                  <c:v>1309</c:v>
                </c:pt>
                <c:pt idx="11">
                  <c:v>1167</c:v>
                </c:pt>
                <c:pt idx="14">
                  <c:v>1038</c:v>
                </c:pt>
              </c:numCache>
            </c:numRef>
          </c:val>
          <c:extLst>
            <c:ext xmlns:c16="http://schemas.microsoft.com/office/drawing/2014/chart" uri="{C3380CC4-5D6E-409C-BE32-E72D297353CC}">
              <c16:uniqueId val="{00000000-3D28-4A7E-943B-3C67DA0DE8E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D28-4A7E-943B-3C67DA0DE8E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D28-4A7E-943B-3C67DA0DE8E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23</c:v>
                </c:pt>
                <c:pt idx="3">
                  <c:v>24</c:v>
                </c:pt>
                <c:pt idx="6">
                  <c:v>18</c:v>
                </c:pt>
                <c:pt idx="9">
                  <c:v>11</c:v>
                </c:pt>
                <c:pt idx="12">
                  <c:v>9</c:v>
                </c:pt>
              </c:numCache>
            </c:numRef>
          </c:val>
          <c:extLst>
            <c:ext xmlns:c16="http://schemas.microsoft.com/office/drawing/2014/chart" uri="{C3380CC4-5D6E-409C-BE32-E72D297353CC}">
              <c16:uniqueId val="{00000003-3D28-4A7E-943B-3C67DA0DE8E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62</c:v>
                </c:pt>
                <c:pt idx="3">
                  <c:v>63</c:v>
                </c:pt>
                <c:pt idx="6">
                  <c:v>63</c:v>
                </c:pt>
                <c:pt idx="9">
                  <c:v>101</c:v>
                </c:pt>
                <c:pt idx="12">
                  <c:v>81</c:v>
                </c:pt>
              </c:numCache>
            </c:numRef>
          </c:val>
          <c:extLst>
            <c:ext xmlns:c16="http://schemas.microsoft.com/office/drawing/2014/chart" uri="{C3380CC4-5D6E-409C-BE32-E72D297353CC}">
              <c16:uniqueId val="{00000004-3D28-4A7E-943B-3C67DA0DE8E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28-4A7E-943B-3C67DA0DE8E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D28-4A7E-943B-3C67DA0DE8E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1615</c:v>
                </c:pt>
                <c:pt idx="3">
                  <c:v>1623</c:v>
                </c:pt>
                <c:pt idx="6">
                  <c:v>1698</c:v>
                </c:pt>
                <c:pt idx="9">
                  <c:v>1747</c:v>
                </c:pt>
                <c:pt idx="12">
                  <c:v>1429</c:v>
                </c:pt>
              </c:numCache>
            </c:numRef>
          </c:val>
          <c:extLst>
            <c:ext xmlns:c16="http://schemas.microsoft.com/office/drawing/2014/chart" uri="{C3380CC4-5D6E-409C-BE32-E72D297353CC}">
              <c16:uniqueId val="{00000007-3D28-4A7E-943B-3C67DA0DE8E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399</c:v>
                </c:pt>
                <c:pt idx="2">
                  <c:v>#N/A</c:v>
                </c:pt>
                <c:pt idx="3">
                  <c:v>#N/A</c:v>
                </c:pt>
                <c:pt idx="4">
                  <c:v>394</c:v>
                </c:pt>
                <c:pt idx="5">
                  <c:v>#N/A</c:v>
                </c:pt>
                <c:pt idx="6">
                  <c:v>#N/A</c:v>
                </c:pt>
                <c:pt idx="7">
                  <c:v>470</c:v>
                </c:pt>
                <c:pt idx="8">
                  <c:v>#N/A</c:v>
                </c:pt>
                <c:pt idx="9">
                  <c:v>#N/A</c:v>
                </c:pt>
                <c:pt idx="10">
                  <c:v>692</c:v>
                </c:pt>
                <c:pt idx="11">
                  <c:v>#N/A</c:v>
                </c:pt>
                <c:pt idx="12">
                  <c:v>#N/A</c:v>
                </c:pt>
                <c:pt idx="13">
                  <c:v>481</c:v>
                </c:pt>
                <c:pt idx="14">
                  <c:v>#N/A</c:v>
                </c:pt>
              </c:numCache>
            </c:numRef>
          </c:val>
          <c:smooth val="0"/>
          <c:extLst>
            <c:ext xmlns:c16="http://schemas.microsoft.com/office/drawing/2014/chart" uri="{C3380CC4-5D6E-409C-BE32-E72D297353CC}">
              <c16:uniqueId val="{00000008-3D28-4A7E-943B-3C67DA0DE8E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10922</c:v>
                </c:pt>
                <c:pt idx="5">
                  <c:v>10274</c:v>
                </c:pt>
                <c:pt idx="8">
                  <c:v>9504</c:v>
                </c:pt>
                <c:pt idx="11">
                  <c:v>9230</c:v>
                </c:pt>
                <c:pt idx="14">
                  <c:v>8652</c:v>
                </c:pt>
              </c:numCache>
            </c:numRef>
          </c:val>
          <c:extLst>
            <c:ext xmlns:c16="http://schemas.microsoft.com/office/drawing/2014/chart" uri="{C3380CC4-5D6E-409C-BE32-E72D297353CC}">
              <c16:uniqueId val="{00000000-F645-4D44-9AC1-BAD42996056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34</c:v>
                </c:pt>
                <c:pt idx="5">
                  <c:v>20</c:v>
                </c:pt>
                <c:pt idx="8">
                  <c:v>151</c:v>
                </c:pt>
                <c:pt idx="11">
                  <c:v>300</c:v>
                </c:pt>
                <c:pt idx="14">
                  <c:v>491</c:v>
                </c:pt>
              </c:numCache>
            </c:numRef>
          </c:val>
          <c:extLst>
            <c:ext xmlns:c16="http://schemas.microsoft.com/office/drawing/2014/chart" uri="{C3380CC4-5D6E-409C-BE32-E72D297353CC}">
              <c16:uniqueId val="{00000001-F645-4D44-9AC1-BAD42996056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4268</c:v>
                </c:pt>
                <c:pt idx="5">
                  <c:v>4577</c:v>
                </c:pt>
                <c:pt idx="8">
                  <c:v>4863</c:v>
                </c:pt>
                <c:pt idx="11">
                  <c:v>4303</c:v>
                </c:pt>
                <c:pt idx="14">
                  <c:v>4041</c:v>
                </c:pt>
              </c:numCache>
            </c:numRef>
          </c:val>
          <c:extLst>
            <c:ext xmlns:c16="http://schemas.microsoft.com/office/drawing/2014/chart" uri="{C3380CC4-5D6E-409C-BE32-E72D297353CC}">
              <c16:uniqueId val="{00000002-F645-4D44-9AC1-BAD42996056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645-4D44-9AC1-BAD42996056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645-4D44-9AC1-BAD42996056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45-4D44-9AC1-BAD42996056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1263</c:v>
                </c:pt>
                <c:pt idx="3">
                  <c:v>1209</c:v>
                </c:pt>
                <c:pt idx="6">
                  <c:v>1202</c:v>
                </c:pt>
                <c:pt idx="9">
                  <c:v>1076</c:v>
                </c:pt>
                <c:pt idx="12">
                  <c:v>1224</c:v>
                </c:pt>
              </c:numCache>
            </c:numRef>
          </c:val>
          <c:extLst>
            <c:ext xmlns:c16="http://schemas.microsoft.com/office/drawing/2014/chart" uri="{C3380CC4-5D6E-409C-BE32-E72D297353CC}">
              <c16:uniqueId val="{00000006-F645-4D44-9AC1-BAD42996056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137</c:v>
                </c:pt>
                <c:pt idx="3">
                  <c:v>116</c:v>
                </c:pt>
                <c:pt idx="6">
                  <c:v>96</c:v>
                </c:pt>
                <c:pt idx="9">
                  <c:v>84</c:v>
                </c:pt>
                <c:pt idx="12">
                  <c:v>76</c:v>
                </c:pt>
              </c:numCache>
            </c:numRef>
          </c:val>
          <c:extLst>
            <c:ext xmlns:c16="http://schemas.microsoft.com/office/drawing/2014/chart" uri="{C3380CC4-5D6E-409C-BE32-E72D297353CC}">
              <c16:uniqueId val="{00000007-F645-4D44-9AC1-BAD42996056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652</c:v>
                </c:pt>
                <c:pt idx="3">
                  <c:v>616</c:v>
                </c:pt>
                <c:pt idx="6">
                  <c:v>580</c:v>
                </c:pt>
                <c:pt idx="9">
                  <c:v>646</c:v>
                </c:pt>
                <c:pt idx="12">
                  <c:v>800</c:v>
                </c:pt>
              </c:numCache>
            </c:numRef>
          </c:val>
          <c:extLst>
            <c:ext xmlns:c16="http://schemas.microsoft.com/office/drawing/2014/chart" uri="{C3380CC4-5D6E-409C-BE32-E72D297353CC}">
              <c16:uniqueId val="{00000008-F645-4D44-9AC1-BAD42996056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645-4D44-9AC1-BAD42996056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12197</c:v>
                </c:pt>
                <c:pt idx="3">
                  <c:v>11491</c:v>
                </c:pt>
                <c:pt idx="6">
                  <c:v>10825</c:v>
                </c:pt>
                <c:pt idx="9">
                  <c:v>9996</c:v>
                </c:pt>
                <c:pt idx="12">
                  <c:v>9574</c:v>
                </c:pt>
              </c:numCache>
            </c:numRef>
          </c:val>
          <c:extLst>
            <c:ext xmlns:c16="http://schemas.microsoft.com/office/drawing/2014/chart" uri="{C3380CC4-5D6E-409C-BE32-E72D297353CC}">
              <c16:uniqueId val="{0000000A-F645-4D44-9AC1-BAD42996056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645-4D44-9AC1-BAD42996056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1269</c:v>
                </c:pt>
                <c:pt idx="1">
                  <c:v>1185</c:v>
                </c:pt>
                <c:pt idx="2">
                  <c:v>1341</c:v>
                </c:pt>
              </c:numCache>
            </c:numRef>
          </c:val>
          <c:extLst>
            <c:ext xmlns:c16="http://schemas.microsoft.com/office/drawing/2014/chart" uri="{C3380CC4-5D6E-409C-BE32-E72D297353CC}">
              <c16:uniqueId val="{00000000-96B3-4C7A-A6C9-35106BBCF60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585</c:v>
                </c:pt>
                <c:pt idx="1">
                  <c:v>617</c:v>
                </c:pt>
                <c:pt idx="2">
                  <c:v>644</c:v>
                </c:pt>
              </c:numCache>
            </c:numRef>
          </c:val>
          <c:extLst>
            <c:ext xmlns:c16="http://schemas.microsoft.com/office/drawing/2014/chart" uri="{C3380CC4-5D6E-409C-BE32-E72D297353CC}">
              <c16:uniqueId val="{00000001-96B3-4C7A-A6C9-35106BBCF60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3611</c:v>
                </c:pt>
                <c:pt idx="1">
                  <c:v>3056</c:v>
                </c:pt>
                <c:pt idx="2">
                  <c:v>2566</c:v>
                </c:pt>
              </c:numCache>
            </c:numRef>
          </c:val>
          <c:extLst>
            <c:ext xmlns:c16="http://schemas.microsoft.com/office/drawing/2014/chart" uri="{C3380CC4-5D6E-409C-BE32-E72D297353CC}">
              <c16:uniqueId val="{00000002-96B3-4C7A-A6C9-35106BBCF60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高知県黒潮町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年度に実施した地域情報基盤整備事業などの大型事業に対して発行した地方債の償還が終了したことなどに伴い、昨年よりも低い数値となっている。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ただし、継続して実施している町営住宅整備事業や令和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年度から本格化する衛生センター施設長寿命化事業などのハード事業により、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将来的な実質公債費率の悪化</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が懸念される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新規発行する地方債に注視し、財政健全化を推進していく必要がある。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高知県黒潮町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交付税措置の有利な地方債の借入れ、基金造成などによる充当可能特定財源等の確保により、連続して将来負担比率のマイナスが続いている。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これまで行った多額の地方債借入れによる数値の悪化や合併債の終了に伴う財源確保についてが懸念されるため、引き続き、国や県の補助金等を最大限活用し、地方債残高の抑制を図りながら、健全な財政運営を行っていくことが必要不可欠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高知県黒潮町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・防災対策事業の地方債償還財源に充当するため「防災対策加速化基金」を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百万円取り崩しをしているが、「財政調整基金」へ歳計剰余金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百万円積み立てを行った。しかし、令和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年度は「ふるさと納税基金」を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百万円取り崩したこともあり、基金全体としては約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・引き続き、基金の使途の明確化を図り、町財政の健全な運営に資する基金運営を行っていきたい。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・建設推進基金：町の建設に資するため。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・新しいまちづくり基金：町の新しいまちづくりに資するため。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・地域活性化事業基金：町の多様な歴史、伝統、文化、教育、観光及び産業等を活かし、活性化に資するため。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・ふるさと納税基金：町の未来に向けての施策および寄付者の意向を反映した施策に効果的活用するため。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・防災対策加速化基金：地域の課題や特性に応じた優先的に取り組むべき防災対策をきめ細かに進め、災害に強い地域社会の実現の加速化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・ふるさと納税基金（使途を限定しないもの）：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百万円を取り崩し、財源不足を補ったことによる減少。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・防災対策加速化基金：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防災対策事業の地方債償還の財源に充当するため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各基金の使途にあった計画的な積み立て及び運用を行っていきたい。そのうち、「防災対策加速化基金」については、引き続き、防災対策に要した経費に関連する町債の償還に充当を予定している。また、「ふるさと納税基金」については、今回は財源不足を補うことに対して取り崩しているが、今後は町の将来に向けての施策及び寄附者の意向を反映した施策に効果的に活用していくことを目指し、将来世代へ課題や負担を残さないためにも、各事業の内容精査を丁寧に行いながら行政サービスの質を向上させつつ健全な財政運営を行っ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・利子額及び歳計剰余金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百万円の積立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したことによる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・引き続き、災害への備え等のため、過去の実績等を踏まえ、計画的な積み立てを行っていきたい。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百万を取り崩しているが、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百万円の歳計剰余金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去に行った防災対策事業にかかるハード事業に対する借入により、現在、地方債償還のピーク時であることから、引き続き、今後の普通建設事業等の整備計画及び地方債の償還計画を踏まえ、計画的な事業実施を踏まえた基金の積み立てと取り崩しを行っていきたい。</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高知県黒潮町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9,855
9,751
188.46
11,306,053
10,850,608
371,429
5,257,973
9,574,064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少子化・高齢化、生産年齢人口の減少、一次産業の所得減少などが続き、類似団体の平均を下回る状況が続いている。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今後、さらなる事業を推進するため、平成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月に「黒潮町総合戦略」を策定した。これに基づいた施策を推進していくことで、引き続き、本町の最大の目標である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2060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年、町人口</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6,800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人の達成に向け、各種施策の推進を図る。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74083</xdr:rowOff>
    </xdr:from>
    <xdr:to>
      <xdr:col>23</xdr:col>
      <xdr:colOff>133350</xdr:colOff>
      <xdr:row>45</xdr:row>
      <xdr:rowOff>114300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7893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114300</xdr:rowOff>
    </xdr:from>
    <xdr:to>
      <xdr:col>19</xdr:col>
      <xdr:colOff>133350</xdr:colOff>
      <xdr:row>45</xdr:row>
      <xdr:rowOff>114300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114300</xdr:rowOff>
    </xdr:from>
    <xdr:to>
      <xdr:col>15</xdr:col>
      <xdr:colOff>82550</xdr:colOff>
      <xdr:row>45</xdr:row>
      <xdr:rowOff>114300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74083</xdr:rowOff>
    </xdr:from>
    <xdr:to>
      <xdr:col>11</xdr:col>
      <xdr:colOff>31750</xdr:colOff>
      <xdr:row>45</xdr:row>
      <xdr:rowOff>114300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7893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23283</xdr:rowOff>
    </xdr:from>
    <xdr:to>
      <xdr:col>23</xdr:col>
      <xdr:colOff>184150</xdr:colOff>
      <xdr:row>45</xdr:row>
      <xdr:rowOff>124883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90610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63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63500</xdr:rowOff>
    </xdr:from>
    <xdr:to>
      <xdr:col>19</xdr:col>
      <xdr:colOff>184150</xdr:colOff>
      <xdr:row>45</xdr:row>
      <xdr:rowOff>165100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149877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865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63500</xdr:rowOff>
    </xdr:from>
    <xdr:to>
      <xdr:col>15</xdr:col>
      <xdr:colOff>133350</xdr:colOff>
      <xdr:row>45</xdr:row>
      <xdr:rowOff>165100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149877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63500</xdr:rowOff>
    </xdr:from>
    <xdr:to>
      <xdr:col>11</xdr:col>
      <xdr:colOff>82550</xdr:colOff>
      <xdr:row>45</xdr:row>
      <xdr:rowOff>165100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149877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23283</xdr:rowOff>
    </xdr:from>
    <xdr:to>
      <xdr:col>7</xdr:col>
      <xdr:colOff>31750</xdr:colOff>
      <xdr:row>45</xdr:row>
      <xdr:rowOff>124883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109660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昨年度</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ポイントの減少</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なっているが、平成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年度同意分の過疎対策事業債などの償還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が終了し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たことによる公債費の減額もあり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、前年度よりも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低い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比率となっている。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歳出削減等の取り組みに努め、行財政構造の改革を推進し、経常経費削減を図っていく必要がある。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17272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3170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75438</xdr:rowOff>
    </xdr:from>
    <xdr:to>
      <xdr:col>23</xdr:col>
      <xdr:colOff>133350</xdr:colOff>
      <xdr:row>66</xdr:row>
      <xdr:rowOff>508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219688"/>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271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01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70612</xdr:rowOff>
    </xdr:from>
    <xdr:to>
      <xdr:col>19</xdr:col>
      <xdr:colOff>133350</xdr:colOff>
      <xdr:row>66</xdr:row>
      <xdr:rowOff>508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214862"/>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5588</xdr:rowOff>
    </xdr:from>
    <xdr:to>
      <xdr:col>15</xdr:col>
      <xdr:colOff>82550</xdr:colOff>
      <xdr:row>65</xdr:row>
      <xdr:rowOff>70612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978388"/>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73152</xdr:rowOff>
    </xdr:from>
    <xdr:to>
      <xdr:col>15</xdr:col>
      <xdr:colOff>133350</xdr:colOff>
      <xdr:row>64</xdr:row>
      <xdr:rowOff>3302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13479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5588</xdr:rowOff>
    </xdr:from>
    <xdr:to>
      <xdr:col>11</xdr:col>
      <xdr:colOff>31750</xdr:colOff>
      <xdr:row>66</xdr:row>
      <xdr:rowOff>63246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978388"/>
          <a:ext cx="889000" cy="40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138430</xdr:rowOff>
    </xdr:from>
    <xdr:to>
      <xdr:col>11</xdr:col>
      <xdr:colOff>82550</xdr:colOff>
      <xdr:row>63</xdr:row>
      <xdr:rowOff>68580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78757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95521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24638</xdr:rowOff>
    </xdr:from>
    <xdr:to>
      <xdr:col>23</xdr:col>
      <xdr:colOff>184150</xdr:colOff>
      <xdr:row>65</xdr:row>
      <xdr:rowOff>126238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168165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4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121158</xdr:rowOff>
    </xdr:from>
    <xdr:to>
      <xdr:col>19</xdr:col>
      <xdr:colOff>184150</xdr:colOff>
      <xdr:row>66</xdr:row>
      <xdr:rowOff>51308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36085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35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19812</xdr:rowOff>
    </xdr:from>
    <xdr:to>
      <xdr:col>15</xdr:col>
      <xdr:colOff>133350</xdr:colOff>
      <xdr:row>65</xdr:row>
      <xdr:rowOff>121412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106189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126238</xdr:rowOff>
    </xdr:from>
    <xdr:to>
      <xdr:col>11</xdr:col>
      <xdr:colOff>82550</xdr:colOff>
      <xdr:row>64</xdr:row>
      <xdr:rowOff>56388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41165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12446</xdr:rowOff>
    </xdr:from>
    <xdr:to>
      <xdr:col>7</xdr:col>
      <xdr:colOff>31750</xdr:colOff>
      <xdr:row>66</xdr:row>
      <xdr:rowOff>114046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32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98823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41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[413,576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人件費については、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人事院勧告によるプラス改定</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などにより前年度より増額となり、物件費等においては、住民基本台帳ネットワークシステム関連機器更改業務の委託料の増額などにより全体額が前年度に比べプラスとなっている。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引き続き、ランニングコストの注視など事業内容の精査をしながら、一人ひとりに対する負担額を考慮した各種施策</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推進</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最小の経費で最大の効果を求めていくことが必要となる。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160942</xdr:rowOff>
    </xdr:from>
    <xdr:to>
      <xdr:col>23</xdr:col>
      <xdr:colOff>133350</xdr:colOff>
      <xdr:row>89</xdr:row>
      <xdr:rowOff>126177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05492"/>
          <a:ext cx="0" cy="1679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98254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57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126177</xdr:rowOff>
    </xdr:from>
    <xdr:to>
      <xdr:col>24</xdr:col>
      <xdr:colOff>12700</xdr:colOff>
      <xdr:row>89</xdr:row>
      <xdr:rowOff>126177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85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75869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4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160942</xdr:rowOff>
    </xdr:from>
    <xdr:to>
      <xdr:col>24</xdr:col>
      <xdr:colOff>12700</xdr:colOff>
      <xdr:row>79</xdr:row>
      <xdr:rowOff>160942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0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170893</xdr:rowOff>
    </xdr:from>
    <xdr:to>
      <xdr:col>23</xdr:col>
      <xdr:colOff>133350</xdr:colOff>
      <xdr:row>82</xdr:row>
      <xdr:rowOff>52428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58343"/>
          <a:ext cx="838200" cy="5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33405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749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16878</xdr:rowOff>
    </xdr:from>
    <xdr:to>
      <xdr:col>23</xdr:col>
      <xdr:colOff>184150</xdr:colOff>
      <xdr:row>81</xdr:row>
      <xdr:rowOff>118478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0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150423</xdr:rowOff>
    </xdr:from>
    <xdr:to>
      <xdr:col>19</xdr:col>
      <xdr:colOff>133350</xdr:colOff>
      <xdr:row>81</xdr:row>
      <xdr:rowOff>170893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37873"/>
          <a:ext cx="889000" cy="2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140509</xdr:rowOff>
    </xdr:from>
    <xdr:to>
      <xdr:col>19</xdr:col>
      <xdr:colOff>184150</xdr:colOff>
      <xdr:row>81</xdr:row>
      <xdr:rowOff>70659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85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80836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625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87643</xdr:rowOff>
    </xdr:from>
    <xdr:to>
      <xdr:col>15</xdr:col>
      <xdr:colOff>82550</xdr:colOff>
      <xdr:row>81</xdr:row>
      <xdr:rowOff>150423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75093"/>
          <a:ext cx="889000" cy="6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108066</xdr:rowOff>
    </xdr:from>
    <xdr:to>
      <xdr:col>15</xdr:col>
      <xdr:colOff>133350</xdr:colOff>
      <xdr:row>81</xdr:row>
      <xdr:rowOff>38216</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82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48393</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59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87643</xdr:rowOff>
    </xdr:from>
    <xdr:to>
      <xdr:col>11</xdr:col>
      <xdr:colOff>31750</xdr:colOff>
      <xdr:row>81</xdr:row>
      <xdr:rowOff>106211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3975093"/>
          <a:ext cx="889000" cy="1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75338</xdr:rowOff>
    </xdr:from>
    <xdr:to>
      <xdr:col>11</xdr:col>
      <xdr:colOff>82550</xdr:colOff>
      <xdr:row>81</xdr:row>
      <xdr:rowOff>5488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7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15665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560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36539</xdr:rowOff>
    </xdr:from>
    <xdr:to>
      <xdr:col>7</xdr:col>
      <xdr:colOff>31750</xdr:colOff>
      <xdr:row>80</xdr:row>
      <xdr:rowOff>138139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75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148316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52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1628</xdr:rowOff>
    </xdr:from>
    <xdr:to>
      <xdr:col>23</xdr:col>
      <xdr:colOff>184150</xdr:colOff>
      <xdr:row>82</xdr:row>
      <xdr:rowOff>103228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6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145155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3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120093</xdr:rowOff>
    </xdr:from>
    <xdr:to>
      <xdr:col>19</xdr:col>
      <xdr:colOff>184150</xdr:colOff>
      <xdr:row>82</xdr:row>
      <xdr:rowOff>50243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0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35020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93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99623</xdr:rowOff>
    </xdr:from>
    <xdr:to>
      <xdr:col>15</xdr:col>
      <xdr:colOff>133350</xdr:colOff>
      <xdr:row>82</xdr:row>
      <xdr:rowOff>29773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8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14550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7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36843</xdr:rowOff>
    </xdr:from>
    <xdr:to>
      <xdr:col>11</xdr:col>
      <xdr:colOff>82550</xdr:colOff>
      <xdr:row>81</xdr:row>
      <xdr:rowOff>138443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2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123220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10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55411</xdr:rowOff>
    </xdr:from>
    <xdr:to>
      <xdr:col>7</xdr:col>
      <xdr:colOff>31750</xdr:colOff>
      <xdr:row>81</xdr:row>
      <xdr:rowOff>157011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4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141788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ラスパイレス指数については、類似団体</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と同等の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数値であり、昨年度から</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ポイントの微増</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となっている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。引き続き、適切な運用を行い、ラスパイレス指数の上昇抑制を図り、適正な給料水準を保つよう努める。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134196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36320"/>
          <a:ext cx="0" cy="16569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106273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6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134196</xdr:rowOff>
    </xdr:from>
    <xdr:to>
      <xdr:col>81</xdr:col>
      <xdr:colOff>133350</xdr:colOff>
      <xdr:row>89</xdr:row>
      <xdr:rowOff>134196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127846</xdr:rowOff>
    </xdr:from>
    <xdr:to>
      <xdr:col>81</xdr:col>
      <xdr:colOff>44450</xdr:colOff>
      <xdr:row>83</xdr:row>
      <xdr:rowOff>52916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186746"/>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18643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0775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127846</xdr:rowOff>
    </xdr:from>
    <xdr:to>
      <xdr:col>77</xdr:col>
      <xdr:colOff>44450</xdr:colOff>
      <xdr:row>82</xdr:row>
      <xdr:rowOff>160020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18674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2116</xdr:rowOff>
    </xdr:from>
    <xdr:to>
      <xdr:col>77</xdr:col>
      <xdr:colOff>95250</xdr:colOff>
      <xdr:row>83</xdr:row>
      <xdr:rowOff>103716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88493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18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160020</xdr:rowOff>
    </xdr:from>
    <xdr:to>
      <xdr:col>72</xdr:col>
      <xdr:colOff>203200</xdr:colOff>
      <xdr:row>83</xdr:row>
      <xdr:rowOff>85089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218920"/>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18204</xdr:rowOff>
    </xdr:from>
    <xdr:to>
      <xdr:col>73</xdr:col>
      <xdr:colOff>44450</xdr:colOff>
      <xdr:row>83</xdr:row>
      <xdr:rowOff>119804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2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104581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3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85089</xdr:rowOff>
    </xdr:from>
    <xdr:to>
      <xdr:col>68</xdr:col>
      <xdr:colOff>152400</xdr:colOff>
      <xdr:row>83</xdr:row>
      <xdr:rowOff>101177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315439"/>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50377</xdr:rowOff>
    </xdr:from>
    <xdr:to>
      <xdr:col>68</xdr:col>
      <xdr:colOff>203200</xdr:colOff>
      <xdr:row>83</xdr:row>
      <xdr:rowOff>151977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28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136754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6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157480</xdr:rowOff>
    </xdr:from>
    <xdr:to>
      <xdr:col>64</xdr:col>
      <xdr:colOff>152400</xdr:colOff>
      <xdr:row>83</xdr:row>
      <xdr:rowOff>87630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21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97807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145643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20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77046</xdr:rowOff>
    </xdr:from>
    <xdr:to>
      <xdr:col>77</xdr:col>
      <xdr:colOff>95250</xdr:colOff>
      <xdr:row>83</xdr:row>
      <xdr:rowOff>7196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13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17373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904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109220</xdr:rowOff>
    </xdr:from>
    <xdr:to>
      <xdr:col>73</xdr:col>
      <xdr:colOff>44450</xdr:colOff>
      <xdr:row>83</xdr:row>
      <xdr:rowOff>39370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49547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34289</xdr:rowOff>
    </xdr:from>
    <xdr:to>
      <xdr:col>68</xdr:col>
      <xdr:colOff>203200</xdr:colOff>
      <xdr:row>83</xdr:row>
      <xdr:rowOff>135889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146066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0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50377</xdr:rowOff>
    </xdr:from>
    <xdr:to>
      <xdr:col>64</xdr:col>
      <xdr:colOff>152400</xdr:colOff>
      <xdr:row>83</xdr:row>
      <xdr:rowOff>151977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28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136754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36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保育所の直営による人員確保や業務増加に伴う人員配置により、依然として類似団体を上回る職員数となっている。デジタル化の推進等により、人員削減へと繋げていきたいところではあるが、人口減少に伴う地方創生事業による行政ニーズへの対応などにより、職員数の削減は限界まで来ている状況であると考えられる。財政状況をふまえた行政サービスの質と量をより良いものにしていくためにも、職員数をどのようにしていくかは喫緊の課題であ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67</xdr:row>
      <xdr:rowOff>44390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59577"/>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16467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0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44390</xdr:rowOff>
    </xdr:from>
    <xdr:to>
      <xdr:col>81</xdr:col>
      <xdr:colOff>133350</xdr:colOff>
      <xdr:row>67</xdr:row>
      <xdr:rowOff>44390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3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123251</xdr:rowOff>
    </xdr:from>
    <xdr:to>
      <xdr:col>81</xdr:col>
      <xdr:colOff>44450</xdr:colOff>
      <xdr:row>65</xdr:row>
      <xdr:rowOff>116115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096051"/>
          <a:ext cx="838200" cy="16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99803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582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83276</xdr:rowOff>
    </xdr:from>
    <xdr:to>
      <xdr:col>81</xdr:col>
      <xdr:colOff>95250</xdr:colOff>
      <xdr:row>63</xdr:row>
      <xdr:rowOff>13426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1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123251</xdr:rowOff>
    </xdr:from>
    <xdr:to>
      <xdr:col>77</xdr:col>
      <xdr:colOff>44450</xdr:colOff>
      <xdr:row>64</xdr:row>
      <xdr:rowOff>147380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1096051"/>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49954</xdr:rowOff>
    </xdr:from>
    <xdr:to>
      <xdr:col>77</xdr:col>
      <xdr:colOff>95250</xdr:colOff>
      <xdr:row>62</xdr:row>
      <xdr:rowOff>151554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161731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4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147380</xdr:rowOff>
    </xdr:from>
    <xdr:to>
      <xdr:col>72</xdr:col>
      <xdr:colOff>203200</xdr:colOff>
      <xdr:row>65</xdr:row>
      <xdr:rowOff>8104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112018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29270</xdr:rowOff>
    </xdr:from>
    <xdr:to>
      <xdr:col>73</xdr:col>
      <xdr:colOff>44450</xdr:colOff>
      <xdr:row>62</xdr:row>
      <xdr:rowOff>130870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141047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2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133592</xdr:rowOff>
    </xdr:from>
    <xdr:to>
      <xdr:col>68</xdr:col>
      <xdr:colOff>152400</xdr:colOff>
      <xdr:row>65</xdr:row>
      <xdr:rowOff>8104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10639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162802</xdr:rowOff>
    </xdr:from>
    <xdr:to>
      <xdr:col>68</xdr:col>
      <xdr:colOff>203200</xdr:colOff>
      <xdr:row>62</xdr:row>
      <xdr:rowOff>92952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103129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9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115691</xdr:rowOff>
    </xdr:from>
    <xdr:to>
      <xdr:col>64</xdr:col>
      <xdr:colOff>152400</xdr:colOff>
      <xdr:row>62</xdr:row>
      <xdr:rowOff>45841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56018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4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65315</xdr:rowOff>
    </xdr:from>
    <xdr:to>
      <xdr:col>81</xdr:col>
      <xdr:colOff>95250</xdr:colOff>
      <xdr:row>65</xdr:row>
      <xdr:rowOff>166915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20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37392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181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72451</xdr:rowOff>
    </xdr:from>
    <xdr:to>
      <xdr:col>77</xdr:col>
      <xdr:colOff>95250</xdr:colOff>
      <xdr:row>65</xdr:row>
      <xdr:rowOff>2601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04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158828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131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96580</xdr:rowOff>
    </xdr:from>
    <xdr:to>
      <xdr:col>73</xdr:col>
      <xdr:colOff>44450</xdr:colOff>
      <xdr:row>65</xdr:row>
      <xdr:rowOff>26730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0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11507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1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128754</xdr:rowOff>
    </xdr:from>
    <xdr:to>
      <xdr:col>68</xdr:col>
      <xdr:colOff>203200</xdr:colOff>
      <xdr:row>65</xdr:row>
      <xdr:rowOff>58904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10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43681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18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82792</xdr:rowOff>
    </xdr:from>
    <xdr:to>
      <xdr:col>64</xdr:col>
      <xdr:colOff>152400</xdr:colOff>
      <xdr:row>65</xdr:row>
      <xdr:rowOff>12942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0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169169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14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近年では、新庁舎建設事業や保育所高台移転事業などの大型事業にかかる元金償還が始まったことにより</a:t>
          </a:r>
          <a:r>
            <a:rPr kumimoji="1" lang="ja-JP" altLang="ja-JP" sz="1100">
              <a:solidFill>
                <a:schemeClr val="dk1"/>
              </a:solidFill>
              <a:effectLst/>
              <a:latin typeface="+mn-lt"/>
              <a:ea typeface="+mn-ea"/>
              <a:cs typeface="+mn-cs"/>
            </a:rPr>
            <a:t>、</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実質公債費比率が増加傾向にある。</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年度は、前年度に比べ単年度公債費比率は減となっているが、直近</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ヵ年の平均値をもって算出される実質公債費比率においては</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ポイント増加している。また、衛生センター施設長寿命化事業が本格化することで普通建設事業費の増額が見込まれる、令和</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年度までの</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年間を予算総額縮減の集中改革期間と位置づけ、財政健全化を強力に推進していく必要がある。</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75495</xdr:rowOff>
    </xdr:from>
    <xdr:to>
      <xdr:col>81</xdr:col>
      <xdr:colOff>44450</xdr:colOff>
      <xdr:row>45</xdr:row>
      <xdr:rowOff>7055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47695"/>
          <a:ext cx="0" cy="1474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150582</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7055</xdr:rowOff>
    </xdr:from>
    <xdr:to>
      <xdr:col>81</xdr:col>
      <xdr:colOff>133350</xdr:colOff>
      <xdr:row>45</xdr:row>
      <xdr:rowOff>7055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161872</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9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75495</xdr:rowOff>
    </xdr:from>
    <xdr:to>
      <xdr:col>81</xdr:col>
      <xdr:colOff>133350</xdr:colOff>
      <xdr:row>36</xdr:row>
      <xdr:rowOff>75495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4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41628</xdr:rowOff>
    </xdr:from>
    <xdr:to>
      <xdr:col>81</xdr:col>
      <xdr:colOff>44450</xdr:colOff>
      <xdr:row>43</xdr:row>
      <xdr:rowOff>148872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413978"/>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132944</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89605</xdr:rowOff>
    </xdr:from>
    <xdr:to>
      <xdr:col>77</xdr:col>
      <xdr:colOff>44450</xdr:colOff>
      <xdr:row>43</xdr:row>
      <xdr:rowOff>41628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119055"/>
          <a:ext cx="889000" cy="29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116417</xdr:rowOff>
    </xdr:from>
    <xdr:to>
      <xdr:col>77</xdr:col>
      <xdr:colOff>95250</xdr:colOff>
      <xdr:row>41</xdr:row>
      <xdr:rowOff>46567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56744</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89605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065433"/>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129822</xdr:rowOff>
    </xdr:from>
    <xdr:to>
      <xdr:col>73</xdr:col>
      <xdr:colOff>44450</xdr:colOff>
      <xdr:row>41</xdr:row>
      <xdr:rowOff>59972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70149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153811</xdr:rowOff>
    </xdr:from>
    <xdr:to>
      <xdr:col>68</xdr:col>
      <xdr:colOff>152400</xdr:colOff>
      <xdr:row>41</xdr:row>
      <xdr:rowOff>35983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011811"/>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83555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143228</xdr:rowOff>
    </xdr:from>
    <xdr:to>
      <xdr:col>64</xdr:col>
      <xdr:colOff>152400</xdr:colOff>
      <xdr:row>41</xdr:row>
      <xdr:rowOff>73378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58155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98072</xdr:rowOff>
    </xdr:from>
    <xdr:to>
      <xdr:col>81</xdr:col>
      <xdr:colOff>95250</xdr:colOff>
      <xdr:row>44</xdr:row>
      <xdr:rowOff>28222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70149</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44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162278</xdr:rowOff>
    </xdr:from>
    <xdr:to>
      <xdr:col>77</xdr:col>
      <xdr:colOff>95250</xdr:colOff>
      <xdr:row>43</xdr:row>
      <xdr:rowOff>92428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77205</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38805</xdr:rowOff>
    </xdr:from>
    <xdr:to>
      <xdr:col>73</xdr:col>
      <xdr:colOff>44450</xdr:colOff>
      <xdr:row>41</xdr:row>
      <xdr:rowOff>140405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125182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103011</xdr:rowOff>
    </xdr:from>
    <xdr:to>
      <xdr:col>64</xdr:col>
      <xdr:colOff>152400</xdr:colOff>
      <xdr:row>41</xdr:row>
      <xdr:rowOff>33161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43338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類似団体や全国・県内の市町村と比較しても、数値の良好な状態が続いており、平成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年度より将来負担比率もマイナスとなっている。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地方債について、引き続き、有利な地方債を活用することにより、良好な状態を維持していく必要があるが、旧合併特例事業債の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発行期限が令和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年度をもって終了することや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、実質公債費率が年々上がってきてる点</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を考慮して、全体の予算額を抑えていくことも必要であると考えられる。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152329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2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124406</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152329</xdr:rowOff>
    </xdr:from>
    <xdr:to>
      <xdr:col>81</xdr:col>
      <xdr:colOff>133350</xdr:colOff>
      <xdr:row>21</xdr:row>
      <xdr:rowOff>152329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18768</xdr:rowOff>
    </xdr:from>
    <xdr:to>
      <xdr:col>73</xdr:col>
      <xdr:colOff>44450</xdr:colOff>
      <xdr:row>14</xdr:row>
      <xdr:rowOff>120368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130545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8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16228</xdr:rowOff>
    </xdr:from>
    <xdr:to>
      <xdr:col>68</xdr:col>
      <xdr:colOff>203200</xdr:colOff>
      <xdr:row>15</xdr:row>
      <xdr:rowOff>117828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128005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11007</xdr:rowOff>
    </xdr:from>
    <xdr:to>
      <xdr:col>64</xdr:col>
      <xdr:colOff>152400</xdr:colOff>
      <xdr:row>16</xdr:row>
      <xdr:rowOff>112607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122784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高知県黒潮町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9,855
9,751
188.46
11,306,053
10,850,608
371,429
5,257,973
9,574,064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人事院勧告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による初任給の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支給率のプラス改定</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により、前年度より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引き続き、給与水準の適正化を図っていきたい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42</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35560</xdr:rowOff>
    </xdr:from>
    <xdr:to>
      <xdr:col>24</xdr:col>
      <xdr:colOff>114300</xdr:colOff>
      <xdr:row>42</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85090</xdr:rowOff>
    </xdr:from>
    <xdr:to>
      <xdr:col>24</xdr:col>
      <xdr:colOff>25400</xdr:colOff>
      <xdr:row>34</xdr:row>
      <xdr:rowOff>142240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74294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55897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8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85090</xdr:rowOff>
    </xdr:from>
    <xdr:to>
      <xdr:col>19</xdr:col>
      <xdr:colOff>187325</xdr:colOff>
      <xdr:row>33</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7429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xdr:rowOff>
    </xdr:from>
    <xdr:to>
      <xdr:col>20</xdr:col>
      <xdr:colOff>38100</xdr:colOff>
      <xdr:row>36</xdr:row>
      <xdr:rowOff>109220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93997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69850</xdr:rowOff>
    </xdr:from>
    <xdr:to>
      <xdr:col>15</xdr:col>
      <xdr:colOff>98425</xdr:colOff>
      <xdr:row>33</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727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71137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69850</xdr:rowOff>
    </xdr:from>
    <xdr:to>
      <xdr:col>11</xdr:col>
      <xdr:colOff>9525</xdr:colOff>
      <xdr:row>35</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727700"/>
          <a:ext cx="889000" cy="3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95250</xdr:rowOff>
    </xdr:from>
    <xdr:to>
      <xdr:col>11</xdr:col>
      <xdr:colOff>60325</xdr:colOff>
      <xdr:row>36</xdr:row>
      <xdr:rowOff>25400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132097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91440</xdr:rowOff>
    </xdr:from>
    <xdr:to>
      <xdr:col>24</xdr:col>
      <xdr:colOff>76200</xdr:colOff>
      <xdr:row>35</xdr:row>
      <xdr:rowOff>21590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107967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34290</xdr:rowOff>
    </xdr:from>
    <xdr:to>
      <xdr:col>20</xdr:col>
      <xdr:colOff>38100</xdr:colOff>
      <xdr:row>33</xdr:row>
      <xdr:rowOff>135890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146067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46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87630</xdr:rowOff>
    </xdr:from>
    <xdr:to>
      <xdr:col>15</xdr:col>
      <xdr:colOff>149225</xdr:colOff>
      <xdr:row>34</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27957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19050</xdr:rowOff>
    </xdr:from>
    <xdr:to>
      <xdr:col>11</xdr:col>
      <xdr:colOff>60325</xdr:colOff>
      <xdr:row>33</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130827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籍調査業務委託やスポーツツーリズム誘客促進事業委託などの、例年ある事業の経費が減額となっているが、各種システム関連の更新などの経費が増加したことにより、前年度とほぼ横ばいとなっており、依然として類似団体よりも高い数値となっている。全体的な経費の見直しを入念に行い、経常経費の削減に努めたい。</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444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20320</xdr:rowOff>
    </xdr:from>
    <xdr:to>
      <xdr:col>82</xdr:col>
      <xdr:colOff>107950</xdr:colOff>
      <xdr:row>20</xdr:row>
      <xdr:rowOff>50800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4493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12700</xdr:rowOff>
    </xdr:from>
    <xdr:to>
      <xdr:col>78</xdr:col>
      <xdr:colOff>69850</xdr:colOff>
      <xdr:row>20</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441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47007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8890</xdr:rowOff>
    </xdr:from>
    <xdr:to>
      <xdr:col>73</xdr:col>
      <xdr:colOff>180975</xdr:colOff>
      <xdr:row>20</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2664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8890</xdr:rowOff>
    </xdr:from>
    <xdr:to>
      <xdr:col>69</xdr:col>
      <xdr:colOff>92075</xdr:colOff>
      <xdr:row>19</xdr:row>
      <xdr:rowOff>77470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2664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8907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140970</xdr:rowOff>
    </xdr:from>
    <xdr:to>
      <xdr:col>82</xdr:col>
      <xdr:colOff>158750</xdr:colOff>
      <xdr:row>20</xdr:row>
      <xdr:rowOff>71120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39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49547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30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0</xdr:rowOff>
    </xdr:from>
    <xdr:to>
      <xdr:col>78</xdr:col>
      <xdr:colOff>120650</xdr:colOff>
      <xdr:row>20</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4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86377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51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133350</xdr:rowOff>
    </xdr:from>
    <xdr:to>
      <xdr:col>74</xdr:col>
      <xdr:colOff>31750</xdr:colOff>
      <xdr:row>20</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48277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129540</xdr:rowOff>
    </xdr:from>
    <xdr:to>
      <xdr:col>69</xdr:col>
      <xdr:colOff>142875</xdr:colOff>
      <xdr:row>19</xdr:row>
      <xdr:rowOff>59690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44467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30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26670</xdr:rowOff>
    </xdr:from>
    <xdr:to>
      <xdr:col>65</xdr:col>
      <xdr:colOff>53975</xdr:colOff>
      <xdr:row>19</xdr:row>
      <xdr:rowOff>128270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8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113047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7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保育所が直営であるため、児童福祉に係る扶助費は類似団体よりも低い数値を保っている。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年度は児童手当や自立支援医療費などの増により、前年度より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今後も、子どもから高齢者まで住み慣れた地域で自立した生活が送れるよう、提供するサービスの内容を精査しながら、財政健全化を図っていく。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94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107950</xdr:rowOff>
    </xdr:from>
    <xdr:to>
      <xdr:col>24</xdr:col>
      <xdr:colOff>25400</xdr:colOff>
      <xdr:row>55</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662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107950</xdr:rowOff>
    </xdr:from>
    <xdr:to>
      <xdr:col>19</xdr:col>
      <xdr:colOff>187325</xdr:colOff>
      <xdr:row>54</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66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107950</xdr:rowOff>
    </xdr:from>
    <xdr:to>
      <xdr:col>15</xdr:col>
      <xdr:colOff>98425</xdr:colOff>
      <xdr:row>54</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366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107950</xdr:rowOff>
    </xdr:from>
    <xdr:to>
      <xdr:col>11</xdr:col>
      <xdr:colOff>9525</xdr:colOff>
      <xdr:row>54</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366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57150</xdr:rowOff>
    </xdr:from>
    <xdr:to>
      <xdr:col>20</xdr:col>
      <xdr:colOff>38100</xdr:colOff>
      <xdr:row>54</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168927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その他については、昨年度より、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となっている。これは、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集落排水事業が法適用化したことに伴い、補助費等が増となったことが要因と考えられる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110672</xdr:rowOff>
    </xdr:from>
    <xdr:to>
      <xdr:col>82</xdr:col>
      <xdr:colOff>107950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260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25599</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110672</xdr:rowOff>
    </xdr:from>
    <xdr:to>
      <xdr:col>82</xdr:col>
      <xdr:colOff>196850</xdr:colOff>
      <xdr:row>52</xdr:row>
      <xdr:rowOff>110672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118835</xdr:rowOff>
    </xdr:from>
    <xdr:to>
      <xdr:col>82</xdr:col>
      <xdr:colOff>107950</xdr:colOff>
      <xdr:row>58</xdr:row>
      <xdr:rowOff>78015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91485"/>
          <a:ext cx="8382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121755</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86178</xdr:rowOff>
    </xdr:from>
    <xdr:to>
      <xdr:col>78</xdr:col>
      <xdr:colOff>69850</xdr:colOff>
      <xdr:row>58</xdr:row>
      <xdr:rowOff>78015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588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19050</xdr:rowOff>
    </xdr:from>
    <xdr:to>
      <xdr:col>78</xdr:col>
      <xdr:colOff>120650</xdr:colOff>
      <xdr:row>59</xdr:row>
      <xdr:rowOff>120650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86178</xdr:rowOff>
    </xdr:from>
    <xdr:to>
      <xdr:col>73</xdr:col>
      <xdr:colOff>180975</xdr:colOff>
      <xdr:row>57</xdr:row>
      <xdr:rowOff>151493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588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151493</xdr:rowOff>
    </xdr:from>
    <xdr:to>
      <xdr:col>69</xdr:col>
      <xdr:colOff>92075</xdr:colOff>
      <xdr:row>58</xdr:row>
      <xdr:rowOff>94343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241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157843</xdr:rowOff>
    </xdr:from>
    <xdr:to>
      <xdr:col>69</xdr:col>
      <xdr:colOff>142875</xdr:colOff>
      <xdr:row>59</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15620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68035</xdr:rowOff>
    </xdr:from>
    <xdr:to>
      <xdr:col>82</xdr:col>
      <xdr:colOff>158750</xdr:colOff>
      <xdr:row>57</xdr:row>
      <xdr:rowOff>169635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84562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85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27215</xdr:rowOff>
    </xdr:from>
    <xdr:to>
      <xdr:col>78</xdr:col>
      <xdr:colOff>120650</xdr:colOff>
      <xdr:row>58</xdr:row>
      <xdr:rowOff>128815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138992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740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35378</xdr:rowOff>
    </xdr:from>
    <xdr:to>
      <xdr:col>74</xdr:col>
      <xdr:colOff>31750</xdr:colOff>
      <xdr:row>57</xdr:row>
      <xdr:rowOff>136978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147155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100693</xdr:rowOff>
    </xdr:from>
    <xdr:to>
      <xdr:col>69</xdr:col>
      <xdr:colOff>142875</xdr:colOff>
      <xdr:row>58</xdr:row>
      <xdr:rowOff>30843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41020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43543</xdr:rowOff>
    </xdr:from>
    <xdr:to>
      <xdr:col>65</xdr:col>
      <xdr:colOff>53975</xdr:colOff>
      <xdr:row>58</xdr:row>
      <xdr:rowOff>145143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155320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75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補助金等については、新エネルギー会社補助金事業や幡多中央消防組合黒潮消防署分担金が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減額となっているが、令和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年度から法適用となった集落排水事業会計への繰出金の増などにより、前年度より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引き続き、国・県の交付金や地方債を活用しながら、行政運営を行っていきたい。</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154432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3801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62992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8490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123715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467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49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35560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84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128778</xdr:rowOff>
    </xdr:from>
    <xdr:to>
      <xdr:col>78</xdr:col>
      <xdr:colOff>120650</xdr:colOff>
      <xdr:row>38</xdr:row>
      <xdr:rowOff>58928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47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43705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35560</xdr:rowOff>
    </xdr:from>
    <xdr:to>
      <xdr:col>73</xdr:col>
      <xdr:colOff>180975</xdr:colOff>
      <xdr:row>36</xdr:row>
      <xdr:rowOff>49276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077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101346</xdr:rowOff>
    </xdr:from>
    <xdr:to>
      <xdr:col>74</xdr:col>
      <xdr:colOff>31750</xdr:colOff>
      <xdr:row>38</xdr:row>
      <xdr:rowOff>31496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36</xdr:row>
      <xdr:rowOff>49276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123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92202</xdr:rowOff>
    </xdr:from>
    <xdr:to>
      <xdr:col>69</xdr:col>
      <xdr:colOff>142875</xdr:colOff>
      <xdr:row>38</xdr:row>
      <xdr:rowOff>22352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7129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xdr:rowOff>
    </xdr:from>
    <xdr:to>
      <xdr:col>82</xdr:col>
      <xdr:colOff>158750</xdr:colOff>
      <xdr:row>36</xdr:row>
      <xdr:rowOff>113792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28719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96537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169926</xdr:rowOff>
    </xdr:from>
    <xdr:to>
      <xdr:col>69</xdr:col>
      <xdr:colOff>142875</xdr:colOff>
      <xdr:row>36</xdr:row>
      <xdr:rowOff>100076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110253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平成</a:t>
          </a:r>
          <a:r>
            <a:rPr kumimoji="1" lang="en-US" altLang="ja-JP" sz="1300">
              <a:latin typeface="ＭＳ ゴシック" panose="020B0609070205080204" pitchFamily="49" charset="-128"/>
              <a:ea typeface="ＭＳ ゴシック" panose="020B0609070205080204" pitchFamily="49" charset="-128"/>
            </a:rPr>
            <a:t>22</a:t>
          </a:r>
          <a:r>
            <a:rPr kumimoji="1" lang="ja-JP" altLang="en-US" sz="1300">
              <a:latin typeface="ＭＳ ゴシック" panose="020B0609070205080204" pitchFamily="49" charset="-128"/>
              <a:ea typeface="ＭＳ ゴシック" panose="020B0609070205080204" pitchFamily="49" charset="-128"/>
            </a:rPr>
            <a:t>年度同意分の過疎対策事業債などの償還が終了したことに伴い、前年度より減となっているが依然として高い数値となっている。類似団体順位は令和</a:t>
          </a:r>
          <a:r>
            <a:rPr kumimoji="1" lang="en-US" altLang="ja-JP" sz="1300">
              <a:latin typeface="ＭＳ ゴシック" panose="020B0609070205080204" pitchFamily="49" charset="-128"/>
              <a:ea typeface="ＭＳ ゴシック" panose="020B0609070205080204" pitchFamily="49" charset="-128"/>
            </a:rPr>
            <a:t>6</a:t>
          </a:r>
          <a:r>
            <a:rPr kumimoji="1" lang="ja-JP" altLang="en-US" sz="1300">
              <a:latin typeface="ＭＳ ゴシック" panose="020B0609070205080204" pitchFamily="49" charset="-128"/>
              <a:ea typeface="ＭＳ ゴシック" panose="020B0609070205080204" pitchFamily="49" charset="-128"/>
            </a:rPr>
            <a:t>年度も最下位となっており、今後の地方債発行については、より厳密な精査が必要であるが、今までの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繰上償還の実施や有利債の借入によって、将来負担比率は類似団体より低い数値を維持している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引き続き、国や県の補助金等を最大限活用し、新規発行の地方債に注視しながら、健全な財政運営を行っていくことが必要不可欠である。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79</xdr:row>
      <xdr:rowOff>132714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39980"/>
          <a:ext cx="0" cy="1137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104791</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64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132714</xdr:rowOff>
    </xdr:from>
    <xdr:to>
      <xdr:col>24</xdr:col>
      <xdr:colOff>114300</xdr:colOff>
      <xdr:row>79</xdr:row>
      <xdr:rowOff>132714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67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132714</xdr:rowOff>
    </xdr:from>
    <xdr:to>
      <xdr:col>24</xdr:col>
      <xdr:colOff>25400</xdr:colOff>
      <xdr:row>81</xdr:row>
      <xdr:rowOff>98425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677264"/>
          <a:ext cx="838200" cy="30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7002</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8657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161925</xdr:rowOff>
    </xdr:from>
    <xdr:to>
      <xdr:col>24</xdr:col>
      <xdr:colOff>76200</xdr:colOff>
      <xdr:row>76</xdr:row>
      <xdr:rowOff>92075</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167005</xdr:rowOff>
    </xdr:from>
    <xdr:to>
      <xdr:col>19</xdr:col>
      <xdr:colOff>187325</xdr:colOff>
      <xdr:row>81</xdr:row>
      <xdr:rowOff>98425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88300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36195</xdr:rowOff>
    </xdr:from>
    <xdr:to>
      <xdr:col>20</xdr:col>
      <xdr:colOff>38100</xdr:colOff>
      <xdr:row>76</xdr:row>
      <xdr:rowOff>137795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147972</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835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24130</xdr:rowOff>
    </xdr:from>
    <xdr:to>
      <xdr:col>15</xdr:col>
      <xdr:colOff>98425</xdr:colOff>
      <xdr:row>80</xdr:row>
      <xdr:rowOff>167005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74013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19050</xdr:rowOff>
    </xdr:from>
    <xdr:to>
      <xdr:col>15</xdr:col>
      <xdr:colOff>149225</xdr:colOff>
      <xdr:row>76</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130827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24130</xdr:rowOff>
    </xdr:from>
    <xdr:to>
      <xdr:col>11</xdr:col>
      <xdr:colOff>9525</xdr:colOff>
      <xdr:row>80</xdr:row>
      <xdr:rowOff>127000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74013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161925</xdr:rowOff>
    </xdr:from>
    <xdr:to>
      <xdr:col>11</xdr:col>
      <xdr:colOff>60325</xdr:colOff>
      <xdr:row>76</xdr:row>
      <xdr:rowOff>92075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102252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78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81914</xdr:rowOff>
    </xdr:from>
    <xdr:to>
      <xdr:col>24</xdr:col>
      <xdr:colOff>76200</xdr:colOff>
      <xdr:row>80</xdr:row>
      <xdr:rowOff>12064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62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161941</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53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47625</xdr:rowOff>
    </xdr:from>
    <xdr:to>
      <xdr:col>20</xdr:col>
      <xdr:colOff>38100</xdr:colOff>
      <xdr:row>81</xdr:row>
      <xdr:rowOff>149225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93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134002</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402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116205</xdr:rowOff>
    </xdr:from>
    <xdr:to>
      <xdr:col>15</xdr:col>
      <xdr:colOff>149225</xdr:colOff>
      <xdr:row>81</xdr:row>
      <xdr:rowOff>46355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83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31132</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918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144780</xdr:rowOff>
    </xdr:from>
    <xdr:to>
      <xdr:col>11</xdr:col>
      <xdr:colOff>60325</xdr:colOff>
      <xdr:row>80</xdr:row>
      <xdr:rowOff>74930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6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59707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77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76200</xdr:rowOff>
    </xdr:from>
    <xdr:to>
      <xdr:col>6</xdr:col>
      <xdr:colOff>171450</xdr:colOff>
      <xdr:row>81</xdr:row>
      <xdr:rowOff>6350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162577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皆減となっている事業もある一方で、近年の物価高騰による物件費等の増など影響もあり昨年度</a:t>
          </a:r>
          <a:r>
            <a:rPr kumimoji="1" lang="ja-JP" altLang="en-US" sz="1300">
              <a:solidFill>
                <a:schemeClr val="tx1"/>
              </a:solidFill>
              <a:latin typeface="ＭＳ ゴシック" panose="020B0609070205080204" pitchFamily="49" charset="-128"/>
              <a:ea typeface="ＭＳ ゴシック" panose="020B0609070205080204" pitchFamily="49" charset="-128"/>
            </a:rPr>
            <a:t>から</a:t>
          </a:r>
          <a:r>
            <a:rPr kumimoji="1" lang="en-US" altLang="ja-JP" sz="1300">
              <a:solidFill>
                <a:schemeClr val="tx1"/>
              </a:solidFill>
              <a:latin typeface="ＭＳ ゴシック" panose="020B0609070205080204" pitchFamily="49" charset="-128"/>
              <a:ea typeface="ＭＳ ゴシック" panose="020B0609070205080204" pitchFamily="49" charset="-128"/>
            </a:rPr>
            <a:t>3.4</a:t>
          </a:r>
          <a:r>
            <a:rPr kumimoji="1" lang="ja-JP" altLang="en-US" sz="1300">
              <a:solidFill>
                <a:schemeClr val="tx1"/>
              </a:solidFill>
              <a:latin typeface="ＭＳ ゴシック" panose="020B0609070205080204" pitchFamily="49" charset="-128"/>
              <a:ea typeface="ＭＳ ゴシック" panose="020B0609070205080204" pitchFamily="49" charset="-128"/>
            </a:rPr>
            <a:t>ポイント増加しており、</a:t>
          </a:r>
          <a:r>
            <a:rPr kumimoji="1" lang="en-US" altLang="ja-JP" sz="1300">
              <a:solidFill>
                <a:schemeClr val="tx1"/>
              </a:solidFill>
              <a:latin typeface="ＭＳ ゴシック" panose="020B0609070205080204" pitchFamily="49" charset="-128"/>
              <a:ea typeface="ＭＳ ゴシック" panose="020B0609070205080204" pitchFamily="49" charset="-128"/>
            </a:rPr>
            <a:t>R3</a:t>
          </a:r>
          <a:r>
            <a:rPr kumimoji="1" lang="ja-JP" altLang="en-US" sz="1300">
              <a:solidFill>
                <a:schemeClr val="tx1"/>
              </a:solidFill>
              <a:latin typeface="ＭＳ ゴシック" panose="020B0609070205080204" pitchFamily="49" charset="-128"/>
              <a:ea typeface="ＭＳ ゴシック" panose="020B0609070205080204" pitchFamily="49" charset="-128"/>
            </a:rPr>
            <a:t>年度以降は継続して上昇傾向にある。</a:t>
          </a:r>
          <a:endParaRPr kumimoji="1" lang="en-US" altLang="ja-JP" sz="1300">
            <a:solidFill>
              <a:schemeClr val="tx1"/>
            </a:solidFill>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世界情勢による影響は大きいが、抑えられる経費については引き続き最小限にとどめ、最大の効果を出せるよう、財政の硬直化を回避していく必要がある。</a:t>
          </a:r>
          <a:endParaRPr kumimoji="1" lang="en-US" altLang="ja-JP"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124714</xdr:rowOff>
    </xdr:from>
    <xdr:to>
      <xdr:col>82</xdr:col>
      <xdr:colOff>107950</xdr:colOff>
      <xdr:row>79</xdr:row>
      <xdr:rowOff>161289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0564"/>
          <a:ext cx="0" cy="1065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133366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161289</xdr:rowOff>
    </xdr:from>
    <xdr:to>
      <xdr:col>82</xdr:col>
      <xdr:colOff>196850</xdr:colOff>
      <xdr:row>79</xdr:row>
      <xdr:rowOff>161289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124714</xdr:rowOff>
    </xdr:from>
    <xdr:to>
      <xdr:col>82</xdr:col>
      <xdr:colOff>196850</xdr:colOff>
      <xdr:row>73</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49276</xdr:rowOff>
    </xdr:from>
    <xdr:to>
      <xdr:col>82</xdr:col>
      <xdr:colOff>107950</xdr:colOff>
      <xdr:row>75</xdr:row>
      <xdr:rowOff>33274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736576"/>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66564</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96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35560</xdr:rowOff>
    </xdr:from>
    <xdr:to>
      <xdr:col>78</xdr:col>
      <xdr:colOff>69850</xdr:colOff>
      <xdr:row>74</xdr:row>
      <xdr:rowOff>49276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7228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97282</xdr:rowOff>
    </xdr:from>
    <xdr:to>
      <xdr:col>73</xdr:col>
      <xdr:colOff>180975</xdr:colOff>
      <xdr:row>74</xdr:row>
      <xdr:rowOff>35560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61313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165354</xdr:rowOff>
    </xdr:from>
    <xdr:to>
      <xdr:col>74</xdr:col>
      <xdr:colOff>31750</xdr:colOff>
      <xdr:row>76</xdr:row>
      <xdr:rowOff>95504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80281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97282</xdr:rowOff>
    </xdr:from>
    <xdr:to>
      <xdr:col>69</xdr:col>
      <xdr:colOff>92075</xdr:colOff>
      <xdr:row>75</xdr:row>
      <xdr:rowOff>51562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613132"/>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2557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130573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153924</xdr:rowOff>
    </xdr:from>
    <xdr:to>
      <xdr:col>82</xdr:col>
      <xdr:colOff>158750</xdr:colOff>
      <xdr:row>75</xdr:row>
      <xdr:rowOff>84074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170451</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68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169926</xdr:rowOff>
    </xdr:from>
    <xdr:to>
      <xdr:col>78</xdr:col>
      <xdr:colOff>120650</xdr:colOff>
      <xdr:row>74</xdr:row>
      <xdr:rowOff>100076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6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110253</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45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156210</xdr:rowOff>
    </xdr:from>
    <xdr:to>
      <xdr:col>74</xdr:col>
      <xdr:colOff>31750</xdr:colOff>
      <xdr:row>74</xdr:row>
      <xdr:rowOff>86360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96537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46482</xdr:rowOff>
    </xdr:from>
    <xdr:to>
      <xdr:col>69</xdr:col>
      <xdr:colOff>142875</xdr:colOff>
      <xdr:row>73</xdr:row>
      <xdr:rowOff>148082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56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158259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33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762</xdr:rowOff>
    </xdr:from>
    <xdr:to>
      <xdr:col>65</xdr:col>
      <xdr:colOff>53975</xdr:colOff>
      <xdr:row>75</xdr:row>
      <xdr:rowOff>102362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112539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62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高知県黒潮町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82399</xdr:rowOff>
    </xdr:from>
    <xdr:to>
      <xdr:col>29</xdr:col>
      <xdr:colOff>127000</xdr:colOff>
      <xdr:row>19</xdr:row>
      <xdr:rowOff>149561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5974"/>
          <a:ext cx="0" cy="14387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121638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2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149561</xdr:rowOff>
    </xdr:from>
    <xdr:to>
      <xdr:col>30</xdr:col>
      <xdr:colOff>25400</xdr:colOff>
      <xdr:row>19</xdr:row>
      <xdr:rowOff>149561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4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168776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82399</xdr:rowOff>
    </xdr:from>
    <xdr:to>
      <xdr:col>30</xdr:col>
      <xdr:colOff>25400</xdr:colOff>
      <xdr:row>11</xdr:row>
      <xdr:rowOff>82399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59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21490</xdr:rowOff>
    </xdr:from>
    <xdr:to>
      <xdr:col>29</xdr:col>
      <xdr:colOff>127000</xdr:colOff>
      <xdr:row>15</xdr:row>
      <xdr:rowOff>61038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469415"/>
          <a:ext cx="647700" cy="210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48810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396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76733</xdr:rowOff>
    </xdr:from>
    <xdr:to>
      <xdr:col>29</xdr:col>
      <xdr:colOff>177800</xdr:colOff>
      <xdr:row>17</xdr:row>
      <xdr:rowOff>6883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7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61038</xdr:rowOff>
    </xdr:from>
    <xdr:to>
      <xdr:col>26</xdr:col>
      <xdr:colOff>50800</xdr:colOff>
      <xdr:row>16</xdr:row>
      <xdr:rowOff>17101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680413"/>
          <a:ext cx="698500" cy="127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25564</xdr:rowOff>
    </xdr:from>
    <xdr:to>
      <xdr:col>26</xdr:col>
      <xdr:colOff>101600</xdr:colOff>
      <xdr:row>17</xdr:row>
      <xdr:rowOff>127164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87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111941</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7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11551</xdr:rowOff>
    </xdr:from>
    <xdr:to>
      <xdr:col>22</xdr:col>
      <xdr:colOff>114300</xdr:colOff>
      <xdr:row>16</xdr:row>
      <xdr:rowOff>17101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2802376"/>
          <a:ext cx="698500" cy="5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61371</xdr:rowOff>
    </xdr:from>
    <xdr:to>
      <xdr:col>22</xdr:col>
      <xdr:colOff>165100</xdr:colOff>
      <xdr:row>17</xdr:row>
      <xdr:rowOff>162971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236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147748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10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11551</xdr:rowOff>
    </xdr:from>
    <xdr:to>
      <xdr:col>18</xdr:col>
      <xdr:colOff>177800</xdr:colOff>
      <xdr:row>16</xdr:row>
      <xdr:rowOff>53211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802376"/>
          <a:ext cx="698500" cy="41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97262</xdr:rowOff>
    </xdr:from>
    <xdr:to>
      <xdr:col>19</xdr:col>
      <xdr:colOff>38100</xdr:colOff>
      <xdr:row>18</xdr:row>
      <xdr:rowOff>27412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59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12189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4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159496</xdr:rowOff>
    </xdr:from>
    <xdr:to>
      <xdr:col>15</xdr:col>
      <xdr:colOff>101600</xdr:colOff>
      <xdr:row>18</xdr:row>
      <xdr:rowOff>89646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2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74423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20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142140</xdr:rowOff>
    </xdr:from>
    <xdr:to>
      <xdr:col>29</xdr:col>
      <xdr:colOff>177800</xdr:colOff>
      <xdr:row>14</xdr:row>
      <xdr:rowOff>72290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418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158667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2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10238</xdr:rowOff>
    </xdr:from>
    <xdr:to>
      <xdr:col>26</xdr:col>
      <xdr:colOff>101600</xdr:colOff>
      <xdr:row>15</xdr:row>
      <xdr:rowOff>111838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629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122015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398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137751</xdr:rowOff>
    </xdr:from>
    <xdr:to>
      <xdr:col>22</xdr:col>
      <xdr:colOff>165100</xdr:colOff>
      <xdr:row>16</xdr:row>
      <xdr:rowOff>67901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757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78078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52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132201</xdr:rowOff>
    </xdr:from>
    <xdr:to>
      <xdr:col>19</xdr:col>
      <xdr:colOff>38100</xdr:colOff>
      <xdr:row>16</xdr:row>
      <xdr:rowOff>62351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751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72528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52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2411</xdr:rowOff>
    </xdr:from>
    <xdr:to>
      <xdr:col>15</xdr:col>
      <xdr:colOff>101600</xdr:colOff>
      <xdr:row>16</xdr:row>
      <xdr:rowOff>104011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793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114188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56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16769</xdr:rowOff>
    </xdr:from>
    <xdr:to>
      <xdr:col>29</xdr:col>
      <xdr:colOff>127000</xdr:colOff>
      <xdr:row>38</xdr:row>
      <xdr:rowOff>92825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284219"/>
          <a:ext cx="0" cy="1276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64902</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3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92825</xdr:rowOff>
    </xdr:from>
    <xdr:to>
      <xdr:col>30</xdr:col>
      <xdr:colOff>25400</xdr:colOff>
      <xdr:row>38</xdr:row>
      <xdr:rowOff>92825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604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103146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27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16769</xdr:rowOff>
    </xdr:from>
    <xdr:to>
      <xdr:col>30</xdr:col>
      <xdr:colOff>25400</xdr:colOff>
      <xdr:row>34</xdr:row>
      <xdr:rowOff>16769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2842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106060</xdr:rowOff>
    </xdr:from>
    <xdr:to>
      <xdr:col>29</xdr:col>
      <xdr:colOff>127000</xdr:colOff>
      <xdr:row>35</xdr:row>
      <xdr:rowOff>209936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373510"/>
          <a:ext cx="647700" cy="446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40870</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9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68793</xdr:rowOff>
    </xdr:from>
    <xdr:to>
      <xdr:col>29</xdr:col>
      <xdr:colOff>177800</xdr:colOff>
      <xdr:row>36</xdr:row>
      <xdr:rowOff>170393</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220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106060</xdr:rowOff>
    </xdr:from>
    <xdr:to>
      <xdr:col>26</xdr:col>
      <xdr:colOff>50800</xdr:colOff>
      <xdr:row>35</xdr:row>
      <xdr:rowOff>295112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373510"/>
          <a:ext cx="698500" cy="531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64427</xdr:rowOff>
    </xdr:from>
    <xdr:to>
      <xdr:col>26</xdr:col>
      <xdr:colOff>101600</xdr:colOff>
      <xdr:row>36</xdr:row>
      <xdr:rowOff>166027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17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150804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04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295112</xdr:rowOff>
    </xdr:from>
    <xdr:to>
      <xdr:col>22</xdr:col>
      <xdr:colOff>114300</xdr:colOff>
      <xdr:row>36</xdr:row>
      <xdr:rowOff>133469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05462"/>
          <a:ext cx="698500" cy="181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88361</xdr:rowOff>
    </xdr:from>
    <xdr:to>
      <xdr:col>22</xdr:col>
      <xdr:colOff>165100</xdr:colOff>
      <xdr:row>37</xdr:row>
      <xdr:rowOff>18511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41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3288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127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133469</xdr:rowOff>
    </xdr:from>
    <xdr:to>
      <xdr:col>18</xdr:col>
      <xdr:colOff>177800</xdr:colOff>
      <xdr:row>36</xdr:row>
      <xdr:rowOff>145608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086719"/>
          <a:ext cx="698500" cy="12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115291</xdr:rowOff>
    </xdr:from>
    <xdr:to>
      <xdr:col>19</xdr:col>
      <xdr:colOff>38100</xdr:colOff>
      <xdr:row>37</xdr:row>
      <xdr:rowOff>45441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68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30218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5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155753</xdr:rowOff>
    </xdr:from>
    <xdr:to>
      <xdr:col>15</xdr:col>
      <xdr:colOff>101600</xdr:colOff>
      <xdr:row>37</xdr:row>
      <xdr:rowOff>85903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0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70680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9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159136</xdr:rowOff>
    </xdr:from>
    <xdr:to>
      <xdr:col>29</xdr:col>
      <xdr:colOff>177800</xdr:colOff>
      <xdr:row>35</xdr:row>
      <xdr:rowOff>260736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69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4213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1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55260</xdr:rowOff>
    </xdr:from>
    <xdr:to>
      <xdr:col>26</xdr:col>
      <xdr:colOff>101600</xdr:colOff>
      <xdr:row>34</xdr:row>
      <xdr:rowOff>156860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322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167037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091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244312</xdr:rowOff>
    </xdr:from>
    <xdr:to>
      <xdr:col>22</xdr:col>
      <xdr:colOff>165100</xdr:colOff>
      <xdr:row>36</xdr:row>
      <xdr:rowOff>3012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54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13189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62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82669</xdr:rowOff>
    </xdr:from>
    <xdr:to>
      <xdr:col>19</xdr:col>
      <xdr:colOff>38100</xdr:colOff>
      <xdr:row>37</xdr:row>
      <xdr:rowOff>12819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035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194446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04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94808</xdr:rowOff>
    </xdr:from>
    <xdr:to>
      <xdr:col>15</xdr:col>
      <xdr:colOff>101600</xdr:colOff>
      <xdr:row>37</xdr:row>
      <xdr:rowOff>24958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48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206585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16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高知県黒潮町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9,855
9,751
188.46
11,306,053
10,850,608
371,429
5,257,973
9,574,064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137436</xdr:rowOff>
    </xdr:from>
    <xdr:to>
      <xdr:col>24</xdr:col>
      <xdr:colOff>62865</xdr:colOff>
      <xdr:row>38</xdr:row>
      <xdr:rowOff>45255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0936"/>
          <a:ext cx="1270" cy="1279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49082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6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45255</xdr:rowOff>
    </xdr:from>
    <xdr:to>
      <xdr:col>24</xdr:col>
      <xdr:colOff>152400</xdr:colOff>
      <xdr:row>38</xdr:row>
      <xdr:rowOff>45255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6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84113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137436</xdr:rowOff>
    </xdr:from>
    <xdr:to>
      <xdr:col>24</xdr:col>
      <xdr:colOff>152400</xdr:colOff>
      <xdr:row>30</xdr:row>
      <xdr:rowOff>137436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113694</xdr:rowOff>
    </xdr:from>
    <xdr:to>
      <xdr:col>24</xdr:col>
      <xdr:colOff>63500</xdr:colOff>
      <xdr:row>32</xdr:row>
      <xdr:rowOff>154124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428644"/>
          <a:ext cx="838200" cy="21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73782</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030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95355</xdr:rowOff>
    </xdr:from>
    <xdr:to>
      <xdr:col>24</xdr:col>
      <xdr:colOff>114300</xdr:colOff>
      <xdr:row>35</xdr:row>
      <xdr:rowOff>25505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2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154124</xdr:rowOff>
    </xdr:from>
    <xdr:to>
      <xdr:col>19</xdr:col>
      <xdr:colOff>177800</xdr:colOff>
      <xdr:row>33</xdr:row>
      <xdr:rowOff>66058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640524"/>
          <a:ext cx="889000" cy="8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45760</xdr:rowOff>
    </xdr:from>
    <xdr:to>
      <xdr:col>20</xdr:col>
      <xdr:colOff>38100</xdr:colOff>
      <xdr:row>35</xdr:row>
      <xdr:rowOff>147360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4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138487</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139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66058</xdr:rowOff>
    </xdr:from>
    <xdr:to>
      <xdr:col>15</xdr:col>
      <xdr:colOff>50800</xdr:colOff>
      <xdr:row>33</xdr:row>
      <xdr:rowOff>80863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723908"/>
          <a:ext cx="889000" cy="1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60989</xdr:rowOff>
    </xdr:from>
    <xdr:to>
      <xdr:col>15</xdr:col>
      <xdr:colOff>101600</xdr:colOff>
      <xdr:row>35</xdr:row>
      <xdr:rowOff>162589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61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153716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15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80863</xdr:rowOff>
    </xdr:from>
    <xdr:to>
      <xdr:col>10</xdr:col>
      <xdr:colOff>114300</xdr:colOff>
      <xdr:row>33</xdr:row>
      <xdr:rowOff>125004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738713"/>
          <a:ext cx="889000" cy="4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96335</xdr:rowOff>
    </xdr:from>
    <xdr:to>
      <xdr:col>10</xdr:col>
      <xdr:colOff>165100</xdr:colOff>
      <xdr:row>36</xdr:row>
      <xdr:rowOff>26485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17612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18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155325</xdr:rowOff>
    </xdr:from>
    <xdr:to>
      <xdr:col>6</xdr:col>
      <xdr:colOff>38100</xdr:colOff>
      <xdr:row>36</xdr:row>
      <xdr:rowOff>85475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76602</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24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62894</xdr:rowOff>
    </xdr:from>
    <xdr:to>
      <xdr:col>24</xdr:col>
      <xdr:colOff>114300</xdr:colOff>
      <xdr:row>31</xdr:row>
      <xdr:rowOff>164494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37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85771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22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103324</xdr:rowOff>
    </xdr:from>
    <xdr:to>
      <xdr:col>20</xdr:col>
      <xdr:colOff>38100</xdr:colOff>
      <xdr:row>33</xdr:row>
      <xdr:rowOff>33474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58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50001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364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15258</xdr:rowOff>
    </xdr:from>
    <xdr:to>
      <xdr:col>15</xdr:col>
      <xdr:colOff>101600</xdr:colOff>
      <xdr:row>33</xdr:row>
      <xdr:rowOff>116858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67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133385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44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30063</xdr:rowOff>
    </xdr:from>
    <xdr:to>
      <xdr:col>10</xdr:col>
      <xdr:colOff>165100</xdr:colOff>
      <xdr:row>33</xdr:row>
      <xdr:rowOff>131663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68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148190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46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74204</xdr:rowOff>
    </xdr:from>
    <xdr:to>
      <xdr:col>6</xdr:col>
      <xdr:colOff>38100</xdr:colOff>
      <xdr:row>34</xdr:row>
      <xdr:rowOff>4354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3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20881</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507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131931</xdr:rowOff>
    </xdr:from>
    <xdr:to>
      <xdr:col>24</xdr:col>
      <xdr:colOff>62865</xdr:colOff>
      <xdr:row>58</xdr:row>
      <xdr:rowOff>141816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4431"/>
          <a:ext cx="1270" cy="1381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145643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141816</xdr:rowOff>
    </xdr:from>
    <xdr:to>
      <xdr:col>24</xdr:col>
      <xdr:colOff>152400</xdr:colOff>
      <xdr:row>58</xdr:row>
      <xdr:rowOff>141816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78608</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131931</xdr:rowOff>
    </xdr:from>
    <xdr:to>
      <xdr:col>24</xdr:col>
      <xdr:colOff>152400</xdr:colOff>
      <xdr:row>50</xdr:row>
      <xdr:rowOff>131931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4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51542</xdr:rowOff>
    </xdr:from>
    <xdr:to>
      <xdr:col>24</xdr:col>
      <xdr:colOff>63500</xdr:colOff>
      <xdr:row>57</xdr:row>
      <xdr:rowOff>68680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824192"/>
          <a:ext cx="838200" cy="1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83251</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855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104824</xdr:rowOff>
    </xdr:from>
    <xdr:to>
      <xdr:col>24</xdr:col>
      <xdr:colOff>114300</xdr:colOff>
      <xdr:row>58</xdr:row>
      <xdr:rowOff>34974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7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68680</xdr:rowOff>
    </xdr:from>
    <xdr:to>
      <xdr:col>19</xdr:col>
      <xdr:colOff>177800</xdr:colOff>
      <xdr:row>57</xdr:row>
      <xdr:rowOff>73137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841330"/>
          <a:ext cx="8890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127393</xdr:rowOff>
    </xdr:from>
    <xdr:to>
      <xdr:col>20</xdr:col>
      <xdr:colOff>38100</xdr:colOff>
      <xdr:row>58</xdr:row>
      <xdr:rowOff>57543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48670</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99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73137</xdr:rowOff>
    </xdr:from>
    <xdr:to>
      <xdr:col>15</xdr:col>
      <xdr:colOff>50800</xdr:colOff>
      <xdr:row>57</xdr:row>
      <xdr:rowOff>133092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845787"/>
          <a:ext cx="889000" cy="5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152412</xdr:rowOff>
    </xdr:from>
    <xdr:to>
      <xdr:col>15</xdr:col>
      <xdr:colOff>101600</xdr:colOff>
      <xdr:row>58</xdr:row>
      <xdr:rowOff>82562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2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73689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1001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114494</xdr:rowOff>
    </xdr:from>
    <xdr:to>
      <xdr:col>10</xdr:col>
      <xdr:colOff>114300</xdr:colOff>
      <xdr:row>57</xdr:row>
      <xdr:rowOff>133092</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9887144"/>
          <a:ext cx="889000" cy="1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5188</xdr:rowOff>
    </xdr:from>
    <xdr:to>
      <xdr:col>10</xdr:col>
      <xdr:colOff>165100</xdr:colOff>
      <xdr:row>58</xdr:row>
      <xdr:rowOff>106788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9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97915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1004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28942</xdr:rowOff>
    </xdr:from>
    <xdr:to>
      <xdr:col>6</xdr:col>
      <xdr:colOff>38100</xdr:colOff>
      <xdr:row>58</xdr:row>
      <xdr:rowOff>130542</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121669</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30795" y="10065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742</xdr:rowOff>
    </xdr:from>
    <xdr:to>
      <xdr:col>24</xdr:col>
      <xdr:colOff>114300</xdr:colOff>
      <xdr:row>57</xdr:row>
      <xdr:rowOff>102342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77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23619</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624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17880</xdr:rowOff>
    </xdr:from>
    <xdr:to>
      <xdr:col>20</xdr:col>
      <xdr:colOff>38100</xdr:colOff>
      <xdr:row>57</xdr:row>
      <xdr:rowOff>119480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7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136007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9565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22337</xdr:rowOff>
    </xdr:from>
    <xdr:to>
      <xdr:col>15</xdr:col>
      <xdr:colOff>101600</xdr:colOff>
      <xdr:row>57</xdr:row>
      <xdr:rowOff>123937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79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140464</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570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82292</xdr:rowOff>
    </xdr:from>
    <xdr:to>
      <xdr:col>10</xdr:col>
      <xdr:colOff>165100</xdr:colOff>
      <xdr:row>58</xdr:row>
      <xdr:rowOff>12442</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85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28969</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19795" y="9630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63694</xdr:rowOff>
    </xdr:from>
    <xdr:to>
      <xdr:col>6</xdr:col>
      <xdr:colOff>38100</xdr:colOff>
      <xdr:row>57</xdr:row>
      <xdr:rowOff>165294</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83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10371</xdr:rowOff>
    </xdr:from>
    <xdr:ext cx="599010"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30795" y="9611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a:extLst>
            <a:ext uri="{FF2B5EF4-FFF2-40B4-BE49-F238E27FC236}">
              <a16:creationId xmlns:a16="http://schemas.microsoft.com/office/drawing/2014/main" id="{00000000-0008-0000-06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57534</xdr:rowOff>
    </xdr:from>
    <xdr:to>
      <xdr:col>24</xdr:col>
      <xdr:colOff>62865</xdr:colOff>
      <xdr:row>79</xdr:row>
      <xdr:rowOff>48816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4633595" y="12230484"/>
          <a:ext cx="1270" cy="136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52643</xdr:rowOff>
    </xdr:from>
    <xdr:ext cx="469744" cy="259045"/>
    <xdr:sp macro="" textlink="">
      <xdr:nvSpPr>
        <xdr:cNvPr id="177" name="維持補修費最小値テキスト">
          <a:extLst>
            <a:ext uri="{FF2B5EF4-FFF2-40B4-BE49-F238E27FC236}">
              <a16:creationId xmlns:a16="http://schemas.microsoft.com/office/drawing/2014/main" id="{00000000-0008-0000-0600-0000B1000000}"/>
            </a:ext>
          </a:extLst>
        </xdr:cNvPr>
        <xdr:cNvSpPr txBox="1"/>
      </xdr:nvSpPr>
      <xdr:spPr>
        <a:xfrm>
          <a:off x="4686300" y="1359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48816</xdr:rowOff>
    </xdr:from>
    <xdr:to>
      <xdr:col>24</xdr:col>
      <xdr:colOff>152400</xdr:colOff>
      <xdr:row>79</xdr:row>
      <xdr:rowOff>48816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3593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4211</xdr:rowOff>
    </xdr:from>
    <xdr:ext cx="534377" cy="259045"/>
    <xdr:sp macro="" textlink="">
      <xdr:nvSpPr>
        <xdr:cNvPr id="179" name="維持補修費最大値テキスト">
          <a:extLst>
            <a:ext uri="{FF2B5EF4-FFF2-40B4-BE49-F238E27FC236}">
              <a16:creationId xmlns:a16="http://schemas.microsoft.com/office/drawing/2014/main" id="{00000000-0008-0000-0600-0000B3000000}"/>
            </a:ext>
          </a:extLst>
        </xdr:cNvPr>
        <xdr:cNvSpPr txBox="1"/>
      </xdr:nvSpPr>
      <xdr:spPr>
        <a:xfrm>
          <a:off x="4686300" y="1200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57534</xdr:rowOff>
    </xdr:from>
    <xdr:to>
      <xdr:col>24</xdr:col>
      <xdr:colOff>152400</xdr:colOff>
      <xdr:row>71</xdr:row>
      <xdr:rowOff>57534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4546600" y="1223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41272</xdr:rowOff>
    </xdr:from>
    <xdr:to>
      <xdr:col>24</xdr:col>
      <xdr:colOff>63500</xdr:colOff>
      <xdr:row>79</xdr:row>
      <xdr:rowOff>48816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3797300" y="13585822"/>
          <a:ext cx="8382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15667</xdr:rowOff>
    </xdr:from>
    <xdr:ext cx="534377" cy="259045"/>
    <xdr:sp macro="" textlink="">
      <xdr:nvSpPr>
        <xdr:cNvPr id="182" name="維持補修費平均値テキスト">
          <a:extLst>
            <a:ext uri="{FF2B5EF4-FFF2-40B4-BE49-F238E27FC236}">
              <a16:creationId xmlns:a16="http://schemas.microsoft.com/office/drawing/2014/main" id="{00000000-0008-0000-0600-0000B6000000}"/>
            </a:ext>
          </a:extLst>
        </xdr:cNvPr>
        <xdr:cNvSpPr txBox="1"/>
      </xdr:nvSpPr>
      <xdr:spPr>
        <a:xfrm>
          <a:off x="4686300" y="128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164240</xdr:rowOff>
    </xdr:from>
    <xdr:to>
      <xdr:col>24</xdr:col>
      <xdr:colOff>114300</xdr:colOff>
      <xdr:row>76</xdr:row>
      <xdr:rowOff>94390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4584700" y="1302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41272</xdr:rowOff>
    </xdr:from>
    <xdr:to>
      <xdr:col>19</xdr:col>
      <xdr:colOff>177800</xdr:colOff>
      <xdr:row>79</xdr:row>
      <xdr:rowOff>51133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908300" y="13585822"/>
          <a:ext cx="889000" cy="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36263</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530111" y="128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51133</xdr:rowOff>
    </xdr:from>
    <xdr:to>
      <xdr:col>15</xdr:col>
      <xdr:colOff>50800</xdr:colOff>
      <xdr:row>79</xdr:row>
      <xdr:rowOff>67332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2019300" y="13595683"/>
          <a:ext cx="889000" cy="1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72180</xdr:rowOff>
    </xdr:from>
    <xdr:to>
      <xdr:col>15</xdr:col>
      <xdr:colOff>101600</xdr:colOff>
      <xdr:row>77</xdr:row>
      <xdr:rowOff>2330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2857500" y="1310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18856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641111" y="128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115567</xdr:rowOff>
    </xdr:from>
    <xdr:to>
      <xdr:col>10</xdr:col>
      <xdr:colOff>114300</xdr:colOff>
      <xdr:row>79</xdr:row>
      <xdr:rowOff>67332</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a:off x="1130300" y="13488667"/>
          <a:ext cx="889000" cy="12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104673</xdr:rowOff>
    </xdr:from>
    <xdr:to>
      <xdr:col>10</xdr:col>
      <xdr:colOff>165100</xdr:colOff>
      <xdr:row>77</xdr:row>
      <xdr:rowOff>34823</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968500" y="1313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51350</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752111" y="1291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17545</xdr:rowOff>
    </xdr:from>
    <xdr:to>
      <xdr:col>6</xdr:col>
      <xdr:colOff>38100</xdr:colOff>
      <xdr:row>77</xdr:row>
      <xdr:rowOff>119145</xdr:rowOff>
    </xdr:to>
    <xdr:sp macro="" textlink="">
      <xdr:nvSpPr>
        <xdr:cNvPr id="193" name="フローチャート: 判断 192">
          <a:extLst>
            <a:ext uri="{FF2B5EF4-FFF2-40B4-BE49-F238E27FC236}">
              <a16:creationId xmlns:a16="http://schemas.microsoft.com/office/drawing/2014/main" id="{00000000-0008-0000-0600-0000C1000000}"/>
            </a:ext>
          </a:extLst>
        </xdr:cNvPr>
        <xdr:cNvSpPr/>
      </xdr:nvSpPr>
      <xdr:spPr>
        <a:xfrm>
          <a:off x="1079500" y="1321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135672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63111" y="1299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169466</xdr:rowOff>
    </xdr:from>
    <xdr:to>
      <xdr:col>24</xdr:col>
      <xdr:colOff>114300</xdr:colOff>
      <xdr:row>79</xdr:row>
      <xdr:rowOff>99616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4584700" y="1354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84393</xdr:rowOff>
    </xdr:from>
    <xdr:ext cx="469744" cy="259045"/>
    <xdr:sp macro="" textlink="">
      <xdr:nvSpPr>
        <xdr:cNvPr id="201" name="維持補修費該当値テキスト">
          <a:extLst>
            <a:ext uri="{FF2B5EF4-FFF2-40B4-BE49-F238E27FC236}">
              <a16:creationId xmlns:a16="http://schemas.microsoft.com/office/drawing/2014/main" id="{00000000-0008-0000-0600-0000C9000000}"/>
            </a:ext>
          </a:extLst>
        </xdr:cNvPr>
        <xdr:cNvSpPr txBox="1"/>
      </xdr:nvSpPr>
      <xdr:spPr>
        <a:xfrm>
          <a:off x="4686300" y="1345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161922</xdr:rowOff>
    </xdr:from>
    <xdr:to>
      <xdr:col>20</xdr:col>
      <xdr:colOff>38100</xdr:colOff>
      <xdr:row>79</xdr:row>
      <xdr:rowOff>92072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3746500" y="1353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83199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3562428" y="1362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333</xdr:rowOff>
    </xdr:from>
    <xdr:to>
      <xdr:col>15</xdr:col>
      <xdr:colOff>101600</xdr:colOff>
      <xdr:row>79</xdr:row>
      <xdr:rowOff>101933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2857500" y="1354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93060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673428" y="13637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16532</xdr:rowOff>
    </xdr:from>
    <xdr:to>
      <xdr:col>10</xdr:col>
      <xdr:colOff>165100</xdr:colOff>
      <xdr:row>79</xdr:row>
      <xdr:rowOff>118132</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968500" y="1356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109259</xdr:rowOff>
    </xdr:from>
    <xdr:ext cx="378565"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1830017" y="13653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64767</xdr:rowOff>
    </xdr:from>
    <xdr:to>
      <xdr:col>6</xdr:col>
      <xdr:colOff>38100</xdr:colOff>
      <xdr:row>78</xdr:row>
      <xdr:rowOff>166367</xdr:rowOff>
    </xdr:to>
    <xdr:sp macro="" textlink="">
      <xdr:nvSpPr>
        <xdr:cNvPr id="208" name="楕円 207">
          <a:extLst>
            <a:ext uri="{FF2B5EF4-FFF2-40B4-BE49-F238E27FC236}">
              <a16:creationId xmlns:a16="http://schemas.microsoft.com/office/drawing/2014/main" id="{00000000-0008-0000-0600-0000D0000000}"/>
            </a:ext>
          </a:extLst>
        </xdr:cNvPr>
        <xdr:cNvSpPr/>
      </xdr:nvSpPr>
      <xdr:spPr>
        <a:xfrm>
          <a:off x="1079500" y="1343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157494</xdr:rowOff>
    </xdr:from>
    <xdr:ext cx="469744"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895428" y="1353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00000000-0008-0000-06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27108</xdr:rowOff>
    </xdr:from>
    <xdr:to>
      <xdr:col>24</xdr:col>
      <xdr:colOff>62865</xdr:colOff>
      <xdr:row>98</xdr:row>
      <xdr:rowOff>84531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633595" y="15629058"/>
          <a:ext cx="1270" cy="125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88358</xdr:rowOff>
    </xdr:from>
    <xdr:ext cx="534377" cy="259045"/>
    <xdr:sp macro=""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686300" y="168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84531</xdr:rowOff>
    </xdr:from>
    <xdr:to>
      <xdr:col>24</xdr:col>
      <xdr:colOff>152400</xdr:colOff>
      <xdr:row>98</xdr:row>
      <xdr:rowOff>84531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688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145235</xdr:rowOff>
    </xdr:from>
    <xdr:ext cx="599010" cy="259045"/>
    <xdr:sp macro=""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686300" y="1540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27108</xdr:rowOff>
    </xdr:from>
    <xdr:to>
      <xdr:col>24</xdr:col>
      <xdr:colOff>152400</xdr:colOff>
      <xdr:row>91</xdr:row>
      <xdr:rowOff>27108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546600" y="15629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58035</xdr:rowOff>
    </xdr:from>
    <xdr:to>
      <xdr:col>24</xdr:col>
      <xdr:colOff>63500</xdr:colOff>
      <xdr:row>96</xdr:row>
      <xdr:rowOff>68835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3797300" y="16517235"/>
          <a:ext cx="838200" cy="1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96776</xdr:rowOff>
    </xdr:from>
    <xdr:ext cx="599010" cy="259045"/>
    <xdr:sp macro=""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686300" y="16041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73899</xdr:rowOff>
    </xdr:from>
    <xdr:to>
      <xdr:col>24</xdr:col>
      <xdr:colOff>114300</xdr:colOff>
      <xdr:row>95</xdr:row>
      <xdr:rowOff>4049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584700" y="161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58035</xdr:rowOff>
    </xdr:from>
    <xdr:to>
      <xdr:col>19</xdr:col>
      <xdr:colOff>177800</xdr:colOff>
      <xdr:row>97</xdr:row>
      <xdr:rowOff>6567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908300" y="16517235"/>
          <a:ext cx="889000" cy="11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112370</xdr:rowOff>
    </xdr:from>
    <xdr:to>
      <xdr:col>20</xdr:col>
      <xdr:colOff>38100</xdr:colOff>
      <xdr:row>95</xdr:row>
      <xdr:rowOff>42520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7465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59047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795" y="1600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146112</xdr:rowOff>
    </xdr:from>
    <xdr:to>
      <xdr:col>15</xdr:col>
      <xdr:colOff>50800</xdr:colOff>
      <xdr:row>97</xdr:row>
      <xdr:rowOff>6567</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2019300" y="16433862"/>
          <a:ext cx="889000" cy="20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35320</xdr:rowOff>
    </xdr:from>
    <xdr:to>
      <xdr:col>15</xdr:col>
      <xdr:colOff>101600</xdr:colOff>
      <xdr:row>95</xdr:row>
      <xdr:rowOff>136920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857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153447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41111" y="1609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146112</xdr:rowOff>
    </xdr:from>
    <xdr:to>
      <xdr:col>10</xdr:col>
      <xdr:colOff>114300</xdr:colOff>
      <xdr:row>97</xdr:row>
      <xdr:rowOff>141833</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30300" y="16433862"/>
          <a:ext cx="889000" cy="33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95627</xdr:rowOff>
    </xdr:from>
    <xdr:to>
      <xdr:col>10</xdr:col>
      <xdr:colOff>165100</xdr:colOff>
      <xdr:row>95</xdr:row>
      <xdr:rowOff>25777</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68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42304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5987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5624</xdr:rowOff>
    </xdr:from>
    <xdr:to>
      <xdr:col>6</xdr:col>
      <xdr:colOff>38100</xdr:colOff>
      <xdr:row>96</xdr:row>
      <xdr:rowOff>107224</xdr:rowOff>
    </xdr:to>
    <xdr:sp macro=""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79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123751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63111" y="1624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18035</xdr:rowOff>
    </xdr:from>
    <xdr:to>
      <xdr:col>24</xdr:col>
      <xdr:colOff>114300</xdr:colOff>
      <xdr:row>96</xdr:row>
      <xdr:rowOff>119635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4584700" y="1647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167912</xdr:rowOff>
    </xdr:from>
    <xdr:ext cx="534377" cy="259045"/>
    <xdr:sp macro=""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686300" y="1645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7235</xdr:rowOff>
    </xdr:from>
    <xdr:to>
      <xdr:col>20</xdr:col>
      <xdr:colOff>38100</xdr:colOff>
      <xdr:row>96</xdr:row>
      <xdr:rowOff>108835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3746500" y="1646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99962</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530111" y="1655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127217</xdr:rowOff>
    </xdr:from>
    <xdr:to>
      <xdr:col>15</xdr:col>
      <xdr:colOff>101600</xdr:colOff>
      <xdr:row>97</xdr:row>
      <xdr:rowOff>57367</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2857500" y="1658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48494</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641111" y="1667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95312</xdr:rowOff>
    </xdr:from>
    <xdr:to>
      <xdr:col>10</xdr:col>
      <xdr:colOff>165100</xdr:colOff>
      <xdr:row>96</xdr:row>
      <xdr:rowOff>25462</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968500" y="1638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16589</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752111" y="1647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91033</xdr:rowOff>
    </xdr:from>
    <xdr:to>
      <xdr:col>6</xdr:col>
      <xdr:colOff>38100</xdr:colOff>
      <xdr:row>98</xdr:row>
      <xdr:rowOff>21183</xdr:rowOff>
    </xdr:to>
    <xdr:sp macro="" textlink="">
      <xdr:nvSpPr>
        <xdr:cNvPr id="268" name="楕円 267">
          <a:extLst>
            <a:ext uri="{FF2B5EF4-FFF2-40B4-BE49-F238E27FC236}">
              <a16:creationId xmlns:a16="http://schemas.microsoft.com/office/drawing/2014/main" id="{00000000-0008-0000-0600-00000C010000}"/>
            </a:ext>
          </a:extLst>
        </xdr:cNvPr>
        <xdr:cNvSpPr/>
      </xdr:nvSpPr>
      <xdr:spPr>
        <a:xfrm>
          <a:off x="1079500" y="1672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12310</xdr:rowOff>
    </xdr:from>
    <xdr:ext cx="534377"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63111" y="1681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136522</xdr:rowOff>
    </xdr:from>
    <xdr:to>
      <xdr:col>54</xdr:col>
      <xdr:colOff>189865</xdr:colOff>
      <xdr:row>39</xdr:row>
      <xdr:rowOff>8465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280022"/>
          <a:ext cx="1270" cy="1414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12292</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8465</xdr:rowOff>
    </xdr:from>
    <xdr:to>
      <xdr:col>55</xdr:col>
      <xdr:colOff>88900</xdr:colOff>
      <xdr:row>39</xdr:row>
      <xdr:rowOff>8465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9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83199</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05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136522</xdr:rowOff>
    </xdr:from>
    <xdr:to>
      <xdr:col>55</xdr:col>
      <xdr:colOff>88900</xdr:colOff>
      <xdr:row>30</xdr:row>
      <xdr:rowOff>136522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28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9622</xdr:rowOff>
    </xdr:from>
    <xdr:to>
      <xdr:col>55</xdr:col>
      <xdr:colOff>0</xdr:colOff>
      <xdr:row>37</xdr:row>
      <xdr:rowOff>94789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353272"/>
          <a:ext cx="838200" cy="8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103790</xdr:rowOff>
    </xdr:from>
    <xdr:ext cx="599010"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04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80913</xdr:rowOff>
    </xdr:from>
    <xdr:to>
      <xdr:col>55</xdr:col>
      <xdr:colOff>50800</xdr:colOff>
      <xdr:row>37</xdr:row>
      <xdr:rowOff>11063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2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9622</xdr:rowOff>
    </xdr:from>
    <xdr:to>
      <xdr:col>50</xdr:col>
      <xdr:colOff>114300</xdr:colOff>
      <xdr:row>38</xdr:row>
      <xdr:rowOff>18249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353272"/>
          <a:ext cx="889000" cy="18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122020</xdr:rowOff>
    </xdr:from>
    <xdr:to>
      <xdr:col>50</xdr:col>
      <xdr:colOff>165100</xdr:colOff>
      <xdr:row>37</xdr:row>
      <xdr:rowOff>52170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2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68697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6069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4894</xdr:rowOff>
    </xdr:from>
    <xdr:to>
      <xdr:col>45</xdr:col>
      <xdr:colOff>177800</xdr:colOff>
      <xdr:row>38</xdr:row>
      <xdr:rowOff>18249</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6519994"/>
          <a:ext cx="889000" cy="1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134565</xdr:rowOff>
    </xdr:from>
    <xdr:to>
      <xdr:col>46</xdr:col>
      <xdr:colOff>38100</xdr:colOff>
      <xdr:row>37</xdr:row>
      <xdr:rowOff>64715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30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81242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50795" y="608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121394</xdr:rowOff>
    </xdr:from>
    <xdr:to>
      <xdr:col>41</xdr:col>
      <xdr:colOff>50800</xdr:colOff>
      <xdr:row>38</xdr:row>
      <xdr:rowOff>4894</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6122144"/>
          <a:ext cx="889000" cy="39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20023</xdr:rowOff>
    </xdr:from>
    <xdr:to>
      <xdr:col>41</xdr:col>
      <xdr:colOff>101600</xdr:colOff>
      <xdr:row>37</xdr:row>
      <xdr:rowOff>121623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138150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13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105094</xdr:rowOff>
    </xdr:from>
    <xdr:to>
      <xdr:col>36</xdr:col>
      <xdr:colOff>165100</xdr:colOff>
      <xdr:row>35</xdr:row>
      <xdr:rowOff>35244</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593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51771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5709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43989</xdr:rowOff>
    </xdr:from>
    <xdr:to>
      <xdr:col>55</xdr:col>
      <xdr:colOff>50800</xdr:colOff>
      <xdr:row>37</xdr:row>
      <xdr:rowOff>145589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38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22416</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36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130272</xdr:rowOff>
    </xdr:from>
    <xdr:to>
      <xdr:col>50</xdr:col>
      <xdr:colOff>165100</xdr:colOff>
      <xdr:row>37</xdr:row>
      <xdr:rowOff>60422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30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51549</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639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138899</xdr:rowOff>
    </xdr:from>
    <xdr:to>
      <xdr:col>46</xdr:col>
      <xdr:colOff>38100</xdr:colOff>
      <xdr:row>38</xdr:row>
      <xdr:rowOff>69049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48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60176</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657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125545</xdr:rowOff>
    </xdr:from>
    <xdr:to>
      <xdr:col>41</xdr:col>
      <xdr:colOff>101600</xdr:colOff>
      <xdr:row>38</xdr:row>
      <xdr:rowOff>55694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4691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46821</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6561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70594</xdr:rowOff>
    </xdr:from>
    <xdr:to>
      <xdr:col>36</xdr:col>
      <xdr:colOff>165100</xdr:colOff>
      <xdr:row>36</xdr:row>
      <xdr:rowOff>744</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07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163321</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6164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104284</xdr:rowOff>
    </xdr:from>
    <xdr:to>
      <xdr:col>54</xdr:col>
      <xdr:colOff>189865</xdr:colOff>
      <xdr:row>58</xdr:row>
      <xdr:rowOff>153723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505334"/>
          <a:ext cx="1270" cy="159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157550</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1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153723</xdr:rowOff>
    </xdr:from>
    <xdr:to>
      <xdr:col>55</xdr:col>
      <xdr:colOff>88900</xdr:colOff>
      <xdr:row>58</xdr:row>
      <xdr:rowOff>153723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09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50961</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28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104284</xdr:rowOff>
    </xdr:from>
    <xdr:to>
      <xdr:col>55</xdr:col>
      <xdr:colOff>88900</xdr:colOff>
      <xdr:row>49</xdr:row>
      <xdr:rowOff>104284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50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114684</xdr:rowOff>
    </xdr:from>
    <xdr:to>
      <xdr:col>55</xdr:col>
      <xdr:colOff>0</xdr:colOff>
      <xdr:row>56</xdr:row>
      <xdr:rowOff>92474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9544434"/>
          <a:ext cx="838200" cy="14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7744</xdr:rowOff>
    </xdr:from>
    <xdr:ext cx="599010"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608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29317</xdr:rowOff>
    </xdr:from>
    <xdr:to>
      <xdr:col>55</xdr:col>
      <xdr:colOff>50800</xdr:colOff>
      <xdr:row>56</xdr:row>
      <xdr:rowOff>130917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3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19972</xdr:rowOff>
    </xdr:from>
    <xdr:to>
      <xdr:col>50</xdr:col>
      <xdr:colOff>114300</xdr:colOff>
      <xdr:row>56</xdr:row>
      <xdr:rowOff>92474</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8750300" y="9621172"/>
          <a:ext cx="889000" cy="7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133052</xdr:rowOff>
    </xdr:from>
    <xdr:to>
      <xdr:col>50</xdr:col>
      <xdr:colOff>165100</xdr:colOff>
      <xdr:row>57</xdr:row>
      <xdr:rowOff>63202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73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54329</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39795" y="982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105456</xdr:rowOff>
    </xdr:from>
    <xdr:to>
      <xdr:col>45</xdr:col>
      <xdr:colOff>177800</xdr:colOff>
      <xdr:row>56</xdr:row>
      <xdr:rowOff>19972</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7861300" y="9535206"/>
          <a:ext cx="889000" cy="8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157007</xdr:rowOff>
    </xdr:from>
    <xdr:to>
      <xdr:col>46</xdr:col>
      <xdr:colOff>38100</xdr:colOff>
      <xdr:row>57</xdr:row>
      <xdr:rowOff>87157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75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78284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985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105456</xdr:rowOff>
    </xdr:from>
    <xdr:to>
      <xdr:col>41</xdr:col>
      <xdr:colOff>50800</xdr:colOff>
      <xdr:row>56</xdr:row>
      <xdr:rowOff>143959</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flipV="1">
          <a:off x="6972300" y="9535206"/>
          <a:ext cx="889000" cy="20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15941</xdr:rowOff>
    </xdr:from>
    <xdr:to>
      <xdr:col>41</xdr:col>
      <xdr:colOff>101600</xdr:colOff>
      <xdr:row>57</xdr:row>
      <xdr:rowOff>117541</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7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108668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98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169556</xdr:rowOff>
    </xdr:from>
    <xdr:to>
      <xdr:col>36</xdr:col>
      <xdr:colOff>165100</xdr:colOff>
      <xdr:row>57</xdr:row>
      <xdr:rowOff>99706</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77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90833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72795" y="9863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63884</xdr:rowOff>
    </xdr:from>
    <xdr:to>
      <xdr:col>55</xdr:col>
      <xdr:colOff>50800</xdr:colOff>
      <xdr:row>55</xdr:row>
      <xdr:rowOff>165484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49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86761</xdr:rowOff>
    </xdr:from>
    <xdr:ext cx="599010"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34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41674</xdr:rowOff>
    </xdr:from>
    <xdr:to>
      <xdr:col>50</xdr:col>
      <xdr:colOff>165100</xdr:colOff>
      <xdr:row>56</xdr:row>
      <xdr:rowOff>143274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64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159801</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39795" y="9418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140622</xdr:rowOff>
    </xdr:from>
    <xdr:to>
      <xdr:col>46</xdr:col>
      <xdr:colOff>38100</xdr:colOff>
      <xdr:row>56</xdr:row>
      <xdr:rowOff>70772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57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87299</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50795" y="934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54656</xdr:rowOff>
    </xdr:from>
    <xdr:to>
      <xdr:col>41</xdr:col>
      <xdr:colOff>101600</xdr:colOff>
      <xdr:row>55</xdr:row>
      <xdr:rowOff>156256</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48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1333</xdr:rowOff>
    </xdr:from>
    <xdr:ext cx="59901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61795" y="9259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93159</xdr:rowOff>
    </xdr:from>
    <xdr:to>
      <xdr:col>36</xdr:col>
      <xdr:colOff>165100</xdr:colOff>
      <xdr:row>57</xdr:row>
      <xdr:rowOff>23309</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69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39836</xdr:rowOff>
    </xdr:from>
    <xdr:ext cx="599010"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672795" y="946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a:extLst>
            <a:ext uri="{FF2B5EF4-FFF2-40B4-BE49-F238E27FC236}">
              <a16:creationId xmlns:a16="http://schemas.microsoft.com/office/drawing/2014/main" id="{00000000-0008-0000-0600-00009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79818</xdr:rowOff>
    </xdr:from>
    <xdr:to>
      <xdr:col>54</xdr:col>
      <xdr:colOff>189865</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10475595" y="12081318"/>
          <a:ext cx="1270" cy="1562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a:extLst>
            <a:ext uri="{FF2B5EF4-FFF2-40B4-BE49-F238E27FC236}">
              <a16:creationId xmlns:a16="http://schemas.microsoft.com/office/drawing/2014/main" id="{00000000-0008-0000-0600-00009B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26495</xdr:rowOff>
    </xdr:from>
    <xdr:ext cx="599010" cy="259045"/>
    <xdr:sp macro="" textlink="">
      <xdr:nvSpPr>
        <xdr:cNvPr id="413" name="普通建設事業費 （ うち新規整備　）最大値テキスト">
          <a:extLst>
            <a:ext uri="{FF2B5EF4-FFF2-40B4-BE49-F238E27FC236}">
              <a16:creationId xmlns:a16="http://schemas.microsoft.com/office/drawing/2014/main" id="{00000000-0008-0000-0600-00009D010000}"/>
            </a:ext>
          </a:extLst>
        </xdr:cNvPr>
        <xdr:cNvSpPr txBox="1"/>
      </xdr:nvSpPr>
      <xdr:spPr>
        <a:xfrm>
          <a:off x="10528300" y="1185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79818</xdr:rowOff>
    </xdr:from>
    <xdr:to>
      <xdr:col>55</xdr:col>
      <xdr:colOff>88900</xdr:colOff>
      <xdr:row>70</xdr:row>
      <xdr:rowOff>79818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10388600" y="120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151935</xdr:rowOff>
    </xdr:from>
    <xdr:to>
      <xdr:col>55</xdr:col>
      <xdr:colOff>0</xdr:colOff>
      <xdr:row>78</xdr:row>
      <xdr:rowOff>147974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9639300" y="13010685"/>
          <a:ext cx="838200" cy="51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14803</xdr:rowOff>
    </xdr:from>
    <xdr:ext cx="534377" cy="259045"/>
    <xdr:sp macro="" textlink="">
      <xdr:nvSpPr>
        <xdr:cNvPr id="416" name="普通建設事業費 （ うち新規整備　）平均値テキスト">
          <a:extLst>
            <a:ext uri="{FF2B5EF4-FFF2-40B4-BE49-F238E27FC236}">
              <a16:creationId xmlns:a16="http://schemas.microsoft.com/office/drawing/2014/main" id="{00000000-0008-0000-0600-0000A0010000}"/>
            </a:ext>
          </a:extLst>
        </xdr:cNvPr>
        <xdr:cNvSpPr txBox="1"/>
      </xdr:nvSpPr>
      <xdr:spPr>
        <a:xfrm>
          <a:off x="10528300" y="13216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36376</xdr:rowOff>
    </xdr:from>
    <xdr:to>
      <xdr:col>55</xdr:col>
      <xdr:colOff>50800</xdr:colOff>
      <xdr:row>77</xdr:row>
      <xdr:rowOff>137976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10426700" y="132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11249</xdr:rowOff>
    </xdr:from>
    <xdr:to>
      <xdr:col>50</xdr:col>
      <xdr:colOff>114300</xdr:colOff>
      <xdr:row>78</xdr:row>
      <xdr:rowOff>147974</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8750300" y="13384349"/>
          <a:ext cx="889000" cy="13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22344</xdr:rowOff>
    </xdr:from>
    <xdr:to>
      <xdr:col>50</xdr:col>
      <xdr:colOff>165100</xdr:colOff>
      <xdr:row>77</xdr:row>
      <xdr:rowOff>123944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9588500" y="1322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140471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299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96876</xdr:rowOff>
    </xdr:from>
    <xdr:to>
      <xdr:col>45</xdr:col>
      <xdr:colOff>177800</xdr:colOff>
      <xdr:row>78</xdr:row>
      <xdr:rowOff>11249</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7861300" y="13127076"/>
          <a:ext cx="889000" cy="25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5700</xdr:rowOff>
    </xdr:from>
    <xdr:to>
      <xdr:col>46</xdr:col>
      <xdr:colOff>38100</xdr:colOff>
      <xdr:row>77</xdr:row>
      <xdr:rowOff>107300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8699500" y="132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123827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98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96876</xdr:rowOff>
    </xdr:from>
    <xdr:to>
      <xdr:col>41</xdr:col>
      <xdr:colOff>50800</xdr:colOff>
      <xdr:row>76</xdr:row>
      <xdr:rowOff>140060</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flipV="1">
          <a:off x="6972300" y="13127076"/>
          <a:ext cx="889000" cy="4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75107</xdr:rowOff>
    </xdr:from>
    <xdr:to>
      <xdr:col>41</xdr:col>
      <xdr:colOff>101600</xdr:colOff>
      <xdr:row>78</xdr:row>
      <xdr:rowOff>5257</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7810500" y="132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167834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36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104586</xdr:rowOff>
    </xdr:from>
    <xdr:to>
      <xdr:col>36</xdr:col>
      <xdr:colOff>165100</xdr:colOff>
      <xdr:row>78</xdr:row>
      <xdr:rowOff>34736</xdr:rowOff>
    </xdr:to>
    <xdr:sp macro="" textlink="">
      <xdr:nvSpPr>
        <xdr:cNvPr id="427" name="フローチャート: 判断 426">
          <a:extLst>
            <a:ext uri="{FF2B5EF4-FFF2-40B4-BE49-F238E27FC236}">
              <a16:creationId xmlns:a16="http://schemas.microsoft.com/office/drawing/2014/main" id="{00000000-0008-0000-0600-0000AB010000}"/>
            </a:ext>
          </a:extLst>
        </xdr:cNvPr>
        <xdr:cNvSpPr/>
      </xdr:nvSpPr>
      <xdr:spPr>
        <a:xfrm>
          <a:off x="6921500" y="133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25863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39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101136</xdr:rowOff>
    </xdr:from>
    <xdr:to>
      <xdr:col>55</xdr:col>
      <xdr:colOff>50800</xdr:colOff>
      <xdr:row>76</xdr:row>
      <xdr:rowOff>31285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10426700" y="129598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124013</xdr:rowOff>
    </xdr:from>
    <xdr:ext cx="534377" cy="259045"/>
    <xdr:sp macro="" textlink="">
      <xdr:nvSpPr>
        <xdr:cNvPr id="435" name="普通建設事業費 （ うち新規整備　）該当値テキスト">
          <a:extLst>
            <a:ext uri="{FF2B5EF4-FFF2-40B4-BE49-F238E27FC236}">
              <a16:creationId xmlns:a16="http://schemas.microsoft.com/office/drawing/2014/main" id="{00000000-0008-0000-0600-0000B3010000}"/>
            </a:ext>
          </a:extLst>
        </xdr:cNvPr>
        <xdr:cNvSpPr txBox="1"/>
      </xdr:nvSpPr>
      <xdr:spPr>
        <a:xfrm>
          <a:off x="10528300" y="1281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97174</xdr:rowOff>
    </xdr:from>
    <xdr:to>
      <xdr:col>50</xdr:col>
      <xdr:colOff>165100</xdr:colOff>
      <xdr:row>79</xdr:row>
      <xdr:rowOff>27324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9588500" y="1347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18451</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9372111" y="1356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131899</xdr:rowOff>
    </xdr:from>
    <xdr:to>
      <xdr:col>46</xdr:col>
      <xdr:colOff>38100</xdr:colOff>
      <xdr:row>78</xdr:row>
      <xdr:rowOff>62049</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8699500" y="1333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53176</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8483111" y="1342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46076</xdr:rowOff>
    </xdr:from>
    <xdr:to>
      <xdr:col>41</xdr:col>
      <xdr:colOff>101600</xdr:colOff>
      <xdr:row>76</xdr:row>
      <xdr:rowOff>147676</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7810500" y="1307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164202</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7594111" y="1285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89260</xdr:rowOff>
    </xdr:from>
    <xdr:to>
      <xdr:col>36</xdr:col>
      <xdr:colOff>165100</xdr:colOff>
      <xdr:row>77</xdr:row>
      <xdr:rowOff>19410</xdr:rowOff>
    </xdr:to>
    <xdr:sp macro="" textlink="">
      <xdr:nvSpPr>
        <xdr:cNvPr id="442" name="楕円 441">
          <a:extLst>
            <a:ext uri="{FF2B5EF4-FFF2-40B4-BE49-F238E27FC236}">
              <a16:creationId xmlns:a16="http://schemas.microsoft.com/office/drawing/2014/main" id="{00000000-0008-0000-0600-0000BA010000}"/>
            </a:ext>
          </a:extLst>
        </xdr:cNvPr>
        <xdr:cNvSpPr/>
      </xdr:nvSpPr>
      <xdr:spPr>
        <a:xfrm>
          <a:off x="6921500" y="1311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35936</xdr:rowOff>
    </xdr:from>
    <xdr:ext cx="534377"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705111" y="1289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普通建設事業費 （ うち更新整備　）グラフ枠">
          <a:extLst>
            <a:ext uri="{FF2B5EF4-FFF2-40B4-BE49-F238E27FC236}">
              <a16:creationId xmlns:a16="http://schemas.microsoft.com/office/drawing/2014/main" id="{00000000-0008-0000-0600-0000D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23113</xdr:rowOff>
    </xdr:from>
    <xdr:to>
      <xdr:col>54</xdr:col>
      <xdr:colOff>189865</xdr:colOff>
      <xdr:row>99</xdr:row>
      <xdr:rowOff>67185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10475595" y="15625063"/>
          <a:ext cx="1270" cy="141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71012</xdr:rowOff>
    </xdr:from>
    <xdr:ext cx="469744" cy="259045"/>
    <xdr:sp macro="" textlink="">
      <xdr:nvSpPr>
        <xdr:cNvPr id="470" name="普通建設事業費 （ うち更新整備　）最小値テキスト">
          <a:extLst>
            <a:ext uri="{FF2B5EF4-FFF2-40B4-BE49-F238E27FC236}">
              <a16:creationId xmlns:a16="http://schemas.microsoft.com/office/drawing/2014/main" id="{00000000-0008-0000-0600-0000D6010000}"/>
            </a:ext>
          </a:extLst>
        </xdr:cNvPr>
        <xdr:cNvSpPr txBox="1"/>
      </xdr:nvSpPr>
      <xdr:spPr>
        <a:xfrm>
          <a:off x="10528300" y="1704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67185</xdr:rowOff>
    </xdr:from>
    <xdr:to>
      <xdr:col>55</xdr:col>
      <xdr:colOff>88900</xdr:colOff>
      <xdr:row>99</xdr:row>
      <xdr:rowOff>67185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704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141240</xdr:rowOff>
    </xdr:from>
    <xdr:ext cx="599010" cy="259045"/>
    <xdr:sp macro="" textlink="">
      <xdr:nvSpPr>
        <xdr:cNvPr id="472" name="普通建設事業費 （ うち更新整備　）最大値テキスト">
          <a:extLst>
            <a:ext uri="{FF2B5EF4-FFF2-40B4-BE49-F238E27FC236}">
              <a16:creationId xmlns:a16="http://schemas.microsoft.com/office/drawing/2014/main" id="{00000000-0008-0000-0600-0000D8010000}"/>
            </a:ext>
          </a:extLst>
        </xdr:cNvPr>
        <xdr:cNvSpPr txBox="1"/>
      </xdr:nvSpPr>
      <xdr:spPr>
        <a:xfrm>
          <a:off x="10528300" y="154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23113</xdr:rowOff>
    </xdr:from>
    <xdr:to>
      <xdr:col>55</xdr:col>
      <xdr:colOff>88900</xdr:colOff>
      <xdr:row>91</xdr:row>
      <xdr:rowOff>23113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10388600" y="15625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51774</xdr:rowOff>
    </xdr:from>
    <xdr:to>
      <xdr:col>55</xdr:col>
      <xdr:colOff>0</xdr:colOff>
      <xdr:row>97</xdr:row>
      <xdr:rowOff>65509</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9639300" y="16682424"/>
          <a:ext cx="838200" cy="1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32531</xdr:rowOff>
    </xdr:from>
    <xdr:ext cx="599010" cy="259045"/>
    <xdr:sp macro="" textlink="">
      <xdr:nvSpPr>
        <xdr:cNvPr id="475" name="普通建設事業費 （ うち更新整備　）平均値テキスト">
          <a:extLst>
            <a:ext uri="{FF2B5EF4-FFF2-40B4-BE49-F238E27FC236}">
              <a16:creationId xmlns:a16="http://schemas.microsoft.com/office/drawing/2014/main" id="{00000000-0008-0000-0600-0000DB010000}"/>
            </a:ext>
          </a:extLst>
        </xdr:cNvPr>
        <xdr:cNvSpPr txBox="1"/>
      </xdr:nvSpPr>
      <xdr:spPr>
        <a:xfrm>
          <a:off x="10528300" y="166631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54104</xdr:rowOff>
    </xdr:from>
    <xdr:to>
      <xdr:col>55</xdr:col>
      <xdr:colOff>50800</xdr:colOff>
      <xdr:row>97</xdr:row>
      <xdr:rowOff>155704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10426700" y="1668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27888</xdr:rowOff>
    </xdr:from>
    <xdr:to>
      <xdr:col>50</xdr:col>
      <xdr:colOff>114300</xdr:colOff>
      <xdr:row>97</xdr:row>
      <xdr:rowOff>51774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8750300" y="16658538"/>
          <a:ext cx="889000" cy="2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140750</xdr:rowOff>
    </xdr:from>
    <xdr:to>
      <xdr:col>50</xdr:col>
      <xdr:colOff>165100</xdr:colOff>
      <xdr:row>98</xdr:row>
      <xdr:rowOff>70900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9588500" y="167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62027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86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170176</xdr:rowOff>
    </xdr:from>
    <xdr:to>
      <xdr:col>45</xdr:col>
      <xdr:colOff>177800</xdr:colOff>
      <xdr:row>97</xdr:row>
      <xdr:rowOff>27888</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7861300" y="16629376"/>
          <a:ext cx="889000" cy="2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170647</xdr:rowOff>
    </xdr:from>
    <xdr:to>
      <xdr:col>46</xdr:col>
      <xdr:colOff>38100</xdr:colOff>
      <xdr:row>98</xdr:row>
      <xdr:rowOff>100797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8699500" y="1680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91924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89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170176</xdr:rowOff>
    </xdr:from>
    <xdr:to>
      <xdr:col>41</xdr:col>
      <xdr:colOff>50800</xdr:colOff>
      <xdr:row>98</xdr:row>
      <xdr:rowOff>71131</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flipV="1">
          <a:off x="6972300" y="16629376"/>
          <a:ext cx="889000" cy="24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8331</xdr:rowOff>
    </xdr:from>
    <xdr:to>
      <xdr:col>41</xdr:col>
      <xdr:colOff>101600</xdr:colOff>
      <xdr:row>98</xdr:row>
      <xdr:rowOff>109931</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7810500" y="1681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101058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0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154591</xdr:rowOff>
    </xdr:from>
    <xdr:to>
      <xdr:col>36</xdr:col>
      <xdr:colOff>165100</xdr:colOff>
      <xdr:row>98</xdr:row>
      <xdr:rowOff>84741</xdr:rowOff>
    </xdr:to>
    <xdr:sp macro="" textlink="">
      <xdr:nvSpPr>
        <xdr:cNvPr id="486" name="フローチャート: 判断 485">
          <a:extLst>
            <a:ext uri="{FF2B5EF4-FFF2-40B4-BE49-F238E27FC236}">
              <a16:creationId xmlns:a16="http://schemas.microsoft.com/office/drawing/2014/main" id="{00000000-0008-0000-0600-0000E6010000}"/>
            </a:ext>
          </a:extLst>
        </xdr:cNvPr>
        <xdr:cNvSpPr/>
      </xdr:nvSpPr>
      <xdr:spPr>
        <a:xfrm>
          <a:off x="6921500" y="1678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101268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56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14709</xdr:rowOff>
    </xdr:from>
    <xdr:to>
      <xdr:col>55</xdr:col>
      <xdr:colOff>50800</xdr:colOff>
      <xdr:row>97</xdr:row>
      <xdr:rowOff>116309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10426700" y="1664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37586</xdr:rowOff>
    </xdr:from>
    <xdr:ext cx="599010" cy="259045"/>
    <xdr:sp macro="" textlink="">
      <xdr:nvSpPr>
        <xdr:cNvPr id="494" name="普通建設事業費 （ うち更新整備　）該当値テキスト">
          <a:extLst>
            <a:ext uri="{FF2B5EF4-FFF2-40B4-BE49-F238E27FC236}">
              <a16:creationId xmlns:a16="http://schemas.microsoft.com/office/drawing/2014/main" id="{00000000-0008-0000-0600-0000EE010000}"/>
            </a:ext>
          </a:extLst>
        </xdr:cNvPr>
        <xdr:cNvSpPr txBox="1"/>
      </xdr:nvSpPr>
      <xdr:spPr>
        <a:xfrm>
          <a:off x="10528300" y="16496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974</xdr:rowOff>
    </xdr:from>
    <xdr:to>
      <xdr:col>50</xdr:col>
      <xdr:colOff>165100</xdr:colOff>
      <xdr:row>97</xdr:row>
      <xdr:rowOff>102574</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9588500" y="1663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119101</xdr:rowOff>
    </xdr:from>
    <xdr:ext cx="599010"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9339795" y="16406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148538</xdr:rowOff>
    </xdr:from>
    <xdr:to>
      <xdr:col>46</xdr:col>
      <xdr:colOff>38100</xdr:colOff>
      <xdr:row>97</xdr:row>
      <xdr:rowOff>78688</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8699500" y="1660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95215</xdr:rowOff>
    </xdr:from>
    <xdr:ext cx="599010"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8450795" y="16382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119376</xdr:rowOff>
    </xdr:from>
    <xdr:to>
      <xdr:col>41</xdr:col>
      <xdr:colOff>101600</xdr:colOff>
      <xdr:row>97</xdr:row>
      <xdr:rowOff>49526</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7810500" y="1657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66053</xdr:rowOff>
    </xdr:from>
    <xdr:ext cx="599010"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7561795" y="16353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20331</xdr:rowOff>
    </xdr:from>
    <xdr:to>
      <xdr:col>36</xdr:col>
      <xdr:colOff>165100</xdr:colOff>
      <xdr:row>98</xdr:row>
      <xdr:rowOff>121931</xdr:rowOff>
    </xdr:to>
    <xdr:sp macro="" textlink="">
      <xdr:nvSpPr>
        <xdr:cNvPr id="501" name="楕円 500">
          <a:extLst>
            <a:ext uri="{FF2B5EF4-FFF2-40B4-BE49-F238E27FC236}">
              <a16:creationId xmlns:a16="http://schemas.microsoft.com/office/drawing/2014/main" id="{00000000-0008-0000-0600-0000F5010000}"/>
            </a:ext>
          </a:extLst>
        </xdr:cNvPr>
        <xdr:cNvSpPr/>
      </xdr:nvSpPr>
      <xdr:spPr>
        <a:xfrm>
          <a:off x="6921500" y="1682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113058</xdr:rowOff>
    </xdr:from>
    <xdr:ext cx="534377"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6705111" y="1691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災害復旧事業費グラフ枠">
          <a:extLst>
            <a:ext uri="{FF2B5EF4-FFF2-40B4-BE49-F238E27FC236}">
              <a16:creationId xmlns:a16="http://schemas.microsoft.com/office/drawing/2014/main" id="{00000000-0008-0000-0600-00000F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9681</xdr:rowOff>
    </xdr:from>
    <xdr:to>
      <xdr:col>85</xdr:col>
      <xdr:colOff>126364</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6317595" y="5324631"/>
          <a:ext cx="1269" cy="1460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9" name="災害復旧事業費最小値テキスト">
          <a:extLst>
            <a:ext uri="{FF2B5EF4-FFF2-40B4-BE49-F238E27FC236}">
              <a16:creationId xmlns:a16="http://schemas.microsoft.com/office/drawing/2014/main" id="{00000000-0008-0000-0600-00001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127808</xdr:rowOff>
    </xdr:from>
    <xdr:ext cx="599010" cy="259045"/>
    <xdr:sp macro="" textlink="">
      <xdr:nvSpPr>
        <xdr:cNvPr id="531" name="災害復旧事業費最大値テキスト">
          <a:extLst>
            <a:ext uri="{FF2B5EF4-FFF2-40B4-BE49-F238E27FC236}">
              <a16:creationId xmlns:a16="http://schemas.microsoft.com/office/drawing/2014/main" id="{00000000-0008-0000-0600-000013020000}"/>
            </a:ext>
          </a:extLst>
        </xdr:cNvPr>
        <xdr:cNvSpPr txBox="1"/>
      </xdr:nvSpPr>
      <xdr:spPr>
        <a:xfrm>
          <a:off x="16370300" y="509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9681</xdr:rowOff>
    </xdr:from>
    <xdr:to>
      <xdr:col>86</xdr:col>
      <xdr:colOff>25400</xdr:colOff>
      <xdr:row>31</xdr:row>
      <xdr:rowOff>9681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6230600" y="532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115153</xdr:rowOff>
    </xdr:from>
    <xdr:to>
      <xdr:col>85</xdr:col>
      <xdr:colOff>127000</xdr:colOff>
      <xdr:row>38</xdr:row>
      <xdr:rowOff>140059</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5481300" y="6630253"/>
          <a:ext cx="838200" cy="2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89142</xdr:rowOff>
    </xdr:from>
    <xdr:ext cx="469744" cy="259045"/>
    <xdr:sp macro="" textlink="">
      <xdr:nvSpPr>
        <xdr:cNvPr id="534" name="災害復旧事業費平均値テキスト">
          <a:extLst>
            <a:ext uri="{FF2B5EF4-FFF2-40B4-BE49-F238E27FC236}">
              <a16:creationId xmlns:a16="http://schemas.microsoft.com/office/drawing/2014/main" id="{00000000-0008-0000-0600-000016020000}"/>
            </a:ext>
          </a:extLst>
        </xdr:cNvPr>
        <xdr:cNvSpPr txBox="1"/>
      </xdr:nvSpPr>
      <xdr:spPr>
        <a:xfrm>
          <a:off x="16370300" y="6604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110715</xdr:rowOff>
    </xdr:from>
    <xdr:to>
      <xdr:col>85</xdr:col>
      <xdr:colOff>177800</xdr:colOff>
      <xdr:row>39</xdr:row>
      <xdr:rowOff>40865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6268700" y="662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140059</xdr:rowOff>
    </xdr:from>
    <xdr:to>
      <xdr:col>81</xdr:col>
      <xdr:colOff>50800</xdr:colOff>
      <xdr:row>38</xdr:row>
      <xdr:rowOff>152872</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4592300" y="6655159"/>
          <a:ext cx="889000" cy="1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93091</xdr:rowOff>
    </xdr:from>
    <xdr:to>
      <xdr:col>81</xdr:col>
      <xdr:colOff>101600</xdr:colOff>
      <xdr:row>39</xdr:row>
      <xdr:rowOff>23241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5430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14368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70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129326</xdr:rowOff>
    </xdr:from>
    <xdr:to>
      <xdr:col>76</xdr:col>
      <xdr:colOff>114300</xdr:colOff>
      <xdr:row>38</xdr:row>
      <xdr:rowOff>152872</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3703300" y="6644426"/>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89988</xdr:rowOff>
    </xdr:from>
    <xdr:to>
      <xdr:col>76</xdr:col>
      <xdr:colOff>165100</xdr:colOff>
      <xdr:row>39</xdr:row>
      <xdr:rowOff>20138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4541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36666</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25111" y="638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129326</xdr:rowOff>
    </xdr:from>
    <xdr:to>
      <xdr:col>71</xdr:col>
      <xdr:colOff>177800</xdr:colOff>
      <xdr:row>39</xdr:row>
      <xdr:rowOff>16898</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flipV="1">
          <a:off x="12814300" y="6644426"/>
          <a:ext cx="889000" cy="5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76991</xdr:rowOff>
    </xdr:from>
    <xdr:to>
      <xdr:col>72</xdr:col>
      <xdr:colOff>38100</xdr:colOff>
      <xdr:row>39</xdr:row>
      <xdr:rowOff>7141</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3652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23668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36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68250</xdr:rowOff>
    </xdr:from>
    <xdr:to>
      <xdr:col>67</xdr:col>
      <xdr:colOff>101600</xdr:colOff>
      <xdr:row>38</xdr:row>
      <xdr:rowOff>169850</xdr:rowOff>
    </xdr:to>
    <xdr:sp macro="" textlink="">
      <xdr:nvSpPr>
        <xdr:cNvPr id="545" name="フローチャート: 判断 544">
          <a:extLst>
            <a:ext uri="{FF2B5EF4-FFF2-40B4-BE49-F238E27FC236}">
              <a16:creationId xmlns:a16="http://schemas.microsoft.com/office/drawing/2014/main" id="{00000000-0008-0000-0600-000021020000}"/>
            </a:ext>
          </a:extLst>
        </xdr:cNvPr>
        <xdr:cNvSpPr/>
      </xdr:nvSpPr>
      <xdr:spPr>
        <a:xfrm>
          <a:off x="12763500" y="65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14927</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64353</xdr:rowOff>
    </xdr:from>
    <xdr:to>
      <xdr:col>85</xdr:col>
      <xdr:colOff>177800</xdr:colOff>
      <xdr:row>38</xdr:row>
      <xdr:rowOff>165953</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6268700" y="657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87230</xdr:rowOff>
    </xdr:from>
    <xdr:ext cx="534377" cy="259045"/>
    <xdr:sp macro="" textlink="">
      <xdr:nvSpPr>
        <xdr:cNvPr id="553" name="災害復旧事業費該当値テキスト">
          <a:extLst>
            <a:ext uri="{FF2B5EF4-FFF2-40B4-BE49-F238E27FC236}">
              <a16:creationId xmlns:a16="http://schemas.microsoft.com/office/drawing/2014/main" id="{00000000-0008-0000-0600-000029020000}"/>
            </a:ext>
          </a:extLst>
        </xdr:cNvPr>
        <xdr:cNvSpPr txBox="1"/>
      </xdr:nvSpPr>
      <xdr:spPr>
        <a:xfrm>
          <a:off x="16370300" y="643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89259</xdr:rowOff>
    </xdr:from>
    <xdr:to>
      <xdr:col>81</xdr:col>
      <xdr:colOff>101600</xdr:colOff>
      <xdr:row>39</xdr:row>
      <xdr:rowOff>19409</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5430500" y="660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35936</xdr:rowOff>
    </xdr:from>
    <xdr:ext cx="534377"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5214111" y="637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102072</xdr:rowOff>
    </xdr:from>
    <xdr:to>
      <xdr:col>76</xdr:col>
      <xdr:colOff>165100</xdr:colOff>
      <xdr:row>39</xdr:row>
      <xdr:rowOff>32222</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4541500" y="661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23349</xdr:rowOff>
    </xdr:from>
    <xdr:ext cx="534377"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4325111" y="670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78526</xdr:rowOff>
    </xdr:from>
    <xdr:to>
      <xdr:col>72</xdr:col>
      <xdr:colOff>38100</xdr:colOff>
      <xdr:row>39</xdr:row>
      <xdr:rowOff>8676</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3652500" y="659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171253</xdr:rowOff>
    </xdr:from>
    <xdr:ext cx="534377"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436111" y="668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137548</xdr:rowOff>
    </xdr:from>
    <xdr:to>
      <xdr:col>67</xdr:col>
      <xdr:colOff>101600</xdr:colOff>
      <xdr:row>39</xdr:row>
      <xdr:rowOff>67698</xdr:rowOff>
    </xdr:to>
    <xdr:sp macro="" textlink="">
      <xdr:nvSpPr>
        <xdr:cNvPr id="560" name="楕円 559">
          <a:extLst>
            <a:ext uri="{FF2B5EF4-FFF2-40B4-BE49-F238E27FC236}">
              <a16:creationId xmlns:a16="http://schemas.microsoft.com/office/drawing/2014/main" id="{00000000-0008-0000-0600-000030020000}"/>
            </a:ext>
          </a:extLst>
        </xdr:cNvPr>
        <xdr:cNvSpPr/>
      </xdr:nvSpPr>
      <xdr:spPr>
        <a:xfrm>
          <a:off x="12763500" y="665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58825</xdr:rowOff>
    </xdr:from>
    <xdr:ext cx="469744"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579428" y="674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a:extLst>
            <a:ext uri="{FF2B5EF4-FFF2-40B4-BE49-F238E27FC236}">
              <a16:creationId xmlns:a16="http://schemas.microsoft.com/office/drawing/2014/main" id="{00000000-0008-0000-0600-00003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a:extLst>
            <a:ext uri="{FF2B5EF4-FFF2-40B4-BE49-F238E27FC236}">
              <a16:creationId xmlns:a16="http://schemas.microsoft.com/office/drawing/2014/main" id="{00000000-0008-0000-06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8" name="失業対策事業費最小値テキスト">
          <a:extLst>
            <a:ext uri="{FF2B5EF4-FFF2-40B4-BE49-F238E27FC236}">
              <a16:creationId xmlns:a16="http://schemas.microsoft.com/office/drawing/2014/main" id="{00000000-0008-0000-0600-00004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80" name="失業対策事業費最大値テキスト">
          <a:extLst>
            <a:ext uri="{FF2B5EF4-FFF2-40B4-BE49-F238E27FC236}">
              <a16:creationId xmlns:a16="http://schemas.microsoft.com/office/drawing/2014/main" id="{00000000-0008-0000-0600-00004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3" name="失業対策事業費平均値テキスト">
          <a:extLst>
            <a:ext uri="{FF2B5EF4-FFF2-40B4-BE49-F238E27FC236}">
              <a16:creationId xmlns:a16="http://schemas.microsoft.com/office/drawing/2014/main" id="{00000000-0008-0000-0600-00004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フローチャート: 判断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2" name="失業対策事業費該当値テキスト">
          <a:extLst>
            <a:ext uri="{FF2B5EF4-FFF2-40B4-BE49-F238E27FC236}">
              <a16:creationId xmlns:a16="http://schemas.microsoft.com/office/drawing/2014/main" id="{00000000-0008-0000-0600-00005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9" name="楕円 608">
          <a:extLst>
            <a:ext uri="{FF2B5EF4-FFF2-40B4-BE49-F238E27FC236}">
              <a16:creationId xmlns:a16="http://schemas.microsoft.com/office/drawing/2014/main" id="{00000000-0008-0000-0600-00006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公債費グラフ枠">
          <a:extLst>
            <a:ext uri="{FF2B5EF4-FFF2-40B4-BE49-F238E27FC236}">
              <a16:creationId xmlns:a16="http://schemas.microsoft.com/office/drawing/2014/main" id="{00000000-0008-0000-06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158380</xdr:rowOff>
    </xdr:from>
    <xdr:to>
      <xdr:col>85</xdr:col>
      <xdr:colOff>126364</xdr:colOff>
      <xdr:row>79</xdr:row>
      <xdr:rowOff>158141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6317595" y="12159880"/>
          <a:ext cx="1269" cy="1542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161968</xdr:rowOff>
    </xdr:from>
    <xdr:ext cx="534377" cy="259045"/>
    <xdr:sp macro="" textlink="">
      <xdr:nvSpPr>
        <xdr:cNvPr id="638" name="公債費最小値テキスト">
          <a:extLst>
            <a:ext uri="{FF2B5EF4-FFF2-40B4-BE49-F238E27FC236}">
              <a16:creationId xmlns:a16="http://schemas.microsoft.com/office/drawing/2014/main" id="{00000000-0008-0000-0600-00007E020000}"/>
            </a:ext>
          </a:extLst>
        </xdr:cNvPr>
        <xdr:cNvSpPr txBox="1"/>
      </xdr:nvSpPr>
      <xdr:spPr>
        <a:xfrm>
          <a:off x="16370300" y="1370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158141</xdr:rowOff>
    </xdr:from>
    <xdr:to>
      <xdr:col>86</xdr:col>
      <xdr:colOff>25400</xdr:colOff>
      <xdr:row>79</xdr:row>
      <xdr:rowOff>158141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370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105057</xdr:rowOff>
    </xdr:from>
    <xdr:ext cx="599010" cy="259045"/>
    <xdr:sp macro="" textlink="">
      <xdr:nvSpPr>
        <xdr:cNvPr id="640" name="公債費最大値テキスト">
          <a:extLst>
            <a:ext uri="{FF2B5EF4-FFF2-40B4-BE49-F238E27FC236}">
              <a16:creationId xmlns:a16="http://schemas.microsoft.com/office/drawing/2014/main" id="{00000000-0008-0000-0600-000080020000}"/>
            </a:ext>
          </a:extLst>
        </xdr:cNvPr>
        <xdr:cNvSpPr txBox="1"/>
      </xdr:nvSpPr>
      <xdr:spPr>
        <a:xfrm>
          <a:off x="16370300" y="1193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158380</xdr:rowOff>
    </xdr:from>
    <xdr:to>
      <xdr:col>86</xdr:col>
      <xdr:colOff>25400</xdr:colOff>
      <xdr:row>70</xdr:row>
      <xdr:rowOff>158380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6230600" y="1215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87329</xdr:rowOff>
    </xdr:from>
    <xdr:to>
      <xdr:col>85</xdr:col>
      <xdr:colOff>127000</xdr:colOff>
      <xdr:row>72</xdr:row>
      <xdr:rowOff>46921</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5481300" y="12088829"/>
          <a:ext cx="838200" cy="30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120209</xdr:rowOff>
    </xdr:from>
    <xdr:ext cx="534377" cy="259045"/>
    <xdr:sp macro="" textlink="">
      <xdr:nvSpPr>
        <xdr:cNvPr id="643" name="公債費平均値テキスト">
          <a:extLst>
            <a:ext uri="{FF2B5EF4-FFF2-40B4-BE49-F238E27FC236}">
              <a16:creationId xmlns:a16="http://schemas.microsoft.com/office/drawing/2014/main" id="{00000000-0008-0000-0600-000083020000}"/>
            </a:ext>
          </a:extLst>
        </xdr:cNvPr>
        <xdr:cNvSpPr txBox="1"/>
      </xdr:nvSpPr>
      <xdr:spPr>
        <a:xfrm>
          <a:off x="16370300" y="12978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141783</xdr:rowOff>
    </xdr:from>
    <xdr:to>
      <xdr:col>85</xdr:col>
      <xdr:colOff>177800</xdr:colOff>
      <xdr:row>76</xdr:row>
      <xdr:rowOff>71934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6268700" y="130005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87329</xdr:rowOff>
    </xdr:from>
    <xdr:to>
      <xdr:col>81</xdr:col>
      <xdr:colOff>50800</xdr:colOff>
      <xdr:row>71</xdr:row>
      <xdr:rowOff>21263</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4592300" y="12088829"/>
          <a:ext cx="889000" cy="10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140956</xdr:rowOff>
    </xdr:from>
    <xdr:to>
      <xdr:col>81</xdr:col>
      <xdr:colOff>101600</xdr:colOff>
      <xdr:row>76</xdr:row>
      <xdr:rowOff>71106</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54305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62233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09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21263</xdr:rowOff>
    </xdr:from>
    <xdr:to>
      <xdr:col>76</xdr:col>
      <xdr:colOff>114300</xdr:colOff>
      <xdr:row>71</xdr:row>
      <xdr:rowOff>129467</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flipV="1">
          <a:off x="13703300" y="12194213"/>
          <a:ext cx="889000" cy="10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144809</xdr:rowOff>
    </xdr:from>
    <xdr:to>
      <xdr:col>76</xdr:col>
      <xdr:colOff>165100</xdr:colOff>
      <xdr:row>76</xdr:row>
      <xdr:rowOff>74960</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4541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66087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09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129467</xdr:rowOff>
    </xdr:from>
    <xdr:to>
      <xdr:col>71</xdr:col>
      <xdr:colOff>177800</xdr:colOff>
      <xdr:row>72</xdr:row>
      <xdr:rowOff>6764</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flipV="1">
          <a:off x="12814300" y="12302417"/>
          <a:ext cx="889000" cy="4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155673</xdr:rowOff>
    </xdr:from>
    <xdr:to>
      <xdr:col>72</xdr:col>
      <xdr:colOff>38100</xdr:colOff>
      <xdr:row>76</xdr:row>
      <xdr:rowOff>85823</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3652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76950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1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12112</xdr:rowOff>
    </xdr:from>
    <xdr:to>
      <xdr:col>67</xdr:col>
      <xdr:colOff>101600</xdr:colOff>
      <xdr:row>76</xdr:row>
      <xdr:rowOff>113712</xdr:rowOff>
    </xdr:to>
    <xdr:sp macro="" textlink="">
      <xdr:nvSpPr>
        <xdr:cNvPr id="654" name="フローチャート: 判断 653">
          <a:extLst>
            <a:ext uri="{FF2B5EF4-FFF2-40B4-BE49-F238E27FC236}">
              <a16:creationId xmlns:a16="http://schemas.microsoft.com/office/drawing/2014/main" id="{00000000-0008-0000-0600-00008E020000}"/>
            </a:ext>
          </a:extLst>
        </xdr:cNvPr>
        <xdr:cNvSpPr/>
      </xdr:nvSpPr>
      <xdr:spPr>
        <a:xfrm>
          <a:off x="12763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104839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13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167571</xdr:rowOff>
    </xdr:from>
    <xdr:to>
      <xdr:col>85</xdr:col>
      <xdr:colOff>177800</xdr:colOff>
      <xdr:row>72</xdr:row>
      <xdr:rowOff>97721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6268700" y="1234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18998</xdr:rowOff>
    </xdr:from>
    <xdr:ext cx="599010" cy="259045"/>
    <xdr:sp macro="" textlink="">
      <xdr:nvSpPr>
        <xdr:cNvPr id="662" name="公債費該当値テキスト">
          <a:extLst>
            <a:ext uri="{FF2B5EF4-FFF2-40B4-BE49-F238E27FC236}">
              <a16:creationId xmlns:a16="http://schemas.microsoft.com/office/drawing/2014/main" id="{00000000-0008-0000-0600-000096020000}"/>
            </a:ext>
          </a:extLst>
        </xdr:cNvPr>
        <xdr:cNvSpPr txBox="1"/>
      </xdr:nvSpPr>
      <xdr:spPr>
        <a:xfrm>
          <a:off x="16370300" y="121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36529</xdr:rowOff>
    </xdr:from>
    <xdr:to>
      <xdr:col>81</xdr:col>
      <xdr:colOff>101600</xdr:colOff>
      <xdr:row>70</xdr:row>
      <xdr:rowOff>138129</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5430500" y="1203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68</xdr:row>
      <xdr:rowOff>154656</xdr:rowOff>
    </xdr:from>
    <xdr:ext cx="599010"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5181795" y="1181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141913</xdr:rowOff>
    </xdr:from>
    <xdr:to>
      <xdr:col>76</xdr:col>
      <xdr:colOff>165100</xdr:colOff>
      <xdr:row>71</xdr:row>
      <xdr:rowOff>72063</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4541500" y="1214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88590</xdr:rowOff>
    </xdr:from>
    <xdr:ext cx="599010"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4292795" y="11918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78667</xdr:rowOff>
    </xdr:from>
    <xdr:to>
      <xdr:col>72</xdr:col>
      <xdr:colOff>38100</xdr:colOff>
      <xdr:row>72</xdr:row>
      <xdr:rowOff>8817</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3652500" y="1225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25344</xdr:rowOff>
    </xdr:from>
    <xdr:ext cx="599010"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3403795" y="1202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127414</xdr:rowOff>
    </xdr:from>
    <xdr:to>
      <xdr:col>67</xdr:col>
      <xdr:colOff>101600</xdr:colOff>
      <xdr:row>72</xdr:row>
      <xdr:rowOff>57564</xdr:rowOff>
    </xdr:to>
    <xdr:sp macro="" textlink="">
      <xdr:nvSpPr>
        <xdr:cNvPr id="669" name="楕円 668">
          <a:extLst>
            <a:ext uri="{FF2B5EF4-FFF2-40B4-BE49-F238E27FC236}">
              <a16:creationId xmlns:a16="http://schemas.microsoft.com/office/drawing/2014/main" id="{00000000-0008-0000-0600-00009D020000}"/>
            </a:ext>
          </a:extLst>
        </xdr:cNvPr>
        <xdr:cNvSpPr/>
      </xdr:nvSpPr>
      <xdr:spPr>
        <a:xfrm>
          <a:off x="12763500" y="1230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74091</xdr:rowOff>
    </xdr:from>
    <xdr:ext cx="599010"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514795" y="12075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6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117687</xdr:rowOff>
    </xdr:from>
    <xdr:to>
      <xdr:col>85</xdr:col>
      <xdr:colOff>126364</xdr:colOff>
      <xdr:row>98</xdr:row>
      <xdr:rowOff>130679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719637"/>
          <a:ext cx="1269" cy="1213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134506</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69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130679</xdr:rowOff>
    </xdr:from>
    <xdr:to>
      <xdr:col>86</xdr:col>
      <xdr:colOff>25400</xdr:colOff>
      <xdr:row>98</xdr:row>
      <xdr:rowOff>130679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693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64364</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49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117687</xdr:rowOff>
    </xdr:from>
    <xdr:to>
      <xdr:col>86</xdr:col>
      <xdr:colOff>25400</xdr:colOff>
      <xdr:row>91</xdr:row>
      <xdr:rowOff>117687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71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122527</xdr:rowOff>
    </xdr:from>
    <xdr:to>
      <xdr:col>85</xdr:col>
      <xdr:colOff>127000</xdr:colOff>
      <xdr:row>98</xdr:row>
      <xdr:rowOff>123168</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5481300" y="16924627"/>
          <a:ext cx="838200" cy="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120164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579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97287</xdr:rowOff>
    </xdr:from>
    <xdr:to>
      <xdr:col>85</xdr:col>
      <xdr:colOff>177800</xdr:colOff>
      <xdr:row>98</xdr:row>
      <xdr:rowOff>27437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7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67177</xdr:rowOff>
    </xdr:from>
    <xdr:to>
      <xdr:col>81</xdr:col>
      <xdr:colOff>50800</xdr:colOff>
      <xdr:row>98</xdr:row>
      <xdr:rowOff>122527</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4592300" y="16869277"/>
          <a:ext cx="889000" cy="5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101245</xdr:rowOff>
    </xdr:from>
    <xdr:to>
      <xdr:col>81</xdr:col>
      <xdr:colOff>101600</xdr:colOff>
      <xdr:row>98</xdr:row>
      <xdr:rowOff>31395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47922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5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60616</xdr:rowOff>
    </xdr:from>
    <xdr:to>
      <xdr:col>76</xdr:col>
      <xdr:colOff>114300</xdr:colOff>
      <xdr:row>98</xdr:row>
      <xdr:rowOff>67177</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3703300" y="16862716"/>
          <a:ext cx="889000" cy="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118332</xdr:rowOff>
    </xdr:from>
    <xdr:to>
      <xdr:col>76</xdr:col>
      <xdr:colOff>165100</xdr:colOff>
      <xdr:row>98</xdr:row>
      <xdr:rowOff>48482</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65009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52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60616</xdr:rowOff>
    </xdr:from>
    <xdr:to>
      <xdr:col>71</xdr:col>
      <xdr:colOff>177800</xdr:colOff>
      <xdr:row>98</xdr:row>
      <xdr:rowOff>66202</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12814300" y="16862716"/>
          <a:ext cx="889000" cy="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135139</xdr:rowOff>
    </xdr:from>
    <xdr:to>
      <xdr:col>72</xdr:col>
      <xdr:colOff>38100</xdr:colOff>
      <xdr:row>98</xdr:row>
      <xdr:rowOff>65289</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81816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54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10632</xdr:rowOff>
    </xdr:from>
    <xdr:to>
      <xdr:col>67</xdr:col>
      <xdr:colOff>101600</xdr:colOff>
      <xdr:row>98</xdr:row>
      <xdr:rowOff>112232</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128759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58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72368</xdr:rowOff>
    </xdr:from>
    <xdr:to>
      <xdr:col>85</xdr:col>
      <xdr:colOff>177800</xdr:colOff>
      <xdr:row>99</xdr:row>
      <xdr:rowOff>2518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87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158745</xdr:rowOff>
    </xdr:from>
    <xdr:ext cx="469744"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78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71727</xdr:rowOff>
    </xdr:from>
    <xdr:to>
      <xdr:col>81</xdr:col>
      <xdr:colOff>101600</xdr:colOff>
      <xdr:row>99</xdr:row>
      <xdr:rowOff>1877</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87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164454</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46428" y="1696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16377</xdr:rowOff>
    </xdr:from>
    <xdr:to>
      <xdr:col>76</xdr:col>
      <xdr:colOff>165100</xdr:colOff>
      <xdr:row>98</xdr:row>
      <xdr:rowOff>117977</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81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109104</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25111" y="1691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9816</xdr:rowOff>
    </xdr:from>
    <xdr:to>
      <xdr:col>72</xdr:col>
      <xdr:colOff>38100</xdr:colOff>
      <xdr:row>98</xdr:row>
      <xdr:rowOff>111416</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81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102543</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36111" y="1690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15402</xdr:rowOff>
    </xdr:from>
    <xdr:to>
      <xdr:col>67</xdr:col>
      <xdr:colOff>101600</xdr:colOff>
      <xdr:row>98</xdr:row>
      <xdr:rowOff>117002</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81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108129</xdr:rowOff>
    </xdr:from>
    <xdr:ext cx="534377"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47111" y="1691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投資及び出資金グラフ枠">
          <a:extLst>
            <a:ext uri="{FF2B5EF4-FFF2-40B4-BE49-F238E27FC236}">
              <a16:creationId xmlns:a16="http://schemas.microsoft.com/office/drawing/2014/main" id="{00000000-0008-0000-06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29149</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2159595" y="5515549"/>
          <a:ext cx="1269" cy="1139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投資及び出資金最小値テキスト">
          <a:extLst>
            <a:ext uri="{FF2B5EF4-FFF2-40B4-BE49-F238E27FC236}">
              <a16:creationId xmlns:a16="http://schemas.microsoft.com/office/drawing/2014/main" id="{00000000-0008-0000-0600-0000E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147276</xdr:rowOff>
    </xdr:from>
    <xdr:ext cx="534377" cy="259045"/>
    <xdr:sp macro="" textlink="">
      <xdr:nvSpPr>
        <xdr:cNvPr id="750" name="投資及び出資金最大値テキスト">
          <a:extLst>
            <a:ext uri="{FF2B5EF4-FFF2-40B4-BE49-F238E27FC236}">
              <a16:creationId xmlns:a16="http://schemas.microsoft.com/office/drawing/2014/main" id="{00000000-0008-0000-0600-0000EE020000}"/>
            </a:ext>
          </a:extLst>
        </xdr:cNvPr>
        <xdr:cNvSpPr txBox="1"/>
      </xdr:nvSpPr>
      <xdr:spPr>
        <a:xfrm>
          <a:off x="22212300" y="529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29149</xdr:rowOff>
    </xdr:from>
    <xdr:to>
      <xdr:col>116</xdr:col>
      <xdr:colOff>152400</xdr:colOff>
      <xdr:row>32</xdr:row>
      <xdr:rowOff>29149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551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116611</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1323300" y="6631711"/>
          <a:ext cx="8382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71955</xdr:rowOff>
    </xdr:from>
    <xdr:ext cx="469744" cy="259045"/>
    <xdr:sp macro="" textlink="">
      <xdr:nvSpPr>
        <xdr:cNvPr id="753" name="投資及び出資金平均値テキスト">
          <a:extLst>
            <a:ext uri="{FF2B5EF4-FFF2-40B4-BE49-F238E27FC236}">
              <a16:creationId xmlns:a16="http://schemas.microsoft.com/office/drawing/2014/main" id="{00000000-0008-0000-0600-0000F1020000}"/>
            </a:ext>
          </a:extLst>
        </xdr:cNvPr>
        <xdr:cNvSpPr txBox="1"/>
      </xdr:nvSpPr>
      <xdr:spPr>
        <a:xfrm>
          <a:off x="22212300" y="6244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49078</xdr:rowOff>
    </xdr:from>
    <xdr:to>
      <xdr:col>116</xdr:col>
      <xdr:colOff>114300</xdr:colOff>
      <xdr:row>37</xdr:row>
      <xdr:rowOff>150678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2110700" y="639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116611</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20434300" y="6631711"/>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76693</xdr:rowOff>
    </xdr:from>
    <xdr:to>
      <xdr:col>112</xdr:col>
      <xdr:colOff>38100</xdr:colOff>
      <xdr:row>38</xdr:row>
      <xdr:rowOff>6843</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1272500" y="642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23370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619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4409</xdr:rowOff>
    </xdr:from>
    <xdr:to>
      <xdr:col>107</xdr:col>
      <xdr:colOff>101600</xdr:colOff>
      <xdr:row>37</xdr:row>
      <xdr:rowOff>106009</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20383500" y="634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122536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12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116058</xdr:rowOff>
    </xdr:from>
    <xdr:to>
      <xdr:col>102</xdr:col>
      <xdr:colOff>165100</xdr:colOff>
      <xdr:row>38</xdr:row>
      <xdr:rowOff>46208</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9494500" y="64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62735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23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125202</xdr:rowOff>
    </xdr:from>
    <xdr:to>
      <xdr:col>98</xdr:col>
      <xdr:colOff>38100</xdr:colOff>
      <xdr:row>38</xdr:row>
      <xdr:rowOff>55352</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8605500" y="64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71879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24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2" name="投資及び出資金該当値テキスト">
          <a:extLst>
            <a:ext uri="{FF2B5EF4-FFF2-40B4-BE49-F238E27FC236}">
              <a16:creationId xmlns:a16="http://schemas.microsoft.com/office/drawing/2014/main" id="{00000000-0008-0000-0600-000004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65811</xdr:rowOff>
    </xdr:from>
    <xdr:to>
      <xdr:col>112</xdr:col>
      <xdr:colOff>38100</xdr:colOff>
      <xdr:row>38</xdr:row>
      <xdr:rowOff>167411</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1272500" y="658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158538</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1134017" y="6673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a:extLst>
            <a:ext uri="{FF2B5EF4-FFF2-40B4-BE49-F238E27FC236}">
              <a16:creationId xmlns:a16="http://schemas.microsoft.com/office/drawing/2014/main" id="{00000000-0008-0000-06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144226</xdr:rowOff>
    </xdr:from>
    <xdr:to>
      <xdr:col>116</xdr:col>
      <xdr:colOff>62864</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2159595" y="8888176"/>
          <a:ext cx="1269" cy="1195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3" name="貸付金最小値テキスト">
          <a:extLst>
            <a:ext uri="{FF2B5EF4-FFF2-40B4-BE49-F238E27FC236}">
              <a16:creationId xmlns:a16="http://schemas.microsoft.com/office/drawing/2014/main" id="{00000000-0008-0000-0600-00002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90903</xdr:rowOff>
    </xdr:from>
    <xdr:ext cx="534377" cy="259045"/>
    <xdr:sp macro="" textlink="">
      <xdr:nvSpPr>
        <xdr:cNvPr id="805" name="貸付金最大値テキスト">
          <a:extLst>
            <a:ext uri="{FF2B5EF4-FFF2-40B4-BE49-F238E27FC236}">
              <a16:creationId xmlns:a16="http://schemas.microsoft.com/office/drawing/2014/main" id="{00000000-0008-0000-0600-000025030000}"/>
            </a:ext>
          </a:extLst>
        </xdr:cNvPr>
        <xdr:cNvSpPr txBox="1"/>
      </xdr:nvSpPr>
      <xdr:spPr>
        <a:xfrm>
          <a:off x="22212300" y="866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144226</xdr:rowOff>
    </xdr:from>
    <xdr:to>
      <xdr:col>116</xdr:col>
      <xdr:colOff>152400</xdr:colOff>
      <xdr:row>51</xdr:row>
      <xdr:rowOff>144226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888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101707</xdr:rowOff>
    </xdr:from>
    <xdr:to>
      <xdr:col>116</xdr:col>
      <xdr:colOff>63500</xdr:colOff>
      <xdr:row>58</xdr:row>
      <xdr:rowOff>103536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1323300" y="10045807"/>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167967</xdr:rowOff>
    </xdr:from>
    <xdr:ext cx="469744" cy="259045"/>
    <xdr:sp macro="" textlink="">
      <xdr:nvSpPr>
        <xdr:cNvPr id="808" name="貸付金平均値テキスト">
          <a:extLst>
            <a:ext uri="{FF2B5EF4-FFF2-40B4-BE49-F238E27FC236}">
              <a16:creationId xmlns:a16="http://schemas.microsoft.com/office/drawing/2014/main" id="{00000000-0008-0000-0600-000028030000}"/>
            </a:ext>
          </a:extLst>
        </xdr:cNvPr>
        <xdr:cNvSpPr txBox="1"/>
      </xdr:nvSpPr>
      <xdr:spPr>
        <a:xfrm>
          <a:off x="22212300" y="9769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145090</xdr:rowOff>
    </xdr:from>
    <xdr:to>
      <xdr:col>116</xdr:col>
      <xdr:colOff>114300</xdr:colOff>
      <xdr:row>58</xdr:row>
      <xdr:rowOff>75240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2110700" y="991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27869</xdr:rowOff>
    </xdr:from>
    <xdr:to>
      <xdr:col>111</xdr:col>
      <xdr:colOff>177800</xdr:colOff>
      <xdr:row>58</xdr:row>
      <xdr:rowOff>101707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0434300" y="9971969"/>
          <a:ext cx="889000" cy="7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112126</xdr:rowOff>
    </xdr:from>
    <xdr:to>
      <xdr:col>112</xdr:col>
      <xdr:colOff>38100</xdr:colOff>
      <xdr:row>58</xdr:row>
      <xdr:rowOff>42276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12725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58803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66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25766</xdr:rowOff>
    </xdr:from>
    <xdr:to>
      <xdr:col>107</xdr:col>
      <xdr:colOff>50800</xdr:colOff>
      <xdr:row>58</xdr:row>
      <xdr:rowOff>27869</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9545300" y="9969866"/>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129865</xdr:rowOff>
    </xdr:from>
    <xdr:to>
      <xdr:col>107</xdr:col>
      <xdr:colOff>101600</xdr:colOff>
      <xdr:row>58</xdr:row>
      <xdr:rowOff>60015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0383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76542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67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25766</xdr:rowOff>
    </xdr:from>
    <xdr:to>
      <xdr:col>102</xdr:col>
      <xdr:colOff>114300</xdr:colOff>
      <xdr:row>58</xdr:row>
      <xdr:rowOff>28052</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flipV="1">
          <a:off x="18656300" y="996986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150896</xdr:rowOff>
    </xdr:from>
    <xdr:to>
      <xdr:col>102</xdr:col>
      <xdr:colOff>165100</xdr:colOff>
      <xdr:row>58</xdr:row>
      <xdr:rowOff>81046</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9494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72173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10016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42357</xdr:rowOff>
    </xdr:from>
    <xdr:to>
      <xdr:col>98</xdr:col>
      <xdr:colOff>38100</xdr:colOff>
      <xdr:row>57</xdr:row>
      <xdr:rowOff>143957</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8605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160484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52736</xdr:rowOff>
    </xdr:from>
    <xdr:to>
      <xdr:col>116</xdr:col>
      <xdr:colOff>114300</xdr:colOff>
      <xdr:row>58</xdr:row>
      <xdr:rowOff>154336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2110700" y="999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139113</xdr:rowOff>
    </xdr:from>
    <xdr:ext cx="378565" cy="259045"/>
    <xdr:sp macro="" textlink="">
      <xdr:nvSpPr>
        <xdr:cNvPr id="827" name="貸付金該当値テキスト">
          <a:extLst>
            <a:ext uri="{FF2B5EF4-FFF2-40B4-BE49-F238E27FC236}">
              <a16:creationId xmlns:a16="http://schemas.microsoft.com/office/drawing/2014/main" id="{00000000-0008-0000-0600-00003B030000}"/>
            </a:ext>
          </a:extLst>
        </xdr:cNvPr>
        <xdr:cNvSpPr txBox="1"/>
      </xdr:nvSpPr>
      <xdr:spPr>
        <a:xfrm>
          <a:off x="22212300" y="9911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50907</xdr:rowOff>
    </xdr:from>
    <xdr:to>
      <xdr:col>112</xdr:col>
      <xdr:colOff>38100</xdr:colOff>
      <xdr:row>58</xdr:row>
      <xdr:rowOff>152507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1272500" y="999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143634</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1134017" y="10087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148519</xdr:rowOff>
    </xdr:from>
    <xdr:to>
      <xdr:col>107</xdr:col>
      <xdr:colOff>101600</xdr:colOff>
      <xdr:row>58</xdr:row>
      <xdr:rowOff>78669</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0383500" y="99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69796</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199428" y="100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146416</xdr:rowOff>
    </xdr:from>
    <xdr:to>
      <xdr:col>102</xdr:col>
      <xdr:colOff>165100</xdr:colOff>
      <xdr:row>58</xdr:row>
      <xdr:rowOff>76566</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9494500" y="991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93093</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9310428" y="9694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148702</xdr:rowOff>
    </xdr:from>
    <xdr:to>
      <xdr:col>98</xdr:col>
      <xdr:colOff>38100</xdr:colOff>
      <xdr:row>58</xdr:row>
      <xdr:rowOff>78852</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8605500" y="992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69979</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421428" y="1001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83258</xdr:rowOff>
    </xdr:from>
    <xdr:to>
      <xdr:col>116</xdr:col>
      <xdr:colOff>62864</xdr:colOff>
      <xdr:row>79</xdr:row>
      <xdr:rowOff>56100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256208"/>
          <a:ext cx="1269" cy="134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59927</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60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56100</xdr:rowOff>
    </xdr:from>
    <xdr:to>
      <xdr:col>116</xdr:col>
      <xdr:colOff>152400</xdr:colOff>
      <xdr:row>79</xdr:row>
      <xdr:rowOff>56100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60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29935</xdr:rowOff>
    </xdr:from>
    <xdr:ext cx="534377"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203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83258</xdr:rowOff>
    </xdr:from>
    <xdr:to>
      <xdr:col>116</xdr:col>
      <xdr:colOff>152400</xdr:colOff>
      <xdr:row>71</xdr:row>
      <xdr:rowOff>83258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25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55392</xdr:rowOff>
    </xdr:from>
    <xdr:to>
      <xdr:col>116</xdr:col>
      <xdr:colOff>63500</xdr:colOff>
      <xdr:row>74</xdr:row>
      <xdr:rowOff>963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1323300" y="12571242"/>
          <a:ext cx="838200" cy="11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121688</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980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143261</xdr:rowOff>
    </xdr:from>
    <xdr:to>
      <xdr:col>116</xdr:col>
      <xdr:colOff>114300</xdr:colOff>
      <xdr:row>76</xdr:row>
      <xdr:rowOff>73411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300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55392</xdr:rowOff>
    </xdr:from>
    <xdr:to>
      <xdr:col>111</xdr:col>
      <xdr:colOff>177800</xdr:colOff>
      <xdr:row>73</xdr:row>
      <xdr:rowOff>162834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0434300" y="12571242"/>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110503</xdr:rowOff>
    </xdr:from>
    <xdr:to>
      <xdr:col>112</xdr:col>
      <xdr:colOff>38100</xdr:colOff>
      <xdr:row>75</xdr:row>
      <xdr:rowOff>40653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79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31780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89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162834</xdr:rowOff>
    </xdr:from>
    <xdr:to>
      <xdr:col>107</xdr:col>
      <xdr:colOff>50800</xdr:colOff>
      <xdr:row>74</xdr:row>
      <xdr:rowOff>28532</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9545300" y="12678684"/>
          <a:ext cx="8890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93152</xdr:rowOff>
    </xdr:from>
    <xdr:to>
      <xdr:col>107</xdr:col>
      <xdr:colOff>101600</xdr:colOff>
      <xdr:row>75</xdr:row>
      <xdr:rowOff>23302</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278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14429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87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28532</xdr:rowOff>
    </xdr:from>
    <xdr:to>
      <xdr:col>102</xdr:col>
      <xdr:colOff>114300</xdr:colOff>
      <xdr:row>74</xdr:row>
      <xdr:rowOff>65679</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8656300" y="12715832"/>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81265</xdr:rowOff>
    </xdr:from>
    <xdr:to>
      <xdr:col>102</xdr:col>
      <xdr:colOff>165100</xdr:colOff>
      <xdr:row>75</xdr:row>
      <xdr:rowOff>11415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76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2542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86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83939</xdr:rowOff>
    </xdr:from>
    <xdr:to>
      <xdr:col>98</xdr:col>
      <xdr:colOff>38100</xdr:colOff>
      <xdr:row>75</xdr:row>
      <xdr:rowOff>14089</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77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5216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8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121613</xdr:rowOff>
    </xdr:from>
    <xdr:to>
      <xdr:col>116</xdr:col>
      <xdr:colOff>114300</xdr:colOff>
      <xdr:row>74</xdr:row>
      <xdr:rowOff>51763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263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144490</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248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4592</xdr:rowOff>
    </xdr:from>
    <xdr:to>
      <xdr:col>112</xdr:col>
      <xdr:colOff>38100</xdr:colOff>
      <xdr:row>73</xdr:row>
      <xdr:rowOff>106192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252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122719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229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112034</xdr:rowOff>
    </xdr:from>
    <xdr:to>
      <xdr:col>107</xdr:col>
      <xdr:colOff>101600</xdr:colOff>
      <xdr:row>74</xdr:row>
      <xdr:rowOff>42184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262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58711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240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149182</xdr:rowOff>
    </xdr:from>
    <xdr:to>
      <xdr:col>102</xdr:col>
      <xdr:colOff>165100</xdr:colOff>
      <xdr:row>74</xdr:row>
      <xdr:rowOff>79332</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266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95859</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244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14879</xdr:rowOff>
    </xdr:from>
    <xdr:to>
      <xdr:col>98</xdr:col>
      <xdr:colOff>38100</xdr:colOff>
      <xdr:row>74</xdr:row>
      <xdr:rowOff>116479</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270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133006</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247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1,101,026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円となっている。主な構成項目である人件費は、住民一人当たり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184,639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類似団体と比較すると高い順位を維持しており、依然として高い数値となっている。これは保育所が直営であることが原因として考えられるが、類似団体との乖離が大きくならないよう、今後も引き続き給与水準の適正化を図っていく必要がある。物件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238,990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円となっており、各種システム関連の更新</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や物価高騰等による影響で各種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経費が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したことにより、値は高い状況にある。引き続き、全体経費の見直しを行い、経常経費の削減に努める必要がある。普通建設事業費については、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大方中学校外壁・屋根・軒天改修事業などの単独事業費の減はありつつも、教育振興交流支援施設や町営住宅整備事業の整備など補助対象事業の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、昨年</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よりも</a:t>
          </a:r>
          <a:r>
            <a:rPr kumimoji="1" lang="en-US" altLang="ja-JP" sz="1300" strike="noStrike" baseline="0">
              <a:solidFill>
                <a:schemeClr val="tx1"/>
              </a:solidFill>
              <a:effectLst/>
              <a:latin typeface="ＭＳ ゴシック" panose="020B0609070205080204" pitchFamily="49" charset="-128"/>
              <a:ea typeface="ＭＳ ゴシック" panose="020B0609070205080204" pitchFamily="49" charset="-128"/>
              <a:cs typeface="+mn-cs"/>
            </a:rPr>
            <a:t>28.7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額し、一人当たり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205,160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円となっている。引き続き、事業の精査を行いながら、事業費の減少を目指していきたい。公債費は一人当たりで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145,023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円となっており、昨年に引き続いて、類似団体よりも高い数値である。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年度同意分の過疎対策事業債などの償還終了に伴い減となっているが、令和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年度より本格化する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衛生センター施設長寿命化事業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普通建設事業費の増額が見込まれる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年間を予算総額縮減の集中改革期間と位置づけ、財政健全化を強力に推進していく必要がある。</a:t>
          </a:r>
          <a:endParaRPr lang="ja-JP" altLang="ja-JP" sz="1300">
            <a:effectLst/>
            <a:latin typeface="ＭＳ ゴシック" panose="020B0609070205080204" pitchFamily="49" charset="-128"/>
            <a:ea typeface="ＭＳ ゴシック" panose="020B0609070205080204" pitchFamily="49"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高知県黒潮町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9,855
9,751
188.46
11,306,053
10,850,608
371,429
5,257,973
9,574,064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16637</xdr:rowOff>
    </xdr:from>
    <xdr:to>
      <xdr:col>24</xdr:col>
      <xdr:colOff>62865</xdr:colOff>
      <xdr:row>39</xdr:row>
      <xdr:rowOff>70358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60137"/>
          <a:ext cx="1270" cy="1596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74185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6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70358</xdr:rowOff>
    </xdr:from>
    <xdr:to>
      <xdr:col>24</xdr:col>
      <xdr:colOff>152400</xdr:colOff>
      <xdr:row>39</xdr:row>
      <xdr:rowOff>70358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56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134764</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3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16637</xdr:rowOff>
    </xdr:from>
    <xdr:to>
      <xdr:col>24</xdr:col>
      <xdr:colOff>152400</xdr:colOff>
      <xdr:row>30</xdr:row>
      <xdr:rowOff>16637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6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104267</xdr:rowOff>
    </xdr:from>
    <xdr:to>
      <xdr:col>24</xdr:col>
      <xdr:colOff>63500</xdr:colOff>
      <xdr:row>38</xdr:row>
      <xdr:rowOff>11303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47917"/>
          <a:ext cx="8382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152544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1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129667</xdr:rowOff>
    </xdr:from>
    <xdr:to>
      <xdr:col>24</xdr:col>
      <xdr:colOff>114300</xdr:colOff>
      <xdr:row>36</xdr:row>
      <xdr:rowOff>59817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102743</xdr:rowOff>
    </xdr:from>
    <xdr:to>
      <xdr:col>19</xdr:col>
      <xdr:colOff>177800</xdr:colOff>
      <xdr:row>38</xdr:row>
      <xdr:rowOff>11303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46393"/>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79375</xdr:rowOff>
    </xdr:from>
    <xdr:to>
      <xdr:col>20</xdr:col>
      <xdr:colOff>38100</xdr:colOff>
      <xdr:row>37</xdr:row>
      <xdr:rowOff>9525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26052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2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102743</xdr:rowOff>
    </xdr:from>
    <xdr:to>
      <xdr:col>15</xdr:col>
      <xdr:colOff>50800</xdr:colOff>
      <xdr:row>38</xdr:row>
      <xdr:rowOff>90551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46393"/>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118618</xdr:rowOff>
    </xdr:from>
    <xdr:to>
      <xdr:col>15</xdr:col>
      <xdr:colOff>101600</xdr:colOff>
      <xdr:row>37</xdr:row>
      <xdr:rowOff>48768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9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65295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6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90551</xdr:rowOff>
    </xdr:from>
    <xdr:to>
      <xdr:col>10</xdr:col>
      <xdr:colOff>114300</xdr:colOff>
      <xdr:row>39</xdr:row>
      <xdr:rowOff>23114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605651"/>
          <a:ext cx="889000" cy="10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165481</xdr:rowOff>
    </xdr:from>
    <xdr:to>
      <xdr:col>10</xdr:col>
      <xdr:colOff>165100</xdr:colOff>
      <xdr:row>37</xdr:row>
      <xdr:rowOff>95631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33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112158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1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7366</xdr:rowOff>
    </xdr:from>
    <xdr:to>
      <xdr:col>6</xdr:col>
      <xdr:colOff>38100</xdr:colOff>
      <xdr:row>37</xdr:row>
      <xdr:rowOff>108966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125493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53467</xdr:rowOff>
    </xdr:from>
    <xdr:to>
      <xdr:col>24</xdr:col>
      <xdr:colOff>114300</xdr:colOff>
      <xdr:row>37</xdr:row>
      <xdr:rowOff>155067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9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31894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7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131953</xdr:rowOff>
    </xdr:from>
    <xdr:to>
      <xdr:col>20</xdr:col>
      <xdr:colOff>38100</xdr:colOff>
      <xdr:row>38</xdr:row>
      <xdr:rowOff>62103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7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53230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6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51943</xdr:rowOff>
    </xdr:from>
    <xdr:to>
      <xdr:col>15</xdr:col>
      <xdr:colOff>101600</xdr:colOff>
      <xdr:row>37</xdr:row>
      <xdr:rowOff>153543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9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144670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8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39751</xdr:rowOff>
    </xdr:from>
    <xdr:to>
      <xdr:col>10</xdr:col>
      <xdr:colOff>165100</xdr:colOff>
      <xdr:row>38</xdr:row>
      <xdr:rowOff>141351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5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132478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143764</xdr:rowOff>
    </xdr:from>
    <xdr:to>
      <xdr:col>6</xdr:col>
      <xdr:colOff>38100</xdr:colOff>
      <xdr:row>39</xdr:row>
      <xdr:rowOff>73914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6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65041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75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147145</xdr:rowOff>
    </xdr:from>
    <xdr:to>
      <xdr:col>24</xdr:col>
      <xdr:colOff>62865</xdr:colOff>
      <xdr:row>59</xdr:row>
      <xdr:rowOff>4595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19645"/>
          <a:ext cx="1270" cy="140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8422</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4595</xdr:rowOff>
    </xdr:from>
    <xdr:to>
      <xdr:col>24</xdr:col>
      <xdr:colOff>152400</xdr:colOff>
      <xdr:row>59</xdr:row>
      <xdr:rowOff>4595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93822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4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1,373,161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147145</xdr:rowOff>
    </xdr:from>
    <xdr:to>
      <xdr:col>24</xdr:col>
      <xdr:colOff>152400</xdr:colOff>
      <xdr:row>50</xdr:row>
      <xdr:rowOff>147145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19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131780</xdr:rowOff>
    </xdr:from>
    <xdr:to>
      <xdr:col>24</xdr:col>
      <xdr:colOff>63500</xdr:colOff>
      <xdr:row>58</xdr:row>
      <xdr:rowOff>9382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04430"/>
          <a:ext cx="838200" cy="4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129553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022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151126</xdr:rowOff>
    </xdr:from>
    <xdr:to>
      <xdr:col>24</xdr:col>
      <xdr:colOff>114300</xdr:colOff>
      <xdr:row>58</xdr:row>
      <xdr:rowOff>81276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9382</xdr:rowOff>
    </xdr:from>
    <xdr:to>
      <xdr:col>19</xdr:col>
      <xdr:colOff>177800</xdr:colOff>
      <xdr:row>58</xdr:row>
      <xdr:rowOff>11406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53482"/>
          <a:ext cx="889000" cy="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169742</xdr:rowOff>
    </xdr:from>
    <xdr:to>
      <xdr:col>20</xdr:col>
      <xdr:colOff>38100</xdr:colOff>
      <xdr:row>58</xdr:row>
      <xdr:rowOff>99892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91019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035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11406</xdr:rowOff>
    </xdr:from>
    <xdr:to>
      <xdr:col>15</xdr:col>
      <xdr:colOff>50800</xdr:colOff>
      <xdr:row>58</xdr:row>
      <xdr:rowOff>14093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55506"/>
          <a:ext cx="889000" cy="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20484</xdr:rowOff>
    </xdr:from>
    <xdr:to>
      <xdr:col>15</xdr:col>
      <xdr:colOff>101600</xdr:colOff>
      <xdr:row>58</xdr:row>
      <xdr:rowOff>122084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6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113211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057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93259</xdr:rowOff>
    </xdr:from>
    <xdr:to>
      <xdr:col>10</xdr:col>
      <xdr:colOff>114300</xdr:colOff>
      <xdr:row>58</xdr:row>
      <xdr:rowOff>14093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865909"/>
          <a:ext cx="889000" cy="9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59553</xdr:rowOff>
    </xdr:from>
    <xdr:to>
      <xdr:col>10</xdr:col>
      <xdr:colOff>165100</xdr:colOff>
      <xdr:row>58</xdr:row>
      <xdr:rowOff>161153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0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152280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09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147472</xdr:rowOff>
    </xdr:from>
    <xdr:to>
      <xdr:col>6</xdr:col>
      <xdr:colOff>38100</xdr:colOff>
      <xdr:row>58</xdr:row>
      <xdr:rowOff>77622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2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68749</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01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80980</xdr:rowOff>
    </xdr:from>
    <xdr:to>
      <xdr:col>24</xdr:col>
      <xdr:colOff>114300</xdr:colOff>
      <xdr:row>58</xdr:row>
      <xdr:rowOff>11130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5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103857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0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130032</xdr:rowOff>
    </xdr:from>
    <xdr:to>
      <xdr:col>20</xdr:col>
      <xdr:colOff>38100</xdr:colOff>
      <xdr:row>58</xdr:row>
      <xdr:rowOff>60182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0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76709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67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132056</xdr:rowOff>
    </xdr:from>
    <xdr:to>
      <xdr:col>15</xdr:col>
      <xdr:colOff>101600</xdr:colOff>
      <xdr:row>58</xdr:row>
      <xdr:rowOff>62206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0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78733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79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134743</xdr:rowOff>
    </xdr:from>
    <xdr:to>
      <xdr:col>10</xdr:col>
      <xdr:colOff>165100</xdr:colOff>
      <xdr:row>58</xdr:row>
      <xdr:rowOff>64893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0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81420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8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42459</xdr:rowOff>
    </xdr:from>
    <xdr:to>
      <xdr:col>6</xdr:col>
      <xdr:colOff>38100</xdr:colOff>
      <xdr:row>57</xdr:row>
      <xdr:rowOff>144059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1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160586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59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84031</xdr:rowOff>
    </xdr:from>
    <xdr:to>
      <xdr:col>24</xdr:col>
      <xdr:colOff>62865</xdr:colOff>
      <xdr:row>79</xdr:row>
      <xdr:rowOff>112376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085531"/>
          <a:ext cx="1270" cy="1571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116203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6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112376</xdr:rowOff>
    </xdr:from>
    <xdr:to>
      <xdr:col>24</xdr:col>
      <xdr:colOff>152400</xdr:colOff>
      <xdr:row>79</xdr:row>
      <xdr:rowOff>112376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5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30708</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86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293,114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84031</xdr:rowOff>
    </xdr:from>
    <xdr:to>
      <xdr:col>24</xdr:col>
      <xdr:colOff>152400</xdr:colOff>
      <xdr:row>70</xdr:row>
      <xdr:rowOff>84031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085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123078</xdr:rowOff>
    </xdr:from>
    <xdr:to>
      <xdr:col>24</xdr:col>
      <xdr:colOff>63500</xdr:colOff>
      <xdr:row>74</xdr:row>
      <xdr:rowOff>10106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638928"/>
          <a:ext cx="838200" cy="5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77668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64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99241</xdr:rowOff>
    </xdr:from>
    <xdr:to>
      <xdr:col>24</xdr:col>
      <xdr:colOff>114300</xdr:colOff>
      <xdr:row>75</xdr:row>
      <xdr:rowOff>29391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78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10106</xdr:rowOff>
    </xdr:from>
    <xdr:to>
      <xdr:col>19</xdr:col>
      <xdr:colOff>177800</xdr:colOff>
      <xdr:row>75</xdr:row>
      <xdr:rowOff>77815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697406"/>
          <a:ext cx="889000" cy="23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43474</xdr:rowOff>
    </xdr:from>
    <xdr:to>
      <xdr:col>20</xdr:col>
      <xdr:colOff>38100</xdr:colOff>
      <xdr:row>75</xdr:row>
      <xdr:rowOff>145074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90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136200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94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93871</xdr:rowOff>
    </xdr:from>
    <xdr:to>
      <xdr:col>15</xdr:col>
      <xdr:colOff>50800</xdr:colOff>
      <xdr:row>75</xdr:row>
      <xdr:rowOff>77815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2781171"/>
          <a:ext cx="889000" cy="15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160136</xdr:rowOff>
    </xdr:from>
    <xdr:to>
      <xdr:col>15</xdr:col>
      <xdr:colOff>101600</xdr:colOff>
      <xdr:row>76</xdr:row>
      <xdr:rowOff>90286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01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81413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111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93871</xdr:rowOff>
    </xdr:from>
    <xdr:to>
      <xdr:col>10</xdr:col>
      <xdr:colOff>114300</xdr:colOff>
      <xdr:row>76</xdr:row>
      <xdr:rowOff>125276</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2781171"/>
          <a:ext cx="889000" cy="37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96803</xdr:rowOff>
    </xdr:from>
    <xdr:to>
      <xdr:col>10</xdr:col>
      <xdr:colOff>165100</xdr:colOff>
      <xdr:row>76</xdr:row>
      <xdr:rowOff>26953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295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18080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4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52019</xdr:rowOff>
    </xdr:from>
    <xdr:to>
      <xdr:col>6</xdr:col>
      <xdr:colOff>38100</xdr:colOff>
      <xdr:row>77</xdr:row>
      <xdr:rowOff>153619</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144746</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34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72278</xdr:rowOff>
    </xdr:from>
    <xdr:to>
      <xdr:col>24</xdr:col>
      <xdr:colOff>114300</xdr:colOff>
      <xdr:row>74</xdr:row>
      <xdr:rowOff>2428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58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95155</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439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130756</xdr:rowOff>
    </xdr:from>
    <xdr:to>
      <xdr:col>20</xdr:col>
      <xdr:colOff>38100</xdr:colOff>
      <xdr:row>74</xdr:row>
      <xdr:rowOff>60906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64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77433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421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27015</xdr:rowOff>
    </xdr:from>
    <xdr:to>
      <xdr:col>15</xdr:col>
      <xdr:colOff>101600</xdr:colOff>
      <xdr:row>75</xdr:row>
      <xdr:rowOff>128615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88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145142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660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43071</xdr:rowOff>
    </xdr:from>
    <xdr:to>
      <xdr:col>10</xdr:col>
      <xdr:colOff>165100</xdr:colOff>
      <xdr:row>74</xdr:row>
      <xdr:rowOff>144671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73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161198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50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74476</xdr:rowOff>
    </xdr:from>
    <xdr:to>
      <xdr:col>6</xdr:col>
      <xdr:colOff>38100</xdr:colOff>
      <xdr:row>77</xdr:row>
      <xdr:rowOff>4626</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10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21153</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87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66903</xdr:rowOff>
    </xdr:from>
    <xdr:to>
      <xdr:col>24</xdr:col>
      <xdr:colOff>62865</xdr:colOff>
      <xdr:row>98</xdr:row>
      <xdr:rowOff>84108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668853"/>
          <a:ext cx="1270" cy="1217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87935</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84108</xdr:rowOff>
    </xdr:from>
    <xdr:to>
      <xdr:col>24</xdr:col>
      <xdr:colOff>152400</xdr:colOff>
      <xdr:row>98</xdr:row>
      <xdr:rowOff>84108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13580</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44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354,107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66903</xdr:rowOff>
    </xdr:from>
    <xdr:to>
      <xdr:col>24</xdr:col>
      <xdr:colOff>152400</xdr:colOff>
      <xdr:row>91</xdr:row>
      <xdr:rowOff>66903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668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147793</xdr:rowOff>
    </xdr:from>
    <xdr:to>
      <xdr:col>24</xdr:col>
      <xdr:colOff>63500</xdr:colOff>
      <xdr:row>97</xdr:row>
      <xdr:rowOff>26268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606993"/>
          <a:ext cx="838200" cy="4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134292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593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155865</xdr:rowOff>
    </xdr:from>
    <xdr:to>
      <xdr:col>24</xdr:col>
      <xdr:colOff>114300</xdr:colOff>
      <xdr:row>97</xdr:row>
      <xdr:rowOff>86015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61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147793</xdr:rowOff>
    </xdr:from>
    <xdr:to>
      <xdr:col>19</xdr:col>
      <xdr:colOff>177800</xdr:colOff>
      <xdr:row>97</xdr:row>
      <xdr:rowOff>146546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606993"/>
          <a:ext cx="889000" cy="17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161621</xdr:rowOff>
    </xdr:from>
    <xdr:to>
      <xdr:col>20</xdr:col>
      <xdr:colOff>38100</xdr:colOff>
      <xdr:row>97</xdr:row>
      <xdr:rowOff>91771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6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82898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146546</xdr:rowOff>
    </xdr:from>
    <xdr:to>
      <xdr:col>15</xdr:col>
      <xdr:colOff>50800</xdr:colOff>
      <xdr:row>98</xdr:row>
      <xdr:rowOff>3736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777196"/>
          <a:ext cx="889000" cy="2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163427</xdr:rowOff>
    </xdr:from>
    <xdr:to>
      <xdr:col>15</xdr:col>
      <xdr:colOff>101600</xdr:colOff>
      <xdr:row>97</xdr:row>
      <xdr:rowOff>93577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6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110104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39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3736</xdr:rowOff>
    </xdr:from>
    <xdr:to>
      <xdr:col>10</xdr:col>
      <xdr:colOff>114300</xdr:colOff>
      <xdr:row>98</xdr:row>
      <xdr:rowOff>24326</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805836"/>
          <a:ext cx="889000" cy="2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170187</xdr:rowOff>
    </xdr:from>
    <xdr:to>
      <xdr:col>10</xdr:col>
      <xdr:colOff>165100</xdr:colOff>
      <xdr:row>97</xdr:row>
      <xdr:rowOff>100337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62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116864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40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67126</xdr:rowOff>
    </xdr:from>
    <xdr:to>
      <xdr:col>6</xdr:col>
      <xdr:colOff>38100</xdr:colOff>
      <xdr:row>97</xdr:row>
      <xdr:rowOff>168726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9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13803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47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146918</xdr:rowOff>
    </xdr:from>
    <xdr:to>
      <xdr:col>24</xdr:col>
      <xdr:colOff>114300</xdr:colOff>
      <xdr:row>97</xdr:row>
      <xdr:rowOff>77068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60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169795</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45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96993</xdr:rowOff>
    </xdr:from>
    <xdr:to>
      <xdr:col>20</xdr:col>
      <xdr:colOff>38100</xdr:colOff>
      <xdr:row>97</xdr:row>
      <xdr:rowOff>27143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55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43670</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497795" y="1633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95746</xdr:rowOff>
    </xdr:from>
    <xdr:to>
      <xdr:col>15</xdr:col>
      <xdr:colOff>101600</xdr:colOff>
      <xdr:row>98</xdr:row>
      <xdr:rowOff>25896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72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17023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81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124386</xdr:rowOff>
    </xdr:from>
    <xdr:to>
      <xdr:col>10</xdr:col>
      <xdr:colOff>165100</xdr:colOff>
      <xdr:row>98</xdr:row>
      <xdr:rowOff>54536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75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45663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84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144976</xdr:rowOff>
    </xdr:from>
    <xdr:to>
      <xdr:col>6</xdr:col>
      <xdr:colOff>38100</xdr:colOff>
      <xdr:row>98</xdr:row>
      <xdr:rowOff>75126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77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66253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8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133071</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48021"/>
          <a:ext cx="1270" cy="120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79748</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2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133071</xdr:rowOff>
    </xdr:from>
    <xdr:to>
      <xdr:col>55</xdr:col>
      <xdr:colOff>88900</xdr:colOff>
      <xdr:row>31</xdr:row>
      <xdr:rowOff>133071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48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5021</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486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153594</xdr:rowOff>
    </xdr:from>
    <xdr:to>
      <xdr:col>55</xdr:col>
      <xdr:colOff>50800</xdr:colOff>
      <xdr:row>38</xdr:row>
      <xdr:rowOff>83744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9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7798</xdr:rowOff>
    </xdr:from>
    <xdr:to>
      <xdr:col>50</xdr:col>
      <xdr:colOff>114300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522898"/>
          <a:ext cx="889000" cy="13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154280</xdr:rowOff>
    </xdr:from>
    <xdr:to>
      <xdr:col>50</xdr:col>
      <xdr:colOff>165100</xdr:colOff>
      <xdr:row>38</xdr:row>
      <xdr:rowOff>84430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100957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73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7798</xdr:rowOff>
    </xdr:from>
    <xdr:to>
      <xdr:col>45</xdr:col>
      <xdr:colOff>177800</xdr:colOff>
      <xdr:row>38</xdr:row>
      <xdr:rowOff>21057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522898"/>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145364</xdr:rowOff>
    </xdr:from>
    <xdr:to>
      <xdr:col>46</xdr:col>
      <xdr:colOff>38100</xdr:colOff>
      <xdr:row>38</xdr:row>
      <xdr:rowOff>75515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66641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581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21057</xdr:rowOff>
    </xdr:from>
    <xdr:to>
      <xdr:col>41</xdr:col>
      <xdr:colOff>50800</xdr:colOff>
      <xdr:row>38</xdr:row>
      <xdr:rowOff>24029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536157"/>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141935</xdr:rowOff>
    </xdr:from>
    <xdr:to>
      <xdr:col>41</xdr:col>
      <xdr:colOff>101600</xdr:colOff>
      <xdr:row>38</xdr:row>
      <xdr:rowOff>72086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63213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578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122504</xdr:rowOff>
    </xdr:from>
    <xdr:to>
      <xdr:col>36</xdr:col>
      <xdr:colOff>165100</xdr:colOff>
      <xdr:row>38</xdr:row>
      <xdr:rowOff>52654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69181</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128448</xdr:rowOff>
    </xdr:from>
    <xdr:to>
      <xdr:col>46</xdr:col>
      <xdr:colOff>38100</xdr:colOff>
      <xdr:row>38</xdr:row>
      <xdr:rowOff>58598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47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75125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247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141706</xdr:rowOff>
    </xdr:from>
    <xdr:to>
      <xdr:col>41</xdr:col>
      <xdr:colOff>101600</xdr:colOff>
      <xdr:row>38</xdr:row>
      <xdr:rowOff>71856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48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88383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260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144678</xdr:rowOff>
    </xdr:from>
    <xdr:to>
      <xdr:col>36</xdr:col>
      <xdr:colOff>165100</xdr:colOff>
      <xdr:row>38</xdr:row>
      <xdr:rowOff>74828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48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65956</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581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21322</xdr:rowOff>
    </xdr:from>
    <xdr:to>
      <xdr:col>54</xdr:col>
      <xdr:colOff>189865</xdr:colOff>
      <xdr:row>58</xdr:row>
      <xdr:rowOff>56567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936722"/>
          <a:ext cx="1270" cy="106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60394</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0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56567</xdr:rowOff>
    </xdr:from>
    <xdr:to>
      <xdr:col>55</xdr:col>
      <xdr:colOff>88900</xdr:colOff>
      <xdr:row>58</xdr:row>
      <xdr:rowOff>56567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0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139449</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71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21322</xdr:rowOff>
    </xdr:from>
    <xdr:to>
      <xdr:col>55</xdr:col>
      <xdr:colOff>88900</xdr:colOff>
      <xdr:row>52</xdr:row>
      <xdr:rowOff>21322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93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42787</xdr:rowOff>
    </xdr:from>
    <xdr:to>
      <xdr:col>55</xdr:col>
      <xdr:colOff>0</xdr:colOff>
      <xdr:row>57</xdr:row>
      <xdr:rowOff>73123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815437"/>
          <a:ext cx="838200" cy="3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118740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48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95863</xdr:rowOff>
    </xdr:from>
    <xdr:to>
      <xdr:col>55</xdr:col>
      <xdr:colOff>50800</xdr:colOff>
      <xdr:row>57</xdr:row>
      <xdr:rowOff>26013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159954</xdr:rowOff>
    </xdr:from>
    <xdr:to>
      <xdr:col>50</xdr:col>
      <xdr:colOff>114300</xdr:colOff>
      <xdr:row>57</xdr:row>
      <xdr:rowOff>42787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761154"/>
          <a:ext cx="889000" cy="5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117480</xdr:rowOff>
    </xdr:from>
    <xdr:to>
      <xdr:col>50</xdr:col>
      <xdr:colOff>165100</xdr:colOff>
      <xdr:row>57</xdr:row>
      <xdr:rowOff>47630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64157</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49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159954</xdr:rowOff>
    </xdr:from>
    <xdr:to>
      <xdr:col>45</xdr:col>
      <xdr:colOff>177800</xdr:colOff>
      <xdr:row>57</xdr:row>
      <xdr:rowOff>25843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61154"/>
          <a:ext cx="889000" cy="3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86651</xdr:rowOff>
    </xdr:from>
    <xdr:to>
      <xdr:col>46</xdr:col>
      <xdr:colOff>38100</xdr:colOff>
      <xdr:row>57</xdr:row>
      <xdr:rowOff>16801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8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33328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6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25843</xdr:rowOff>
    </xdr:from>
    <xdr:to>
      <xdr:col>41</xdr:col>
      <xdr:colOff>50800</xdr:colOff>
      <xdr:row>57</xdr:row>
      <xdr:rowOff>62891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798493"/>
          <a:ext cx="889000" cy="3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100829</xdr:rowOff>
    </xdr:from>
    <xdr:to>
      <xdr:col>41</xdr:col>
      <xdr:colOff>101600</xdr:colOff>
      <xdr:row>57</xdr:row>
      <xdr:rowOff>30979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47506</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4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103096</xdr:rowOff>
    </xdr:from>
    <xdr:to>
      <xdr:col>36</xdr:col>
      <xdr:colOff>165100</xdr:colOff>
      <xdr:row>57</xdr:row>
      <xdr:rowOff>33246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49773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7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22323</xdr:rowOff>
    </xdr:from>
    <xdr:to>
      <xdr:col>55</xdr:col>
      <xdr:colOff>50800</xdr:colOff>
      <xdr:row>57</xdr:row>
      <xdr:rowOff>123923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9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750</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7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163437</xdr:rowOff>
    </xdr:from>
    <xdr:to>
      <xdr:col>50</xdr:col>
      <xdr:colOff>165100</xdr:colOff>
      <xdr:row>57</xdr:row>
      <xdr:rowOff>93587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6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84714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85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109154</xdr:rowOff>
    </xdr:from>
    <xdr:to>
      <xdr:col>46</xdr:col>
      <xdr:colOff>38100</xdr:colOff>
      <xdr:row>57</xdr:row>
      <xdr:rowOff>39304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1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30431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80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146493</xdr:rowOff>
    </xdr:from>
    <xdr:to>
      <xdr:col>41</xdr:col>
      <xdr:colOff>101600</xdr:colOff>
      <xdr:row>57</xdr:row>
      <xdr:rowOff>76643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4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67770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84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12091</xdr:rowOff>
    </xdr:from>
    <xdr:to>
      <xdr:col>36</xdr:col>
      <xdr:colOff>165100</xdr:colOff>
      <xdr:row>57</xdr:row>
      <xdr:rowOff>113691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8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104818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87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21481</xdr:rowOff>
    </xdr:from>
    <xdr:to>
      <xdr:col>54</xdr:col>
      <xdr:colOff>189865</xdr:colOff>
      <xdr:row>79</xdr:row>
      <xdr:rowOff>89987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22981"/>
          <a:ext cx="1270" cy="161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93814</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89987</xdr:rowOff>
    </xdr:from>
    <xdr:to>
      <xdr:col>55</xdr:col>
      <xdr:colOff>88900</xdr:colOff>
      <xdr:row>79</xdr:row>
      <xdr:rowOff>89987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139608</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9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21481</xdr:rowOff>
    </xdr:from>
    <xdr:to>
      <xdr:col>55</xdr:col>
      <xdr:colOff>88900</xdr:colOff>
      <xdr:row>70</xdr:row>
      <xdr:rowOff>21481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2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29221</xdr:rowOff>
    </xdr:from>
    <xdr:to>
      <xdr:col>55</xdr:col>
      <xdr:colOff>0</xdr:colOff>
      <xdr:row>79</xdr:row>
      <xdr:rowOff>35965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573771"/>
          <a:ext cx="8382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75528</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77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52651</xdr:rowOff>
    </xdr:from>
    <xdr:to>
      <xdr:col>55</xdr:col>
      <xdr:colOff>50800</xdr:colOff>
      <xdr:row>78</xdr:row>
      <xdr:rowOff>154251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42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131438</xdr:rowOff>
    </xdr:from>
    <xdr:to>
      <xdr:col>50</xdr:col>
      <xdr:colOff>114300</xdr:colOff>
      <xdr:row>79</xdr:row>
      <xdr:rowOff>29221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504538"/>
          <a:ext cx="889000" cy="6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57507</xdr:rowOff>
    </xdr:from>
    <xdr:to>
      <xdr:col>50</xdr:col>
      <xdr:colOff>165100</xdr:colOff>
      <xdr:row>78</xdr:row>
      <xdr:rowOff>159107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4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4184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131438</xdr:rowOff>
    </xdr:from>
    <xdr:to>
      <xdr:col>45</xdr:col>
      <xdr:colOff>177800</xdr:colOff>
      <xdr:row>79</xdr:row>
      <xdr:rowOff>5942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504538"/>
          <a:ext cx="889000" cy="4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56674</xdr:rowOff>
    </xdr:from>
    <xdr:to>
      <xdr:col>46</xdr:col>
      <xdr:colOff>38100</xdr:colOff>
      <xdr:row>78</xdr:row>
      <xdr:rowOff>158274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2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3351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20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164232</xdr:rowOff>
    </xdr:from>
    <xdr:to>
      <xdr:col>41</xdr:col>
      <xdr:colOff>50800</xdr:colOff>
      <xdr:row>79</xdr:row>
      <xdr:rowOff>5942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537332"/>
          <a:ext cx="889000" cy="1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62886</xdr:rowOff>
    </xdr:from>
    <xdr:to>
      <xdr:col>41</xdr:col>
      <xdr:colOff>101600</xdr:colOff>
      <xdr:row>78</xdr:row>
      <xdr:rowOff>164486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3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9563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21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67715</xdr:rowOff>
    </xdr:from>
    <xdr:to>
      <xdr:col>36</xdr:col>
      <xdr:colOff>165100</xdr:colOff>
      <xdr:row>78</xdr:row>
      <xdr:rowOff>169315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14392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21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156615</xdr:rowOff>
    </xdr:from>
    <xdr:to>
      <xdr:col>55</xdr:col>
      <xdr:colOff>50800</xdr:colOff>
      <xdr:row>79</xdr:row>
      <xdr:rowOff>86765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52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71542</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4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149871</xdr:rowOff>
    </xdr:from>
    <xdr:to>
      <xdr:col>50</xdr:col>
      <xdr:colOff>165100</xdr:colOff>
      <xdr:row>79</xdr:row>
      <xdr:rowOff>80021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52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71148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61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80638</xdr:rowOff>
    </xdr:from>
    <xdr:to>
      <xdr:col>46</xdr:col>
      <xdr:colOff>38100</xdr:colOff>
      <xdr:row>79</xdr:row>
      <xdr:rowOff>10788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5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1915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54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126592</xdr:rowOff>
    </xdr:from>
    <xdr:to>
      <xdr:col>41</xdr:col>
      <xdr:colOff>101600</xdr:colOff>
      <xdr:row>79</xdr:row>
      <xdr:rowOff>56742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9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47869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59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113432</xdr:rowOff>
    </xdr:from>
    <xdr:to>
      <xdr:col>36</xdr:col>
      <xdr:colOff>165100</xdr:colOff>
      <xdr:row>79</xdr:row>
      <xdr:rowOff>43582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8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34709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57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24050</xdr:rowOff>
    </xdr:from>
    <xdr:to>
      <xdr:col>54</xdr:col>
      <xdr:colOff>189865</xdr:colOff>
      <xdr:row>98</xdr:row>
      <xdr:rowOff>57970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54550"/>
          <a:ext cx="1270" cy="1405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61797</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86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57970</xdr:rowOff>
    </xdr:from>
    <xdr:to>
      <xdr:col>55</xdr:col>
      <xdr:colOff>88900</xdr:colOff>
      <xdr:row>98</xdr:row>
      <xdr:rowOff>57970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860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142177</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29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178,624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24050</xdr:rowOff>
    </xdr:from>
    <xdr:to>
      <xdr:col>55</xdr:col>
      <xdr:colOff>88900</xdr:colOff>
      <xdr:row>90</xdr:row>
      <xdr:rowOff>24050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5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42328</xdr:rowOff>
    </xdr:from>
    <xdr:to>
      <xdr:col>55</xdr:col>
      <xdr:colOff>0</xdr:colOff>
      <xdr:row>94</xdr:row>
      <xdr:rowOff>145982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158628"/>
          <a:ext cx="838200" cy="10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18178</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305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39751</xdr:rowOff>
    </xdr:from>
    <xdr:to>
      <xdr:col>55</xdr:col>
      <xdr:colOff>50800</xdr:colOff>
      <xdr:row>95</xdr:row>
      <xdr:rowOff>141351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32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145982</xdr:rowOff>
    </xdr:from>
    <xdr:to>
      <xdr:col>50</xdr:col>
      <xdr:colOff>114300</xdr:colOff>
      <xdr:row>95</xdr:row>
      <xdr:rowOff>1560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262282"/>
          <a:ext cx="889000" cy="2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136623</xdr:rowOff>
    </xdr:from>
    <xdr:to>
      <xdr:col>50</xdr:col>
      <xdr:colOff>165100</xdr:colOff>
      <xdr:row>96</xdr:row>
      <xdr:rowOff>66773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57900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51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84379</xdr:rowOff>
    </xdr:from>
    <xdr:to>
      <xdr:col>45</xdr:col>
      <xdr:colOff>177800</xdr:colOff>
      <xdr:row>95</xdr:row>
      <xdr:rowOff>1560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029229"/>
          <a:ext cx="889000" cy="26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149861</xdr:rowOff>
    </xdr:from>
    <xdr:to>
      <xdr:col>46</xdr:col>
      <xdr:colOff>38100</xdr:colOff>
      <xdr:row>96</xdr:row>
      <xdr:rowOff>80011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71138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5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84379</xdr:rowOff>
    </xdr:from>
    <xdr:to>
      <xdr:col>41</xdr:col>
      <xdr:colOff>50800</xdr:colOff>
      <xdr:row>95</xdr:row>
      <xdr:rowOff>118320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029229"/>
          <a:ext cx="889000" cy="37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167419</xdr:rowOff>
    </xdr:from>
    <xdr:to>
      <xdr:col>41</xdr:col>
      <xdr:colOff>101600</xdr:colOff>
      <xdr:row>96</xdr:row>
      <xdr:rowOff>97569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88696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54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168911</xdr:rowOff>
    </xdr:from>
    <xdr:to>
      <xdr:col>36</xdr:col>
      <xdr:colOff>165100</xdr:colOff>
      <xdr:row>96</xdr:row>
      <xdr:rowOff>99061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90188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54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162978</xdr:rowOff>
    </xdr:from>
    <xdr:to>
      <xdr:col>55</xdr:col>
      <xdr:colOff>50800</xdr:colOff>
      <xdr:row>94</xdr:row>
      <xdr:rowOff>93128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10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14405</xdr:rowOff>
    </xdr:from>
    <xdr:ext cx="599010"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595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95182</xdr:rowOff>
    </xdr:from>
    <xdr:to>
      <xdr:col>50</xdr:col>
      <xdr:colOff>165100</xdr:colOff>
      <xdr:row>95</xdr:row>
      <xdr:rowOff>25332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21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41859</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39795" y="1598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122210</xdr:rowOff>
    </xdr:from>
    <xdr:to>
      <xdr:col>46</xdr:col>
      <xdr:colOff>38100</xdr:colOff>
      <xdr:row>95</xdr:row>
      <xdr:rowOff>52360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23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68887</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50795" y="160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33579</xdr:rowOff>
    </xdr:from>
    <xdr:to>
      <xdr:col>41</xdr:col>
      <xdr:colOff>101600</xdr:colOff>
      <xdr:row>93</xdr:row>
      <xdr:rowOff>135179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59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151706</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61795" y="1575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67520</xdr:rowOff>
    </xdr:from>
    <xdr:to>
      <xdr:col>36</xdr:col>
      <xdr:colOff>165100</xdr:colOff>
      <xdr:row>95</xdr:row>
      <xdr:rowOff>169120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35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14197</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13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132156</xdr:rowOff>
    </xdr:from>
    <xdr:to>
      <xdr:col>85</xdr:col>
      <xdr:colOff>126364</xdr:colOff>
      <xdr:row>39</xdr:row>
      <xdr:rowOff>8575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5656"/>
          <a:ext cx="1269" cy="141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12402</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9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8575</xdr:rowOff>
    </xdr:from>
    <xdr:to>
      <xdr:col>86</xdr:col>
      <xdr:colOff>25400</xdr:colOff>
      <xdr:row>39</xdr:row>
      <xdr:rowOff>8575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78833</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5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132156</xdr:rowOff>
    </xdr:from>
    <xdr:to>
      <xdr:col>86</xdr:col>
      <xdr:colOff>25400</xdr:colOff>
      <xdr:row>30</xdr:row>
      <xdr:rowOff>132156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43025</xdr:rowOff>
    </xdr:from>
    <xdr:to>
      <xdr:col>85</xdr:col>
      <xdr:colOff>127000</xdr:colOff>
      <xdr:row>33</xdr:row>
      <xdr:rowOff>154399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700875"/>
          <a:ext cx="838200" cy="11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170517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71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20640</xdr:rowOff>
    </xdr:from>
    <xdr:to>
      <xdr:col>85</xdr:col>
      <xdr:colOff>177800</xdr:colOff>
      <xdr:row>36</xdr:row>
      <xdr:rowOff>122240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9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60353</xdr:rowOff>
    </xdr:from>
    <xdr:to>
      <xdr:col>81</xdr:col>
      <xdr:colOff>50800</xdr:colOff>
      <xdr:row>33</xdr:row>
      <xdr:rowOff>154399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5375303"/>
          <a:ext cx="889000" cy="43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72075</xdr:rowOff>
    </xdr:from>
    <xdr:to>
      <xdr:col>81</xdr:col>
      <xdr:colOff>101600</xdr:colOff>
      <xdr:row>37</xdr:row>
      <xdr:rowOff>2225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4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164802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3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37356</xdr:rowOff>
    </xdr:from>
    <xdr:to>
      <xdr:col>76</xdr:col>
      <xdr:colOff>114300</xdr:colOff>
      <xdr:row>31</xdr:row>
      <xdr:rowOff>60353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5352306"/>
          <a:ext cx="889000" cy="2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127282</xdr:rowOff>
    </xdr:from>
    <xdr:to>
      <xdr:col>76</xdr:col>
      <xdr:colOff>165100</xdr:colOff>
      <xdr:row>37</xdr:row>
      <xdr:rowOff>57432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48559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9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37356</xdr:rowOff>
    </xdr:from>
    <xdr:to>
      <xdr:col>71</xdr:col>
      <xdr:colOff>177800</xdr:colOff>
      <xdr:row>32</xdr:row>
      <xdr:rowOff>4026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5352306"/>
          <a:ext cx="889000" cy="13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101427</xdr:rowOff>
    </xdr:from>
    <xdr:to>
      <xdr:col>72</xdr:col>
      <xdr:colOff>38100</xdr:colOff>
      <xdr:row>37</xdr:row>
      <xdr:rowOff>31577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22704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162052</xdr:rowOff>
    </xdr:from>
    <xdr:to>
      <xdr:col>67</xdr:col>
      <xdr:colOff>101600</xdr:colOff>
      <xdr:row>36</xdr:row>
      <xdr:rowOff>92202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83329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163675</xdr:rowOff>
    </xdr:from>
    <xdr:to>
      <xdr:col>85</xdr:col>
      <xdr:colOff>177800</xdr:colOff>
      <xdr:row>33</xdr:row>
      <xdr:rowOff>93825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65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15102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50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103599</xdr:rowOff>
    </xdr:from>
    <xdr:to>
      <xdr:col>81</xdr:col>
      <xdr:colOff>101600</xdr:colOff>
      <xdr:row>34</xdr:row>
      <xdr:rowOff>33749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76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50276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53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9553</xdr:rowOff>
    </xdr:from>
    <xdr:to>
      <xdr:col>76</xdr:col>
      <xdr:colOff>165100</xdr:colOff>
      <xdr:row>31</xdr:row>
      <xdr:rowOff>111153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32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127680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09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158006</xdr:rowOff>
    </xdr:from>
    <xdr:to>
      <xdr:col>72</xdr:col>
      <xdr:colOff>38100</xdr:colOff>
      <xdr:row>31</xdr:row>
      <xdr:rowOff>88156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30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104683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07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124676</xdr:rowOff>
    </xdr:from>
    <xdr:to>
      <xdr:col>67</xdr:col>
      <xdr:colOff>101600</xdr:colOff>
      <xdr:row>32</xdr:row>
      <xdr:rowOff>54826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43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71353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21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9965</xdr:rowOff>
    </xdr:from>
    <xdr:to>
      <xdr:col>85</xdr:col>
      <xdr:colOff>126364</xdr:colOff>
      <xdr:row>57</xdr:row>
      <xdr:rowOff>56869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82465"/>
          <a:ext cx="1269" cy="124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60696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3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56869</xdr:rowOff>
    </xdr:from>
    <xdr:to>
      <xdr:col>86</xdr:col>
      <xdr:colOff>25400</xdr:colOff>
      <xdr:row>57</xdr:row>
      <xdr:rowOff>56869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2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128092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5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328,376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9965</xdr:rowOff>
    </xdr:from>
    <xdr:to>
      <xdr:col>86</xdr:col>
      <xdr:colOff>25400</xdr:colOff>
      <xdr:row>50</xdr:row>
      <xdr:rowOff>9965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8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8575</xdr:rowOff>
    </xdr:from>
    <xdr:to>
      <xdr:col>85</xdr:col>
      <xdr:colOff>127000</xdr:colOff>
      <xdr:row>57</xdr:row>
      <xdr:rowOff>38924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81225"/>
          <a:ext cx="838200" cy="3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118562</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376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95685</xdr:rowOff>
    </xdr:from>
    <xdr:to>
      <xdr:col>85</xdr:col>
      <xdr:colOff>177800</xdr:colOff>
      <xdr:row>56</xdr:row>
      <xdr:rowOff>25835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2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38924</xdr:rowOff>
    </xdr:from>
    <xdr:to>
      <xdr:col>81</xdr:col>
      <xdr:colOff>50800</xdr:colOff>
      <xdr:row>57</xdr:row>
      <xdr:rowOff>40122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11574"/>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6663</xdr:rowOff>
    </xdr:from>
    <xdr:to>
      <xdr:col>81</xdr:col>
      <xdr:colOff>101600</xdr:colOff>
      <xdr:row>56</xdr:row>
      <xdr:rowOff>108263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124790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8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21062</xdr:rowOff>
    </xdr:from>
    <xdr:to>
      <xdr:col>76</xdr:col>
      <xdr:colOff>114300</xdr:colOff>
      <xdr:row>57</xdr:row>
      <xdr:rowOff>40122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793712"/>
          <a:ext cx="889000" cy="1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62620</xdr:rowOff>
    </xdr:from>
    <xdr:to>
      <xdr:col>76</xdr:col>
      <xdr:colOff>165100</xdr:colOff>
      <xdr:row>56</xdr:row>
      <xdr:rowOff>164220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9297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21062</xdr:rowOff>
    </xdr:from>
    <xdr:to>
      <xdr:col>71</xdr:col>
      <xdr:colOff>177800</xdr:colOff>
      <xdr:row>57</xdr:row>
      <xdr:rowOff>27270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793712"/>
          <a:ext cx="889000" cy="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76098</xdr:rowOff>
    </xdr:from>
    <xdr:to>
      <xdr:col>72</xdr:col>
      <xdr:colOff>38100</xdr:colOff>
      <xdr:row>57</xdr:row>
      <xdr:rowOff>6248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22775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71751</xdr:rowOff>
    </xdr:from>
    <xdr:to>
      <xdr:col>67</xdr:col>
      <xdr:colOff>101600</xdr:colOff>
      <xdr:row>57</xdr:row>
      <xdr:rowOff>1901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18428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4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129225</xdr:rowOff>
    </xdr:from>
    <xdr:to>
      <xdr:col>85</xdr:col>
      <xdr:colOff>177800</xdr:colOff>
      <xdr:row>57</xdr:row>
      <xdr:rowOff>59375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3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44152</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4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159574</xdr:rowOff>
    </xdr:from>
    <xdr:to>
      <xdr:col>81</xdr:col>
      <xdr:colOff>101600</xdr:colOff>
      <xdr:row>57</xdr:row>
      <xdr:rowOff>89724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6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80851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5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160772</xdr:rowOff>
    </xdr:from>
    <xdr:to>
      <xdr:col>76</xdr:col>
      <xdr:colOff>165100</xdr:colOff>
      <xdr:row>57</xdr:row>
      <xdr:rowOff>90922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6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82049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5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141712</xdr:rowOff>
    </xdr:from>
    <xdr:to>
      <xdr:col>72</xdr:col>
      <xdr:colOff>38100</xdr:colOff>
      <xdr:row>57</xdr:row>
      <xdr:rowOff>71862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4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62989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3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147920</xdr:rowOff>
    </xdr:from>
    <xdr:to>
      <xdr:col>67</xdr:col>
      <xdr:colOff>101600</xdr:colOff>
      <xdr:row>57</xdr:row>
      <xdr:rowOff>78070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69197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4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9681</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82631"/>
          <a:ext cx="1269" cy="146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127808</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5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134,194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9681</xdr:rowOff>
    </xdr:from>
    <xdr:to>
      <xdr:col>86</xdr:col>
      <xdr:colOff>25400</xdr:colOff>
      <xdr:row>71</xdr:row>
      <xdr:rowOff>9681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82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115153</xdr:rowOff>
    </xdr:from>
    <xdr:to>
      <xdr:col>85</xdr:col>
      <xdr:colOff>127000</xdr:colOff>
      <xdr:row>78</xdr:row>
      <xdr:rowOff>140060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488253"/>
          <a:ext cx="838200" cy="2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89143</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622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110716</xdr:rowOff>
    </xdr:from>
    <xdr:to>
      <xdr:col>85</xdr:col>
      <xdr:colOff>177800</xdr:colOff>
      <xdr:row>79</xdr:row>
      <xdr:rowOff>40866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8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140060</xdr:rowOff>
    </xdr:from>
    <xdr:to>
      <xdr:col>81</xdr:col>
      <xdr:colOff>50800</xdr:colOff>
      <xdr:row>78</xdr:row>
      <xdr:rowOff>152871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513160"/>
          <a:ext cx="889000" cy="1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14367</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14111" y="1355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129325</xdr:rowOff>
    </xdr:from>
    <xdr:to>
      <xdr:col>76</xdr:col>
      <xdr:colOff>114300</xdr:colOff>
      <xdr:row>78</xdr:row>
      <xdr:rowOff>152871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02425"/>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89988</xdr:rowOff>
    </xdr:from>
    <xdr:to>
      <xdr:col>76</xdr:col>
      <xdr:colOff>165100</xdr:colOff>
      <xdr:row>79</xdr:row>
      <xdr:rowOff>20138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36665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25111" y="1323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129325</xdr:rowOff>
    </xdr:from>
    <xdr:to>
      <xdr:col>71</xdr:col>
      <xdr:colOff>177800</xdr:colOff>
      <xdr:row>79</xdr:row>
      <xdr:rowOff>16898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502425"/>
          <a:ext cx="889000" cy="5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76991</xdr:rowOff>
    </xdr:from>
    <xdr:to>
      <xdr:col>72</xdr:col>
      <xdr:colOff>38100</xdr:colOff>
      <xdr:row>79</xdr:row>
      <xdr:rowOff>7141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23668</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36111" y="1322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68250</xdr:rowOff>
    </xdr:from>
    <xdr:to>
      <xdr:col>67</xdr:col>
      <xdr:colOff>101600</xdr:colOff>
      <xdr:row>78</xdr:row>
      <xdr:rowOff>169850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14927</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47111" y="1321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64353</xdr:rowOff>
    </xdr:from>
    <xdr:to>
      <xdr:col>85</xdr:col>
      <xdr:colOff>177800</xdr:colOff>
      <xdr:row>78</xdr:row>
      <xdr:rowOff>165953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3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87230</xdr:rowOff>
    </xdr:from>
    <xdr:ext cx="534377"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28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89260</xdr:rowOff>
    </xdr:from>
    <xdr:to>
      <xdr:col>81</xdr:col>
      <xdr:colOff>101600</xdr:colOff>
      <xdr:row>79</xdr:row>
      <xdr:rowOff>19410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35937</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14111" y="1323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102071</xdr:rowOff>
    </xdr:from>
    <xdr:to>
      <xdr:col>76</xdr:col>
      <xdr:colOff>165100</xdr:colOff>
      <xdr:row>79</xdr:row>
      <xdr:rowOff>32221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7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23348</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25111" y="1356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78525</xdr:rowOff>
    </xdr:from>
    <xdr:to>
      <xdr:col>72</xdr:col>
      <xdr:colOff>38100</xdr:colOff>
      <xdr:row>79</xdr:row>
      <xdr:rowOff>8675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171252</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36111" y="1354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137548</xdr:rowOff>
    </xdr:from>
    <xdr:to>
      <xdr:col>67</xdr:col>
      <xdr:colOff>101600</xdr:colOff>
      <xdr:row>79</xdr:row>
      <xdr:rowOff>67698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1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58825</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60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158379</xdr:rowOff>
    </xdr:from>
    <xdr:to>
      <xdr:col>85</xdr:col>
      <xdr:colOff>126364</xdr:colOff>
      <xdr:row>99</xdr:row>
      <xdr:rowOff>158141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588879"/>
          <a:ext cx="1269" cy="154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161968</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713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158141</xdr:rowOff>
    </xdr:from>
    <xdr:to>
      <xdr:col>86</xdr:col>
      <xdr:colOff>25400</xdr:colOff>
      <xdr:row>99</xdr:row>
      <xdr:rowOff>158141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713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105056</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36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158379</xdr:rowOff>
    </xdr:from>
    <xdr:to>
      <xdr:col>86</xdr:col>
      <xdr:colOff>25400</xdr:colOff>
      <xdr:row>90</xdr:row>
      <xdr:rowOff>158379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58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87330</xdr:rowOff>
    </xdr:from>
    <xdr:to>
      <xdr:col>85</xdr:col>
      <xdr:colOff>127000</xdr:colOff>
      <xdr:row>92</xdr:row>
      <xdr:rowOff>46921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5517830"/>
          <a:ext cx="838200" cy="30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120209</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407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141782</xdr:rowOff>
    </xdr:from>
    <xdr:to>
      <xdr:col>85</xdr:col>
      <xdr:colOff>177800</xdr:colOff>
      <xdr:row>96</xdr:row>
      <xdr:rowOff>71932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42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87330</xdr:rowOff>
    </xdr:from>
    <xdr:to>
      <xdr:col>81</xdr:col>
      <xdr:colOff>50800</xdr:colOff>
      <xdr:row>91</xdr:row>
      <xdr:rowOff>21264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5517830"/>
          <a:ext cx="889000" cy="10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140956</xdr:rowOff>
    </xdr:from>
    <xdr:to>
      <xdr:col>81</xdr:col>
      <xdr:colOff>101600</xdr:colOff>
      <xdr:row>96</xdr:row>
      <xdr:rowOff>71106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62233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52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21264</xdr:rowOff>
    </xdr:from>
    <xdr:to>
      <xdr:col>76</xdr:col>
      <xdr:colOff>114300</xdr:colOff>
      <xdr:row>91</xdr:row>
      <xdr:rowOff>129468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5623214"/>
          <a:ext cx="889000" cy="10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144810</xdr:rowOff>
    </xdr:from>
    <xdr:to>
      <xdr:col>76</xdr:col>
      <xdr:colOff>165100</xdr:colOff>
      <xdr:row>96</xdr:row>
      <xdr:rowOff>74960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66087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52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129468</xdr:rowOff>
    </xdr:from>
    <xdr:to>
      <xdr:col>71</xdr:col>
      <xdr:colOff>177800</xdr:colOff>
      <xdr:row>92</xdr:row>
      <xdr:rowOff>6764</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5731418"/>
          <a:ext cx="889000" cy="4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155673</xdr:rowOff>
    </xdr:from>
    <xdr:to>
      <xdr:col>72</xdr:col>
      <xdr:colOff>38100</xdr:colOff>
      <xdr:row>96</xdr:row>
      <xdr:rowOff>85823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76950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5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12091</xdr:rowOff>
    </xdr:from>
    <xdr:to>
      <xdr:col>67</xdr:col>
      <xdr:colOff>101600</xdr:colOff>
      <xdr:row>96</xdr:row>
      <xdr:rowOff>113691</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104818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56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167571</xdr:rowOff>
    </xdr:from>
    <xdr:to>
      <xdr:col>85</xdr:col>
      <xdr:colOff>177800</xdr:colOff>
      <xdr:row>92</xdr:row>
      <xdr:rowOff>97721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576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18998</xdr:rowOff>
    </xdr:from>
    <xdr:ext cx="599010"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562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36530</xdr:rowOff>
    </xdr:from>
    <xdr:to>
      <xdr:col>81</xdr:col>
      <xdr:colOff>101600</xdr:colOff>
      <xdr:row>90</xdr:row>
      <xdr:rowOff>138130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546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154657</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181795" y="15242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141914</xdr:rowOff>
    </xdr:from>
    <xdr:to>
      <xdr:col>76</xdr:col>
      <xdr:colOff>165100</xdr:colOff>
      <xdr:row>91</xdr:row>
      <xdr:rowOff>72064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557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88591</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292795" y="1534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78668</xdr:rowOff>
    </xdr:from>
    <xdr:to>
      <xdr:col>72</xdr:col>
      <xdr:colOff>38100</xdr:colOff>
      <xdr:row>92</xdr:row>
      <xdr:rowOff>8818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568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25345</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03795" y="1545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127414</xdr:rowOff>
    </xdr:from>
    <xdr:to>
      <xdr:col>67</xdr:col>
      <xdr:colOff>101600</xdr:colOff>
      <xdr:row>92</xdr:row>
      <xdr:rowOff>57564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572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74091</xdr:rowOff>
    </xdr:from>
    <xdr:ext cx="59901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14795" y="15504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40096</xdr:rowOff>
    </xdr:from>
    <xdr:to>
      <xdr:col>116</xdr:col>
      <xdr:colOff>62864</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55046"/>
          <a:ext cx="1269"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158223</xdr:rowOff>
    </xdr:from>
    <xdr:ext cx="378565"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130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40096</xdr:rowOff>
    </xdr:from>
    <xdr:to>
      <xdr:col>116</xdr:col>
      <xdr:colOff>152400</xdr:colOff>
      <xdr:row>31</xdr:row>
      <xdr:rowOff>40096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5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131354</xdr:rowOff>
    </xdr:from>
    <xdr:to>
      <xdr:col>107</xdr:col>
      <xdr:colOff>101600</xdr:colOff>
      <xdr:row>39</xdr:row>
      <xdr:rowOff>61504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78031</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79103</xdr:rowOff>
    </xdr:from>
    <xdr:to>
      <xdr:col>102</xdr:col>
      <xdr:colOff>165100</xdr:colOff>
      <xdr:row>39</xdr:row>
      <xdr:rowOff>9253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9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25780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369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149316</xdr:rowOff>
    </xdr:from>
    <xdr:to>
      <xdr:col>98</xdr:col>
      <xdr:colOff>38100</xdr:colOff>
      <xdr:row>39</xdr:row>
      <xdr:rowOff>79466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95993</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4396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目的別に分析すると、総務費が教育振興交流支援施設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建築工事などに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、民生費が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あったふれあいセンター事業委託などによる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増、土木費が町営住宅等整備事業や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大規模盛土造成地二次スクリーニング計画策定業務委託により増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、消防費が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木造住宅耐震事業など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、教育費が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陸上競技場整備費補助金などにより増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となっている。一方で、衛生費が新エネルギー会社補助金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、農林水産業費が漁業集落環境整備事業や種子島周辺対策事業補助金の減、商工費が大型共同作業場電気設備改修工事やスポーツツーリズム誘客促進事業委託の減、公債費が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年度同意分の過疎対策事業債などの償還終了に伴い減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教育振興交流支援施設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の建築工事を行ったこともあり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総務費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が大幅に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となっている。公債費については、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昨年度と比較すると減額となっているが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依然として類似団体の数値より高くなっている。また、直近に借入を行った公営住宅建設事業債が令和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年度末をもって元金据置期間を終了することや令和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年度から本格化する衛生センター施設長寿命化事業に伴い、新規発行を行う地方債などの影響で高い数値のまま推移していくことが考えられる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。繰上償還の検討、補助金や交付金の利活用などを積極的に行い、事業の精査をしながら健全な財政運営を行っていく必要がある。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高知県黒潮町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、「財政調整基金」の取り崩しを行わず、歳計剰余金の積立を行ったことにより増となっている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実質単年度収支については、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財政調整基金の取り崩しを行わなかったこと等もあり大幅な増となっている。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今後も引き続き、「黒潮町総合戦略」により、町の施策を推進しつつ、財政基盤の強化に努めていくことが必要である。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高知県黒潮町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赤字決算だった「国民健康保険事業特別会計」は平成</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年度以降、黒字決算となっている。これは、平成</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年度より国保制度が改革され新制度に移行し、県全体で医療給付費をまかなうことで各市町村での経費が調整されたことが大きな要因であると考えられる。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宮川奨学資金特別会計については、昨年度から</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0.07</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しているが、これは奨学金の利用者が昨年度より</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したことが要因と考えられる。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その他の特別会計の標準財政規模比は前年とほぼ横ばい</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だが</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一般会計からの繰出金は依然として続いており、累積赤字は解消されたが、会計単体では赤字解消には至っていないため、その解消は喫緊の課題である。制度の見直し等も行いながら、引き続き行政運営の健全化を図っていきたい。</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11306053</v>
      </c>
      <c r="BO4" s="449"/>
      <c r="BP4" s="449"/>
      <c r="BQ4" s="449"/>
      <c r="BR4" s="449"/>
      <c r="BS4" s="449"/>
      <c r="BT4" s="449"/>
      <c r="BU4" s="450"/>
      <c r="BV4" s="448">
        <v>11520703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7.1</v>
      </c>
      <c r="CU4" s="589"/>
      <c r="CV4" s="589"/>
      <c r="CW4" s="589"/>
      <c r="CX4" s="589"/>
      <c r="CY4" s="589"/>
      <c r="CZ4" s="589"/>
      <c r="DA4" s="590"/>
      <c r="DB4" s="588">
        <v>5.0999999999999996</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10850608</v>
      </c>
      <c r="BO5" s="420"/>
      <c r="BP5" s="420"/>
      <c r="BQ5" s="420"/>
      <c r="BR5" s="420"/>
      <c r="BS5" s="420"/>
      <c r="BT5" s="420"/>
      <c r="BU5" s="421"/>
      <c r="BV5" s="419">
        <v>10883961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93.8</v>
      </c>
      <c r="CU5" s="417"/>
      <c r="CV5" s="417"/>
      <c r="CW5" s="417"/>
      <c r="CX5" s="417"/>
      <c r="CY5" s="417"/>
      <c r="CZ5" s="417"/>
      <c r="DA5" s="418"/>
      <c r="DB5" s="416">
        <v>95.8</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455445</v>
      </c>
      <c r="BO6" s="420"/>
      <c r="BP6" s="420"/>
      <c r="BQ6" s="420"/>
      <c r="BR6" s="420"/>
      <c r="BS6" s="420"/>
      <c r="BT6" s="420"/>
      <c r="BU6" s="421"/>
      <c r="BV6" s="419">
        <v>636742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93.9</v>
      </c>
      <c r="CU6" s="563"/>
      <c r="CV6" s="563"/>
      <c r="CW6" s="563"/>
      <c r="CX6" s="563"/>
      <c r="CY6" s="563"/>
      <c r="CZ6" s="563"/>
      <c r="DA6" s="564"/>
      <c r="DB6" s="562">
        <v>96.2</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84016</v>
      </c>
      <c r="BO7" s="420"/>
      <c r="BP7" s="420"/>
      <c r="BQ7" s="420"/>
      <c r="BR7" s="420"/>
      <c r="BS7" s="420"/>
      <c r="BT7" s="420"/>
      <c r="BU7" s="421"/>
      <c r="BV7" s="419">
        <v>364283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5257973</v>
      </c>
      <c r="CU7" s="420"/>
      <c r="CV7" s="420"/>
      <c r="CW7" s="420"/>
      <c r="CX7" s="420"/>
      <c r="CY7" s="420"/>
      <c r="CZ7" s="420"/>
      <c r="DA7" s="421"/>
      <c r="DB7" s="419">
        <v>5350604</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371429</v>
      </c>
      <c r="BO8" s="420"/>
      <c r="BP8" s="420"/>
      <c r="BQ8" s="420"/>
      <c r="BR8" s="420"/>
      <c r="BS8" s="420"/>
      <c r="BT8" s="420"/>
      <c r="BU8" s="421"/>
      <c r="BV8" s="419">
        <v>272459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v>
      </c>
      <c r="CU8" s="523"/>
      <c r="CV8" s="523"/>
      <c r="CW8" s="523"/>
      <c r="CX8" s="523"/>
      <c r="CY8" s="523"/>
      <c r="CZ8" s="523"/>
      <c r="DA8" s="524"/>
      <c r="DB8" s="522">
        <v>0.19</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10262</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98970</v>
      </c>
      <c r="BO9" s="420"/>
      <c r="BP9" s="420"/>
      <c r="BQ9" s="420"/>
      <c r="BR9" s="420"/>
      <c r="BS9" s="420"/>
      <c r="BT9" s="420"/>
      <c r="BU9" s="421"/>
      <c r="BV9" s="419">
        <v>-39991</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18.5</v>
      </c>
      <c r="CU9" s="417"/>
      <c r="CV9" s="417"/>
      <c r="CW9" s="417"/>
      <c r="CX9" s="417"/>
      <c r="CY9" s="417"/>
      <c r="CZ9" s="417"/>
      <c r="DA9" s="418"/>
      <c r="DB9" s="416">
        <v>21.4</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11217</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6809</v>
      </c>
      <c r="BO10" s="420"/>
      <c r="BP10" s="420"/>
      <c r="BQ10" s="420"/>
      <c r="BR10" s="420"/>
      <c r="BS10" s="420"/>
      <c r="BT10" s="420"/>
      <c r="BU10" s="421"/>
      <c r="BV10" s="419">
        <v>13971</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9855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200000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9751</v>
      </c>
      <c r="S13" s="507"/>
      <c r="T13" s="507"/>
      <c r="U13" s="507"/>
      <c r="V13" s="508"/>
      <c r="W13" s="509" t="s">
        <v>131</v>
      </c>
      <c r="X13" s="405"/>
      <c r="Y13" s="405"/>
      <c r="Z13" s="405"/>
      <c r="AA13" s="405"/>
      <c r="AB13" s="406"/>
      <c r="AC13" s="372">
        <v>1045</v>
      </c>
      <c r="AD13" s="373"/>
      <c r="AE13" s="373"/>
      <c r="AF13" s="373"/>
      <c r="AG13" s="374"/>
      <c r="AH13" s="372">
        <v>1206</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105779</v>
      </c>
      <c r="BO13" s="420"/>
      <c r="BP13" s="420"/>
      <c r="BQ13" s="420"/>
      <c r="BR13" s="420"/>
      <c r="BS13" s="420"/>
      <c r="BT13" s="420"/>
      <c r="BU13" s="421"/>
      <c r="BV13" s="419">
        <v>-226020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13</v>
      </c>
      <c r="CU13" s="417"/>
      <c r="CV13" s="417"/>
      <c r="CW13" s="417"/>
      <c r="CX13" s="417"/>
      <c r="CY13" s="417"/>
      <c r="CZ13" s="417"/>
      <c r="DA13" s="418"/>
      <c r="DB13" s="416">
        <v>12.2</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10109</v>
      </c>
      <c r="S14" s="507"/>
      <c r="T14" s="507"/>
      <c r="U14" s="507"/>
      <c r="V14" s="508"/>
      <c r="W14" s="510"/>
      <c r="X14" s="408"/>
      <c r="Y14" s="408"/>
      <c r="Z14" s="408"/>
      <c r="AA14" s="408"/>
      <c r="AB14" s="409"/>
      <c r="AC14" s="499">
        <v>22.4</v>
      </c>
      <c r="AD14" s="500"/>
      <c r="AE14" s="500"/>
      <c r="AF14" s="500"/>
      <c r="AG14" s="501"/>
      <c r="AH14" s="499">
        <v>23.1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10008</v>
      </c>
      <c r="S15" s="507"/>
      <c r="T15" s="507"/>
      <c r="U15" s="507"/>
      <c r="V15" s="508"/>
      <c r="W15" s="509" t="s">
        <v>137</v>
      </c>
      <c r="X15" s="405"/>
      <c r="Y15" s="405"/>
      <c r="Z15" s="405"/>
      <c r="AA15" s="405"/>
      <c r="AB15" s="406"/>
      <c r="AC15" s="372">
        <v>821</v>
      </c>
      <c r="AD15" s="373"/>
      <c r="AE15" s="373"/>
      <c r="AF15" s="373"/>
      <c r="AG15" s="374"/>
      <c r="AH15" s="372">
        <v>973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1008158</v>
      </c>
      <c r="BO15" s="449"/>
      <c r="BP15" s="449"/>
      <c r="BQ15" s="449"/>
      <c r="BR15" s="449"/>
      <c r="BS15" s="449"/>
      <c r="BT15" s="449"/>
      <c r="BU15" s="450"/>
      <c r="BV15" s="448">
        <v>1014183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17.600000000000001</v>
      </c>
      <c r="AD16" s="500"/>
      <c r="AE16" s="500"/>
      <c r="AF16" s="500"/>
      <c r="AG16" s="501"/>
      <c r="AH16" s="499">
        <v>18.600000000000001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5038221</v>
      </c>
      <c r="BO16" s="420"/>
      <c r="BP16" s="420"/>
      <c r="BQ16" s="420"/>
      <c r="BR16" s="420"/>
      <c r="BS16" s="420"/>
      <c r="BT16" s="420"/>
      <c r="BU16" s="421"/>
      <c r="BV16" s="419">
        <v>5097173</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2800</v>
      </c>
      <c r="AD17" s="373"/>
      <c r="AE17" s="373"/>
      <c r="AF17" s="373"/>
      <c r="AG17" s="374"/>
      <c r="AH17" s="372">
        <v>3049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1237607</v>
      </c>
      <c r="BO17" s="420"/>
      <c r="BP17" s="420"/>
      <c r="BQ17" s="420"/>
      <c r="BR17" s="420"/>
      <c r="BS17" s="420"/>
      <c r="BT17" s="420"/>
      <c r="BU17" s="421"/>
      <c r="BV17" s="419">
        <v>1246862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188.46</v>
      </c>
      <c r="M18" s="472"/>
      <c r="N18" s="472"/>
      <c r="O18" s="472"/>
      <c r="P18" s="472"/>
      <c r="Q18" s="472"/>
      <c r="R18" s="473"/>
      <c r="S18" s="473"/>
      <c r="T18" s="473"/>
      <c r="U18" s="473"/>
      <c r="V18" s="474"/>
      <c r="W18" s="490"/>
      <c r="X18" s="491"/>
      <c r="Y18" s="491"/>
      <c r="Z18" s="491"/>
      <c r="AA18" s="491"/>
      <c r="AB18" s="515"/>
      <c r="AC18" s="389">
        <v>60</v>
      </c>
      <c r="AD18" s="390"/>
      <c r="AE18" s="390"/>
      <c r="AF18" s="390"/>
      <c r="AG18" s="475"/>
      <c r="AH18" s="389">
        <v>58.3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4948583</v>
      </c>
      <c r="BO18" s="420"/>
      <c r="BP18" s="420"/>
      <c r="BQ18" s="420"/>
      <c r="BR18" s="420"/>
      <c r="BS18" s="420"/>
      <c r="BT18" s="420"/>
      <c r="BU18" s="421"/>
      <c r="BV18" s="419">
        <v>5124248</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54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7708916</v>
      </c>
      <c r="BO19" s="420"/>
      <c r="BP19" s="420"/>
      <c r="BQ19" s="420"/>
      <c r="BR19" s="420"/>
      <c r="BS19" s="420"/>
      <c r="BT19" s="420"/>
      <c r="BU19" s="421"/>
      <c r="BV19" s="419">
        <v>8122660</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4607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9574064</v>
      </c>
      <c r="BO22" s="449"/>
      <c r="BP22" s="449"/>
      <c r="BQ22" s="449"/>
      <c r="BR22" s="449"/>
      <c r="BS22" s="449"/>
      <c r="BT22" s="449"/>
      <c r="BU22" s="450"/>
      <c r="BV22" s="448">
        <v>9995529</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7542714</v>
      </c>
      <c r="BO23" s="420"/>
      <c r="BP23" s="420"/>
      <c r="BQ23" s="420"/>
      <c r="BR23" s="420"/>
      <c r="BS23" s="420"/>
      <c r="BT23" s="420"/>
      <c r="BU23" s="421"/>
      <c r="BV23" s="419">
        <v>7538942</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7210</v>
      </c>
      <c r="R24" s="373"/>
      <c r="S24" s="373"/>
      <c r="T24" s="373"/>
      <c r="U24" s="373"/>
      <c r="V24" s="374"/>
      <c r="W24" s="462"/>
      <c r="X24" s="399"/>
      <c r="Y24" s="400"/>
      <c r="Z24" s="375" t="s">
        <v>162</v>
      </c>
      <c r="AA24" s="376"/>
      <c r="AB24" s="376"/>
      <c r="AC24" s="376"/>
      <c r="AD24" s="376"/>
      <c r="AE24" s="376"/>
      <c r="AF24" s="376"/>
      <c r="AG24" s="377"/>
      <c r="AH24" s="372">
        <v>173</v>
      </c>
      <c r="AI24" s="373"/>
      <c r="AJ24" s="373"/>
      <c r="AK24" s="373"/>
      <c r="AL24" s="374"/>
      <c r="AM24" s="372">
        <v>508793</v>
      </c>
      <c r="AN24" s="373"/>
      <c r="AO24" s="373"/>
      <c r="AP24" s="373"/>
      <c r="AQ24" s="373"/>
      <c r="AR24" s="374"/>
      <c r="AS24" s="372">
        <v>2941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8840271</v>
      </c>
      <c r="BO24" s="420"/>
      <c r="BP24" s="420"/>
      <c r="BQ24" s="420"/>
      <c r="BR24" s="420"/>
      <c r="BS24" s="420"/>
      <c r="BT24" s="420"/>
      <c r="BU24" s="421"/>
      <c r="BV24" s="419">
        <v>9051374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6280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2075523</v>
      </c>
      <c r="BO25" s="449"/>
      <c r="BP25" s="449"/>
      <c r="BQ25" s="449"/>
      <c r="BR25" s="449"/>
      <c r="BS25" s="449"/>
      <c r="BT25" s="449"/>
      <c r="BU25" s="450"/>
      <c r="BV25" s="448">
        <v>58354</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5800</v>
      </c>
      <c r="R26" s="373"/>
      <c r="S26" s="373"/>
      <c r="T26" s="373"/>
      <c r="U26" s="373"/>
      <c r="V26" s="374"/>
      <c r="W26" s="462"/>
      <c r="X26" s="399"/>
      <c r="Y26" s="400"/>
      <c r="Z26" s="375" t="s">
        <v>168</v>
      </c>
      <c r="AA26" s="430"/>
      <c r="AB26" s="430"/>
      <c r="AC26" s="430"/>
      <c r="AD26" s="430"/>
      <c r="AE26" s="430"/>
      <c r="AF26" s="430"/>
      <c r="AG26" s="431"/>
      <c r="AH26" s="372">
        <v>10</v>
      </c>
      <c r="AI26" s="373"/>
      <c r="AJ26" s="373"/>
      <c r="AK26" s="373"/>
      <c r="AL26" s="374"/>
      <c r="AM26" s="372">
        <v>30940</v>
      </c>
      <c r="AN26" s="373"/>
      <c r="AO26" s="373"/>
      <c r="AP26" s="373"/>
      <c r="AQ26" s="373"/>
      <c r="AR26" s="374"/>
      <c r="AS26" s="372">
        <v>3094</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2540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166512</v>
      </c>
      <c r="BO27" s="454"/>
      <c r="BP27" s="454"/>
      <c r="BQ27" s="454"/>
      <c r="BR27" s="454"/>
      <c r="BS27" s="454"/>
      <c r="BT27" s="454"/>
      <c r="BU27" s="455"/>
      <c r="BV27" s="453">
        <v>166394</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2020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1341490</v>
      </c>
      <c r="BO28" s="449"/>
      <c r="BP28" s="449"/>
      <c r="BQ28" s="449"/>
      <c r="BR28" s="449"/>
      <c r="BS28" s="449"/>
      <c r="BT28" s="449"/>
      <c r="BU28" s="450"/>
      <c r="BV28" s="448">
        <v>1184645</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12</v>
      </c>
      <c r="M29" s="373"/>
      <c r="N29" s="373"/>
      <c r="O29" s="373"/>
      <c r="P29" s="374"/>
      <c r="Q29" s="372">
        <v>1800</v>
      </c>
      <c r="R29" s="373"/>
      <c r="S29" s="373"/>
      <c r="T29" s="373"/>
      <c r="U29" s="373"/>
      <c r="V29" s="374"/>
      <c r="W29" s="463"/>
      <c r="X29" s="464"/>
      <c r="Y29" s="465"/>
      <c r="Z29" s="375" t="s">
        <v>177</v>
      </c>
      <c r="AA29" s="376"/>
      <c r="AB29" s="376"/>
      <c r="AC29" s="376"/>
      <c r="AD29" s="376"/>
      <c r="AE29" s="376"/>
      <c r="AF29" s="376"/>
      <c r="AG29" s="377"/>
      <c r="AH29" s="372">
        <v>173</v>
      </c>
      <c r="AI29" s="373"/>
      <c r="AJ29" s="373"/>
      <c r="AK29" s="373"/>
      <c r="AL29" s="374"/>
      <c r="AM29" s="372">
        <v>508793</v>
      </c>
      <c r="AN29" s="373"/>
      <c r="AO29" s="373"/>
      <c r="AP29" s="373"/>
      <c r="AQ29" s="373"/>
      <c r="AR29" s="374"/>
      <c r="AS29" s="372">
        <v>2941</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644129</v>
      </c>
      <c r="BO29" s="420"/>
      <c r="BP29" s="420"/>
      <c r="BQ29" s="420"/>
      <c r="BR29" s="420"/>
      <c r="BS29" s="420"/>
      <c r="BT29" s="420"/>
      <c r="BU29" s="421"/>
      <c r="BV29" s="419">
        <v>617080</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2566473</v>
      </c>
      <c r="BO30" s="454"/>
      <c r="BP30" s="454"/>
      <c r="BQ30" s="454"/>
      <c r="BR30" s="454"/>
      <c r="BS30" s="454"/>
      <c r="BT30" s="454"/>
      <c r="BU30" s="455"/>
      <c r="BV30" s="453">
        <v>3055935</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5</v>
      </c>
      <c r="V34" s="367"/>
      <c r="W34" s="368" t="str">
        <f>IF('各会計、関係団体の財政状況及び健全化判断比率'!B28="","",'各会計、関係団体の財政状況及び健全化判断比率'!B28)</f>
        <v>黒潮町国民健康保険事業特別会計</v>
      </c>
      <c r="X34" s="368"/>
      <c r="Y34" s="368"/>
      <c r="Z34" s="368"/>
      <c r="AA34" s="368"/>
      <c r="AB34" s="368"/>
      <c r="AC34" s="368"/>
      <c r="AD34" s="368"/>
      <c r="AE34" s="368"/>
      <c r="AF34" s="368"/>
      <c r="AG34" s="368"/>
      <c r="AH34" s="368"/>
      <c r="AI34" s="368"/>
      <c r="AJ34" s="368"/>
      <c r="AK34" s="368"/>
      <c r="AL34" s="169"/>
      <c r="AM34" s="367">
        <f>IF(AO34="","",MAX(C34:D43,U34:V43)+1)</f>
        <v>10</v>
      </c>
      <c r="AN34" s="367"/>
      <c r="AO34" s="368" t="str">
        <f>IF('各会計、関係団体の財政状況及び健全化判断比率'!B33="","",'各会計、関係団体の財政状況及び健全化判断比率'!B33)</f>
        <v>黒潮町水道事業会計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12</v>
      </c>
      <c r="BX34" s="367"/>
      <c r="BY34" s="368" t="str">
        <f>IF('各会計、関係団体の財政状況及び健全化判断比率'!B68="","",'各会計、関係団体の財政状況及び健全化判断比率'!B68)</f>
        <v>幡多広域市町村圏事務組合（一般会計）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22</v>
      </c>
      <c r="CP34" s="367"/>
      <c r="CQ34" s="368" t="str">
        <f>IF('各会計、関係団体の財政状況及び健全化判断比率'!BS7="","",'各会計、関係団体の財政状況及び健全化判断比率'!BS7)</f>
        <v>黒潮町農業公社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黒潮町住宅新築資金等貸付事業特別会計</v>
      </c>
      <c r="F35" s="368"/>
      <c r="G35" s="368"/>
      <c r="H35" s="368"/>
      <c r="I35" s="368"/>
      <c r="J35" s="368"/>
      <c r="K35" s="368"/>
      <c r="L35" s="368"/>
      <c r="M35" s="368"/>
      <c r="N35" s="368"/>
      <c r="O35" s="368"/>
      <c r="P35" s="368"/>
      <c r="Q35" s="368"/>
      <c r="R35" s="368"/>
      <c r="S35" s="368"/>
      <c r="T35" s="169"/>
      <c r="U35" s="367">
        <f>IF(W35="","",U34+1)</f>
        <v>6</v>
      </c>
      <c r="V35" s="367"/>
      <c r="W35" s="368" t="str">
        <f>IF('各会計、関係団体の財政状況及び健全化判断比率'!B29="","",'各会計、関係団体の財政状況及び健全化判断比率'!B29)</f>
        <v>黒潮町国民健康保険直診特別会計</v>
      </c>
      <c r="X35" s="368"/>
      <c r="Y35" s="368"/>
      <c r="Z35" s="368"/>
      <c r="AA35" s="368"/>
      <c r="AB35" s="368"/>
      <c r="AC35" s="368"/>
      <c r="AD35" s="368"/>
      <c r="AE35" s="368"/>
      <c r="AF35" s="368"/>
      <c r="AG35" s="368"/>
      <c r="AH35" s="368"/>
      <c r="AI35" s="368"/>
      <c r="AJ35" s="368"/>
      <c r="AK35" s="368"/>
      <c r="AL35" s="169"/>
      <c r="AM35" s="367">
        <f t="shared" ref="AM35:AM43" si="0">IF(AO35="","",AM34+1)</f>
        <v>11</v>
      </c>
      <c r="AN35" s="367"/>
      <c r="AO35" s="368" t="str">
        <f>IF('各会計、関係団体の財政状況及び健全化判断比率'!B34="","",'各会計、関係団体の財政状況及び健全化判断比率'!B34)</f>
        <v>黒潮町集落排水事業会計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13</v>
      </c>
      <c r="BX35" s="367"/>
      <c r="BY35" s="368" t="str">
        <f>IF('各会計、関係団体の財政状況及び健全化判断比率'!B69="","",'各会計、関係団体の財政状況及び健全化判断比率'!B69)</f>
        <v>幡多広域市町村圏事務組合（ふるさと市町村圏事業特別会計）</v>
      </c>
      <c r="BZ35" s="368"/>
      <c r="CA35" s="368"/>
      <c r="CB35" s="368"/>
      <c r="CC35" s="368"/>
      <c r="CD35" s="368"/>
      <c r="CE35" s="368"/>
      <c r="CF35" s="368"/>
      <c r="CG35" s="368"/>
      <c r="CH35" s="368"/>
      <c r="CI35" s="368"/>
      <c r="CJ35" s="368"/>
      <c r="CK35" s="368"/>
      <c r="CL35" s="368"/>
      <c r="CM35" s="368"/>
      <c r="CN35" s="169"/>
      <c r="CO35" s="367">
        <f t="shared" ref="CO35:CO43" si="3">IF(CQ35="","",CO34+1)</f>
        <v>23</v>
      </c>
      <c r="CP35" s="367"/>
      <c r="CQ35" s="368" t="str">
        <f>IF('各会計、関係団体の財政状況及び健全化判断比率'!BS8="","",'各会計、関係団体の財政状況及び健全化判断比率'!BS8)</f>
        <v>黒潮町缶詰製作所</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黒潮町宮川奨学資金特別会計</v>
      </c>
      <c r="F36" s="368"/>
      <c r="G36" s="368"/>
      <c r="H36" s="368"/>
      <c r="I36" s="368"/>
      <c r="J36" s="368"/>
      <c r="K36" s="368"/>
      <c r="L36" s="368"/>
      <c r="M36" s="368"/>
      <c r="N36" s="368"/>
      <c r="O36" s="368"/>
      <c r="P36" s="368"/>
      <c r="Q36" s="368"/>
      <c r="R36" s="368"/>
      <c r="S36" s="368"/>
      <c r="T36" s="169"/>
      <c r="U36" s="367">
        <f t="shared" ref="U36:U43" si="4">IF(W36="","",U35+1)</f>
        <v>7</v>
      </c>
      <c r="V36" s="367"/>
      <c r="W36" s="368" t="str">
        <f>IF('各会計、関係団体の財政状況及び健全化判断比率'!B30="","",'各会計、関係団体の財政状況及び健全化判断比率'!B30)</f>
        <v>黒潮町介護保険事業特別会計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14</v>
      </c>
      <c r="BX36" s="367"/>
      <c r="BY36" s="368" t="str">
        <f>IF('各会計、関係団体の財政状況及び健全化判断比率'!B70="","",'各会計、関係団体の財政状況及び健全化判断比率'!B70)</f>
        <v>幡多広域市町村圏事務組合（滞納整理事業特別会計）</v>
      </c>
      <c r="BZ36" s="368"/>
      <c r="CA36" s="368"/>
      <c r="CB36" s="368"/>
      <c r="CC36" s="368"/>
      <c r="CD36" s="368"/>
      <c r="CE36" s="368"/>
      <c r="CF36" s="368"/>
      <c r="CG36" s="368"/>
      <c r="CH36" s="368"/>
      <c r="CI36" s="368"/>
      <c r="CJ36" s="368"/>
      <c r="CK36" s="368"/>
      <c r="CL36" s="368"/>
      <c r="CM36" s="368"/>
      <c r="CN36" s="169"/>
      <c r="CO36" s="367">
        <f t="shared" si="3"/>
        <v>24</v>
      </c>
      <c r="CP36" s="367"/>
      <c r="CQ36" s="368" t="str">
        <f>IF('各会計、関係団体の財政状況及び健全化判断比率'!BS9="","",'各会計、関係団体の財政状況及び健全化判断比率'!BS9)</f>
        <v>こうち・くろしお太陽光発電株式会社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f>IF(E37="","",C36+1)</f>
        <v>4</v>
      </c>
      <c r="D37" s="367"/>
      <c r="E37" s="368" t="str">
        <f>IF('各会計、関係団体の財政状況及び健全化判断比率'!B10="","",'各会計、関係団体の財政状況及び健全化判断比率'!B10)</f>
        <v>黒潮町情報センター事業特別会計</v>
      </c>
      <c r="F37" s="368"/>
      <c r="G37" s="368"/>
      <c r="H37" s="368"/>
      <c r="I37" s="368"/>
      <c r="J37" s="368"/>
      <c r="K37" s="368"/>
      <c r="L37" s="368"/>
      <c r="M37" s="368"/>
      <c r="N37" s="368"/>
      <c r="O37" s="368"/>
      <c r="P37" s="368"/>
      <c r="Q37" s="368"/>
      <c r="R37" s="368"/>
      <c r="S37" s="368"/>
      <c r="T37" s="169"/>
      <c r="U37" s="367">
        <f t="shared" si="4"/>
        <v>8</v>
      </c>
      <c r="V37" s="367"/>
      <c r="W37" s="368" t="str">
        <f>IF('各会計、関係団体の財政状況及び健全化判断比率'!B31="","",'各会計、関係団体の財政状況及び健全化判断比率'!B31)</f>
        <v>黒潮町介護サービス事業特別会計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15</v>
      </c>
      <c r="BX37" s="367"/>
      <c r="BY37" s="368" t="str">
        <f>IF('各会計、関係団体の財政状況及び健全化判断比率'!B71="","",'各会計、関係団体の財政状況及び健全化判断比率'!B71)</f>
        <v>幡多中央環境施設組合</v>
      </c>
      <c r="BZ37" s="368"/>
      <c r="CA37" s="368"/>
      <c r="CB37" s="368"/>
      <c r="CC37" s="368"/>
      <c r="CD37" s="368"/>
      <c r="CE37" s="368"/>
      <c r="CF37" s="368"/>
      <c r="CG37" s="368"/>
      <c r="CH37" s="368"/>
      <c r="CI37" s="368"/>
      <c r="CJ37" s="368"/>
      <c r="CK37" s="368"/>
      <c r="CL37" s="368"/>
      <c r="CM37" s="368"/>
      <c r="CN37" s="169"/>
      <c r="CO37" s="367">
        <f t="shared" si="3"/>
        <v>25</v>
      </c>
      <c r="CP37" s="367"/>
      <c r="CQ37" s="368" t="str">
        <f>IF('各会計、関係団体の財政状況及び健全化判断比率'!BS10="","",'各会計、関係団体の財政状況及び健全化判断比率'!BS10)</f>
        <v>くろしおエナジー</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f t="shared" si="4"/>
        <v>9</v>
      </c>
      <c r="V38" s="367"/>
      <c r="W38" s="368" t="str">
        <f>IF('各会計、関係団体の財政状況及び健全化判断比率'!B32="","",'各会計、関係団体の財政状況及び健全化判断比率'!B32)</f>
        <v>黒潮町後期高齢者医療保険事業特別会計</v>
      </c>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16</v>
      </c>
      <c r="BX38" s="367"/>
      <c r="BY38" s="368" t="str">
        <f>IF('各会計、関係団体の財政状況及び健全化判断比率'!B72="","",'各会計、関係団体の財政状況及び健全化判断比率'!B72)</f>
        <v>幡多中央消防組合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17</v>
      </c>
      <c r="BX39" s="367"/>
      <c r="BY39" s="368" t="str">
        <f>IF('各会計、関係団体の財政状況及び健全化判断比率'!B73="","",'各会計、関係団体の財政状況及び健全化判断比率'!B73)</f>
        <v>こうち人づくり広域連合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18</v>
      </c>
      <c r="BX40" s="367"/>
      <c r="BY40" s="368" t="str">
        <f>IF('各会計、関係団体の財政状況及び健全化判断比率'!B74="","",'各会計、関係団体の財政状況及び健全化判断比率'!B74)</f>
        <v>高知県市町村総合事務組合（一般会計）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19</v>
      </c>
      <c r="BX41" s="367"/>
      <c r="BY41" s="368" t="str">
        <f>IF('各会計、関係団体の財政状況及び健全化判断比率'!B75="","",'各会計、関係団体の財政状況及び健全化判断比率'!B75)</f>
        <v>高知県市町村総合事務組合（交通災害共済事業特別会計）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20</v>
      </c>
      <c r="BX42" s="367"/>
      <c r="BY42" s="368" t="str">
        <f>IF('各会計、関係団体の財政状況及び健全化判断比率'!B76="","",'各会計、関係団体の財政状況及び健全化判断比率'!B76)</f>
        <v>高知県後期高齢者広域連合（一般会計）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21</v>
      </c>
      <c r="BX43" s="367"/>
      <c r="BY43" s="368" t="str">
        <f>IF('各会計、関係団体の財政状況及び健全化判断比率'!B77="","",'各会計、関係団体の財政状況及び健全化判断比率'!B77)</f>
        <v>高知県後期高齢者広域連合（特別会計）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jr1PmiUHjMqYcmBY6ek08p6N5P/IE17oU74fG+FH5maWLVeJhu1dYMA7yMAX/8S5ivO8tUma5E5YsSOneU/Kdg==" saltValue="SkEJqDHe19dcwIKMl2iV4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536</v>
      </c>
      <c r="D34" s="1151"/>
      <c r="E34" s="1152"/>
      <c r="F34" s="32">
        <v>5.8</v>
      </c>
      <c r="G34" s="33">
        <v>5.74</v>
      </c>
      <c r="H34" s="33">
        <v>5.79</v>
      </c>
      <c r="I34" s="33">
        <v>6.31</v>
      </c>
      <c r="J34" s="34">
        <v>6.7</v>
      </c>
      <c r="K34" s="22"/>
      <c r="L34" s="22"/>
      <c r="M34" s="22"/>
      <c r="N34" s="22"/>
      <c r="O34" s="22"/>
      <c r="P34" s="22"/>
    </row>
    <row r="35" spans="1:16" ht="39" customHeight="1" x14ac:dyDescent="0.15">
      <c r="A35" s="22"/>
      <c r="B35" s="35"/>
      <c r="C35" s="1145" t="s">
        <v>537</v>
      </c>
      <c r="D35" s="1146"/>
      <c r="E35" s="1147"/>
      <c r="F35" s="36">
        <v>4.5</v>
      </c>
      <c r="G35" s="37">
        <v>5.64</v>
      </c>
      <c r="H35" s="37">
        <v>5.4</v>
      </c>
      <c r="I35" s="37">
        <v>4.67</v>
      </c>
      <c r="J35" s="38">
        <v>6.68</v>
      </c>
      <c r="K35" s="22"/>
      <c r="L35" s="22"/>
      <c r="M35" s="22"/>
      <c r="N35" s="22"/>
      <c r="O35" s="22"/>
      <c r="P35" s="22"/>
    </row>
    <row r="36" spans="1:16" ht="39" customHeight="1" x14ac:dyDescent="0.15">
      <c r="A36" s="22"/>
      <c r="B36" s="35"/>
      <c r="C36" s="1145" t="s">
        <v>538</v>
      </c>
      <c r="D36" s="1146"/>
      <c r="E36" s="1147"/>
      <c r="F36" s="36">
        <v>0.3</v>
      </c>
      <c r="G36" s="37">
        <v>0.39</v>
      </c>
      <c r="H36" s="37">
        <v>0.55000000000000004</v>
      </c>
      <c r="I36" s="37">
        <v>1.21</v>
      </c>
      <c r="J36" s="38">
        <v>2.08</v>
      </c>
      <c r="K36" s="22"/>
      <c r="L36" s="22"/>
      <c r="M36" s="22"/>
      <c r="N36" s="22"/>
      <c r="O36" s="22"/>
      <c r="P36" s="22"/>
    </row>
    <row r="37" spans="1:16" ht="39" customHeight="1" x14ac:dyDescent="0.15">
      <c r="A37" s="22"/>
      <c r="B37" s="35"/>
      <c r="C37" s="1145" t="s">
        <v>539</v>
      </c>
      <c r="D37" s="1146"/>
      <c r="E37" s="1147"/>
      <c r="F37" s="36">
        <v>0.04</v>
      </c>
      <c r="G37" s="37">
        <v>0.47</v>
      </c>
      <c r="H37" s="37">
        <v>0.7</v>
      </c>
      <c r="I37" s="37">
        <v>0.66</v>
      </c>
      <c r="J37" s="38">
        <v>0.46</v>
      </c>
      <c r="K37" s="22"/>
      <c r="L37" s="22"/>
      <c r="M37" s="22"/>
      <c r="N37" s="22"/>
      <c r="O37" s="22"/>
      <c r="P37" s="22"/>
    </row>
    <row r="38" spans="1:16" ht="39" customHeight="1" x14ac:dyDescent="0.15">
      <c r="A38" s="22"/>
      <c r="B38" s="35"/>
      <c r="C38" s="1145" t="s">
        <v>540</v>
      </c>
      <c r="D38" s="1146"/>
      <c r="E38" s="1147"/>
      <c r="F38" s="36">
        <v>0.09</v>
      </c>
      <c r="G38" s="37">
        <v>0.1</v>
      </c>
      <c r="H38" s="37">
        <v>0.24</v>
      </c>
      <c r="I38" s="37">
        <v>0.28000000000000003</v>
      </c>
      <c r="J38" s="38">
        <v>0.31</v>
      </c>
      <c r="K38" s="22"/>
      <c r="L38" s="22"/>
      <c r="M38" s="22"/>
      <c r="N38" s="22"/>
      <c r="O38" s="22"/>
      <c r="P38" s="22"/>
    </row>
    <row r="39" spans="1:16" ht="39" customHeight="1" x14ac:dyDescent="0.15">
      <c r="A39" s="22"/>
      <c r="B39" s="35"/>
      <c r="C39" s="1145" t="s">
        <v>541</v>
      </c>
      <c r="D39" s="1146"/>
      <c r="E39" s="1147"/>
      <c r="F39" s="36">
        <v>0.13</v>
      </c>
      <c r="G39" s="37">
        <v>0.09</v>
      </c>
      <c r="H39" s="37">
        <v>0.06</v>
      </c>
      <c r="I39" s="37">
        <v>0.13</v>
      </c>
      <c r="J39" s="38">
        <v>0.06</v>
      </c>
      <c r="K39" s="22"/>
      <c r="L39" s="22"/>
      <c r="M39" s="22"/>
      <c r="N39" s="22"/>
      <c r="O39" s="22"/>
      <c r="P39" s="22"/>
    </row>
    <row r="40" spans="1:16" ht="39" customHeight="1" x14ac:dyDescent="0.15">
      <c r="A40" s="22"/>
      <c r="B40" s="35"/>
      <c r="C40" s="1145" t="s">
        <v>542</v>
      </c>
      <c r="D40" s="1146"/>
      <c r="E40" s="1147"/>
      <c r="F40" s="36" t="s">
        <v>491</v>
      </c>
      <c r="G40" s="37" t="s">
        <v>491</v>
      </c>
      <c r="H40" s="37" t="s">
        <v>491</v>
      </c>
      <c r="I40" s="37" t="s">
        <v>491</v>
      </c>
      <c r="J40" s="38">
        <v>0</v>
      </c>
      <c r="K40" s="22"/>
      <c r="L40" s="22"/>
      <c r="M40" s="22"/>
      <c r="N40" s="22"/>
      <c r="O40" s="22"/>
      <c r="P40" s="22"/>
    </row>
    <row r="41" spans="1:16" ht="39" customHeight="1" x14ac:dyDescent="0.15">
      <c r="A41" s="22"/>
      <c r="B41" s="35"/>
      <c r="C41" s="1145" t="s">
        <v>543</v>
      </c>
      <c r="D41" s="1146"/>
      <c r="E41" s="1147"/>
      <c r="F41" s="36">
        <v>0</v>
      </c>
      <c r="G41" s="37">
        <v>0</v>
      </c>
      <c r="H41" s="37">
        <v>0</v>
      </c>
      <c r="I41" s="37">
        <v>0.01</v>
      </c>
      <c r="J41" s="38">
        <v>0</v>
      </c>
      <c r="K41" s="22"/>
      <c r="L41" s="22"/>
      <c r="M41" s="22"/>
      <c r="N41" s="22"/>
      <c r="O41" s="22"/>
      <c r="P41" s="22"/>
    </row>
    <row r="42" spans="1:16" ht="39" customHeight="1" x14ac:dyDescent="0.15">
      <c r="A42" s="22"/>
      <c r="B42" s="39"/>
      <c r="C42" s="1145" t="s">
        <v>544</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545</v>
      </c>
      <c r="D43" s="1149"/>
      <c r="E43" s="1150"/>
      <c r="F43" s="41">
        <v>7.0000000000000007E-2</v>
      </c>
      <c r="G43" s="42">
        <v>0.09</v>
      </c>
      <c r="H43" s="42">
        <v>0.13</v>
      </c>
      <c r="I43" s="42">
        <v>0.09</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ywO9mz3Ru22VD8iIyhPug4s3joPE9Ury7DgDymttOyvgP/YG4YKFzFQugEpt8kij69dp13ftvVA4QPTqdchLA==" saltValue="1vLPp4dcp+kDfl1d+aO2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8" scale="86" orientation="landscape"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1615</v>
      </c>
      <c r="L45" s="60">
        <v>1623</v>
      </c>
      <c r="M45" s="60">
        <v>1698</v>
      </c>
      <c r="N45" s="60">
        <v>1747</v>
      </c>
      <c r="O45" s="61">
        <v>1429</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491</v>
      </c>
      <c r="L46" s="64" t="s">
        <v>491</v>
      </c>
      <c r="M46" s="64" t="s">
        <v>491</v>
      </c>
      <c r="N46" s="64" t="s">
        <v>491</v>
      </c>
      <c r="O46" s="65" t="s">
        <v>491</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491</v>
      </c>
      <c r="L47" s="64" t="s">
        <v>491</v>
      </c>
      <c r="M47" s="64" t="s">
        <v>491</v>
      </c>
      <c r="N47" s="64" t="s">
        <v>491</v>
      </c>
      <c r="O47" s="65" t="s">
        <v>491</v>
      </c>
      <c r="P47" s="48"/>
      <c r="Q47" s="48"/>
      <c r="R47" s="48"/>
      <c r="S47" s="48"/>
      <c r="T47" s="48"/>
      <c r="U47" s="48"/>
    </row>
    <row r="48" spans="1:21" ht="30.75" customHeight="1" x14ac:dyDescent="0.15">
      <c r="A48" s="48"/>
      <c r="B48" s="1178"/>
      <c r="C48" s="1179"/>
      <c r="D48" s="62"/>
      <c r="E48" s="1155" t="s">
        <v>13</v>
      </c>
      <c r="F48" s="1155"/>
      <c r="G48" s="1155"/>
      <c r="H48" s="1155"/>
      <c r="I48" s="1155"/>
      <c r="J48" s="1156"/>
      <c r="K48" s="63">
        <v>62</v>
      </c>
      <c r="L48" s="64">
        <v>63</v>
      </c>
      <c r="M48" s="64">
        <v>63</v>
      </c>
      <c r="N48" s="64">
        <v>101</v>
      </c>
      <c r="O48" s="65">
        <v>81</v>
      </c>
      <c r="P48" s="48"/>
      <c r="Q48" s="48"/>
      <c r="R48" s="48"/>
      <c r="S48" s="48"/>
      <c r="T48" s="48"/>
      <c r="U48" s="48"/>
    </row>
    <row r="49" spans="1:21" ht="30.75" customHeight="1" x14ac:dyDescent="0.15">
      <c r="A49" s="48"/>
      <c r="B49" s="1178"/>
      <c r="C49" s="1179"/>
      <c r="D49" s="62"/>
      <c r="E49" s="1155" t="s">
        <v>14</v>
      </c>
      <c r="F49" s="1155"/>
      <c r="G49" s="1155"/>
      <c r="H49" s="1155"/>
      <c r="I49" s="1155"/>
      <c r="J49" s="1156"/>
      <c r="K49" s="63">
        <v>23</v>
      </c>
      <c r="L49" s="64">
        <v>24</v>
      </c>
      <c r="M49" s="64">
        <v>18</v>
      </c>
      <c r="N49" s="64">
        <v>11</v>
      </c>
      <c r="O49" s="65">
        <v>9</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491</v>
      </c>
      <c r="L50" s="64" t="s">
        <v>491</v>
      </c>
      <c r="M50" s="64" t="s">
        <v>491</v>
      </c>
      <c r="N50" s="64" t="s">
        <v>491</v>
      </c>
      <c r="O50" s="65" t="s">
        <v>491</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491</v>
      </c>
      <c r="L51" s="64">
        <v>0</v>
      </c>
      <c r="M51" s="64" t="s">
        <v>491</v>
      </c>
      <c r="N51" s="64" t="s">
        <v>491</v>
      </c>
      <c r="O51" s="65" t="s">
        <v>491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1301</v>
      </c>
      <c r="L52" s="64">
        <v>1316</v>
      </c>
      <c r="M52" s="64">
        <v>1309</v>
      </c>
      <c r="N52" s="64">
        <v>1167</v>
      </c>
      <c r="O52" s="65">
        <v>1038</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399</v>
      </c>
      <c r="L53" s="69">
        <v>394</v>
      </c>
      <c r="M53" s="69">
        <v>470</v>
      </c>
      <c r="N53" s="69">
        <v>692</v>
      </c>
      <c r="O53" s="70">
        <v>481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ERjQ4aGQsGVcz2zmm3GZBYgeuJ1F6VgiEpvfVpcKNlBK4CfJqyqVlRORvYVbm5aHKiDlGaUH5q7FpsL3MKYyQ==" saltValue="vbzgftfT5PfDLAY4WTQDS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verticalCentered="1"/>
  <pageMargins left="0" right="0" top="0" bottom="0" header="0" footer="0"/>
  <pageSetup paperSize="8" scale="77" orientation="landscape"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96" t="s">
        <v>30</v>
      </c>
      <c r="C41" s="1197"/>
      <c r="D41" s="105"/>
      <c r="E41" s="1198" t="s">
        <v>31</v>
      </c>
      <c r="F41" s="1198"/>
      <c r="G41" s="1198"/>
      <c r="H41" s="1199"/>
      <c r="I41" s="343">
        <v>12197</v>
      </c>
      <c r="J41" s="344">
        <v>11491</v>
      </c>
      <c r="K41" s="344">
        <v>10825</v>
      </c>
      <c r="L41" s="344">
        <v>9996</v>
      </c>
      <c r="M41" s="345">
        <v>9574</v>
      </c>
    </row>
    <row r="42" spans="2:13" ht="27.75" customHeight="1" x14ac:dyDescent="0.15">
      <c r="B42" s="1186"/>
      <c r="C42" s="1187"/>
      <c r="D42" s="106"/>
      <c r="E42" s="1190" t="s">
        <v>32</v>
      </c>
      <c r="F42" s="1190"/>
      <c r="G42" s="1190"/>
      <c r="H42" s="1191"/>
      <c r="I42" s="346" t="s">
        <v>491</v>
      </c>
      <c r="J42" s="347" t="s">
        <v>491</v>
      </c>
      <c r="K42" s="347" t="s">
        <v>491</v>
      </c>
      <c r="L42" s="347" t="s">
        <v>491</v>
      </c>
      <c r="M42" s="348" t="s">
        <v>491</v>
      </c>
    </row>
    <row r="43" spans="2:13" ht="27.75" customHeight="1" x14ac:dyDescent="0.15">
      <c r="B43" s="1186"/>
      <c r="C43" s="1187"/>
      <c r="D43" s="106"/>
      <c r="E43" s="1190" t="s">
        <v>33</v>
      </c>
      <c r="F43" s="1190"/>
      <c r="G43" s="1190"/>
      <c r="H43" s="1191"/>
      <c r="I43" s="346">
        <v>652</v>
      </c>
      <c r="J43" s="347">
        <v>616</v>
      </c>
      <c r="K43" s="347">
        <v>580</v>
      </c>
      <c r="L43" s="347">
        <v>646</v>
      </c>
      <c r="M43" s="348">
        <v>800</v>
      </c>
    </row>
    <row r="44" spans="2:13" ht="27.75" customHeight="1" x14ac:dyDescent="0.15">
      <c r="B44" s="1186"/>
      <c r="C44" s="1187"/>
      <c r="D44" s="106"/>
      <c r="E44" s="1190" t="s">
        <v>34</v>
      </c>
      <c r="F44" s="1190"/>
      <c r="G44" s="1190"/>
      <c r="H44" s="1191"/>
      <c r="I44" s="346">
        <v>137</v>
      </c>
      <c r="J44" s="347">
        <v>116</v>
      </c>
      <c r="K44" s="347">
        <v>96</v>
      </c>
      <c r="L44" s="347">
        <v>84</v>
      </c>
      <c r="M44" s="348">
        <v>76</v>
      </c>
    </row>
    <row r="45" spans="2:13" ht="27.75" customHeight="1" x14ac:dyDescent="0.15">
      <c r="B45" s="1186"/>
      <c r="C45" s="1187"/>
      <c r="D45" s="106"/>
      <c r="E45" s="1190" t="s">
        <v>35</v>
      </c>
      <c r="F45" s="1190"/>
      <c r="G45" s="1190"/>
      <c r="H45" s="1191"/>
      <c r="I45" s="346">
        <v>1263</v>
      </c>
      <c r="J45" s="347">
        <v>1209</v>
      </c>
      <c r="K45" s="347">
        <v>1202</v>
      </c>
      <c r="L45" s="347">
        <v>1076</v>
      </c>
      <c r="M45" s="348">
        <v>1224</v>
      </c>
    </row>
    <row r="46" spans="2:13" ht="27.75" customHeight="1" x14ac:dyDescent="0.15">
      <c r="B46" s="1186"/>
      <c r="C46" s="1187"/>
      <c r="D46" s="107"/>
      <c r="E46" s="1190" t="s">
        <v>36</v>
      </c>
      <c r="F46" s="1190"/>
      <c r="G46" s="1190"/>
      <c r="H46" s="1191"/>
      <c r="I46" s="346" t="s">
        <v>491</v>
      </c>
      <c r="J46" s="347" t="s">
        <v>491</v>
      </c>
      <c r="K46" s="347" t="s">
        <v>491</v>
      </c>
      <c r="L46" s="347" t="s">
        <v>491</v>
      </c>
      <c r="M46" s="348" t="s">
        <v>491</v>
      </c>
    </row>
    <row r="47" spans="2:13" ht="27.75" customHeight="1" x14ac:dyDescent="0.15">
      <c r="B47" s="1186"/>
      <c r="C47" s="1187"/>
      <c r="D47" s="108"/>
      <c r="E47" s="1200" t="s">
        <v>37</v>
      </c>
      <c r="F47" s="1201"/>
      <c r="G47" s="1201"/>
      <c r="H47" s="1202"/>
      <c r="I47" s="346" t="s">
        <v>491</v>
      </c>
      <c r="J47" s="347" t="s">
        <v>491</v>
      </c>
      <c r="K47" s="347" t="s">
        <v>491</v>
      </c>
      <c r="L47" s="347" t="s">
        <v>491</v>
      </c>
      <c r="M47" s="348" t="s">
        <v>491</v>
      </c>
    </row>
    <row r="48" spans="2:13" ht="27.75" customHeight="1" x14ac:dyDescent="0.15">
      <c r="B48" s="1186"/>
      <c r="C48" s="1187"/>
      <c r="D48" s="106"/>
      <c r="E48" s="1190" t="s">
        <v>38</v>
      </c>
      <c r="F48" s="1190"/>
      <c r="G48" s="1190"/>
      <c r="H48" s="1191"/>
      <c r="I48" s="346" t="s">
        <v>491</v>
      </c>
      <c r="J48" s="347" t="s">
        <v>491</v>
      </c>
      <c r="K48" s="347" t="s">
        <v>491</v>
      </c>
      <c r="L48" s="347" t="s">
        <v>491</v>
      </c>
      <c r="M48" s="348" t="s">
        <v>491</v>
      </c>
    </row>
    <row r="49" spans="2:13" ht="27.75" customHeight="1" x14ac:dyDescent="0.15">
      <c r="B49" s="1188"/>
      <c r="C49" s="1189"/>
      <c r="D49" s="106"/>
      <c r="E49" s="1190" t="s">
        <v>39</v>
      </c>
      <c r="F49" s="1190"/>
      <c r="G49" s="1190"/>
      <c r="H49" s="1191"/>
      <c r="I49" s="346" t="s">
        <v>491</v>
      </c>
      <c r="J49" s="347" t="s">
        <v>491</v>
      </c>
      <c r="K49" s="347" t="s">
        <v>491</v>
      </c>
      <c r="L49" s="347" t="s">
        <v>491</v>
      </c>
      <c r="M49" s="348" t="s">
        <v>491</v>
      </c>
    </row>
    <row r="50" spans="2:13" ht="27.75" customHeight="1" x14ac:dyDescent="0.15">
      <c r="B50" s="1184" t="s">
        <v>40</v>
      </c>
      <c r="C50" s="1185"/>
      <c r="D50" s="109"/>
      <c r="E50" s="1190" t="s">
        <v>41</v>
      </c>
      <c r="F50" s="1190"/>
      <c r="G50" s="1190"/>
      <c r="H50" s="1191"/>
      <c r="I50" s="346">
        <v>4268</v>
      </c>
      <c r="J50" s="347">
        <v>4577</v>
      </c>
      <c r="K50" s="347">
        <v>4863</v>
      </c>
      <c r="L50" s="347">
        <v>4303</v>
      </c>
      <c r="M50" s="348">
        <v>4041</v>
      </c>
    </row>
    <row r="51" spans="2:13" ht="27.75" customHeight="1" x14ac:dyDescent="0.15">
      <c r="B51" s="1186"/>
      <c r="C51" s="1187"/>
      <c r="D51" s="106"/>
      <c r="E51" s="1190" t="s">
        <v>42</v>
      </c>
      <c r="F51" s="1190"/>
      <c r="G51" s="1190"/>
      <c r="H51" s="1191"/>
      <c r="I51" s="346">
        <v>34</v>
      </c>
      <c r="J51" s="347">
        <v>20</v>
      </c>
      <c r="K51" s="347">
        <v>151</v>
      </c>
      <c r="L51" s="347">
        <v>300</v>
      </c>
      <c r="M51" s="348">
        <v>491</v>
      </c>
    </row>
    <row r="52" spans="2:13" ht="27.75" customHeight="1" x14ac:dyDescent="0.15">
      <c r="B52" s="1188"/>
      <c r="C52" s="1189"/>
      <c r="D52" s="106"/>
      <c r="E52" s="1190" t="s">
        <v>43</v>
      </c>
      <c r="F52" s="1190"/>
      <c r="G52" s="1190"/>
      <c r="H52" s="1191"/>
      <c r="I52" s="346">
        <v>10922</v>
      </c>
      <c r="J52" s="347">
        <v>10274</v>
      </c>
      <c r="K52" s="347">
        <v>9504</v>
      </c>
      <c r="L52" s="347">
        <v>9230</v>
      </c>
      <c r="M52" s="348">
        <v>8652</v>
      </c>
    </row>
    <row r="53" spans="2:13" ht="27.75" customHeight="1" thickBot="1" x14ac:dyDescent="0.2">
      <c r="B53" s="1192" t="s">
        <v>19</v>
      </c>
      <c r="C53" s="1193"/>
      <c r="D53" s="110"/>
      <c r="E53" s="1194" t="s">
        <v>44</v>
      </c>
      <c r="F53" s="1194"/>
      <c r="G53" s="1194"/>
      <c r="H53" s="1195"/>
      <c r="I53" s="349">
        <v>-975</v>
      </c>
      <c r="J53" s="350">
        <v>-1440</v>
      </c>
      <c r="K53" s="350">
        <v>-1814</v>
      </c>
      <c r="L53" s="350">
        <v>-2032</v>
      </c>
      <c r="M53" s="351">
        <v>-1510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4IpH0AZbFwSYvQT81y/suDEBaQ6xtwAY0MfGRga1i8P41cOxJ4p49Il4W0N7OVYrdp2mFRrByWi+Gcom9WrfMA==" saltValue="5vPIk4qNOD7DqK+hnJMGM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verticalCentered="1"/>
  <pageMargins left="0" right="0" top="0" bottom="0" header="0" footer="0"/>
  <pageSetup paperSize="8" scale="86" orientation="landscape"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83"/>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352">
        <v>1269</v>
      </c>
      <c r="G55" s="352">
        <v>1185</v>
      </c>
      <c r="H55" s="353">
        <v>1341</v>
      </c>
    </row>
    <row r="56" spans="2:8" ht="52.5" customHeight="1" x14ac:dyDescent="0.15">
      <c r="B56" s="122"/>
      <c r="C56" s="1213" t="s">
        <v>47</v>
      </c>
      <c r="D56" s="1213"/>
      <c r="E56" s="1214"/>
      <c r="F56" s="354">
        <v>585</v>
      </c>
      <c r="G56" s="354">
        <v>617</v>
      </c>
      <c r="H56" s="355">
        <v>644</v>
      </c>
    </row>
    <row r="57" spans="2:8" ht="53.25" customHeight="1" x14ac:dyDescent="0.15">
      <c r="B57" s="122"/>
      <c r="C57" s="1215" t="s">
        <v>48</v>
      </c>
      <c r="D57" s="1215"/>
      <c r="E57" s="1216"/>
      <c r="F57" s="356">
        <v>3611</v>
      </c>
      <c r="G57" s="356">
        <v>3056</v>
      </c>
      <c r="H57" s="357">
        <v>2566</v>
      </c>
    </row>
    <row r="58" spans="2:8" ht="45.75" customHeight="1" x14ac:dyDescent="0.15">
      <c r="B58" s="123"/>
      <c r="C58" s="1203" t="s">
        <v>565</v>
      </c>
      <c r="D58" s="1204"/>
      <c r="E58" s="1205"/>
      <c r="F58" s="358">
        <v>1167</v>
      </c>
      <c r="G58" s="358">
        <v>1174</v>
      </c>
      <c r="H58" s="359">
        <v>1182</v>
      </c>
    </row>
    <row r="59" spans="2:8" ht="45.75" customHeight="1" x14ac:dyDescent="0.15">
      <c r="B59" s="123"/>
      <c r="C59" s="1203" t="s">
        <v>566</v>
      </c>
      <c r="D59" s="1204"/>
      <c r="E59" s="1205"/>
      <c r="F59" s="358">
        <v>409</v>
      </c>
      <c r="G59" s="358">
        <v>410</v>
      </c>
      <c r="H59" s="359">
        <v>396</v>
      </c>
    </row>
    <row r="60" spans="2:8" ht="45.75" customHeight="1" x14ac:dyDescent="0.15">
      <c r="B60" s="123"/>
      <c r="C60" s="1203" t="s">
        <v>567</v>
      </c>
      <c r="D60" s="1204"/>
      <c r="E60" s="1205"/>
      <c r="F60" s="358">
        <v>333</v>
      </c>
      <c r="G60" s="358">
        <v>333</v>
      </c>
      <c r="H60" s="359">
        <v>328</v>
      </c>
    </row>
    <row r="61" spans="2:8" ht="45.75" customHeight="1" x14ac:dyDescent="0.15">
      <c r="B61" s="123"/>
      <c r="C61" s="1203" t="s">
        <v>569</v>
      </c>
      <c r="D61" s="1204"/>
      <c r="E61" s="1205"/>
      <c r="F61" s="358">
        <v>853</v>
      </c>
      <c r="G61" s="358">
        <v>474</v>
      </c>
      <c r="H61" s="359">
        <v>141</v>
      </c>
    </row>
    <row r="62" spans="2:8" ht="45.75" customHeight="1" thickBot="1" x14ac:dyDescent="0.2">
      <c r="B62" s="124"/>
      <c r="C62" s="1206" t="s">
        <v>568</v>
      </c>
      <c r="D62" s="1207"/>
      <c r="E62" s="1208"/>
      <c r="F62" s="360">
        <v>327</v>
      </c>
      <c r="G62" s="360">
        <v>205</v>
      </c>
      <c r="H62" s="361">
        <v>116</v>
      </c>
    </row>
    <row r="63" spans="2:8" ht="52.5" customHeight="1" thickBot="1" x14ac:dyDescent="0.2">
      <c r="B63" s="125"/>
      <c r="C63" s="1209" t="s">
        <v>49</v>
      </c>
      <c r="D63" s="1209"/>
      <c r="E63" s="1210"/>
      <c r="F63" s="362">
        <v>5465</v>
      </c>
      <c r="G63" s="362">
        <v>4858</v>
      </c>
      <c r="H63" s="363">
        <v>4552</v>
      </c>
    </row>
    <row r="64" spans="2:8"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sheetData>
  <sheetProtection algorithmName="SHA-512" hashValue="tqiqF4LvpV0x3WYB1/WqI4BabzJmbjK+5GURXnypqVrsur9IQL/qTeHc0Fs9y6IjYCBkzebU+mqkfTXskweVMw==" saltValue="45wLf8+mYTS/mH/OikQZ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528</v>
      </c>
      <c r="G2" s="139"/>
      <c r="H2" s="140"/>
    </row>
    <row r="3" spans="1:8" x14ac:dyDescent="0.15">
      <c r="A3" s="136" t="s">
        <v>521</v>
      </c>
      <c r="B3" s="141"/>
      <c r="C3" s="142"/>
      <c r="D3" s="143">
        <v>143696</v>
      </c>
      <c r="E3" s="144"/>
      <c r="F3" s="145">
        <v>120302</v>
      </c>
      <c r="G3" s="146"/>
      <c r="H3" s="147"/>
    </row>
    <row r="4" spans="1:8" x14ac:dyDescent="0.15">
      <c r="A4" s="148"/>
      <c r="B4" s="149"/>
      <c r="C4" s="150"/>
      <c r="D4" s="151">
        <v>37177</v>
      </c>
      <c r="E4" s="152"/>
      <c r="F4" s="153">
        <v>59328</v>
      </c>
      <c r="G4" s="154"/>
      <c r="H4" s="155"/>
    </row>
    <row r="5" spans="1:8" x14ac:dyDescent="0.15">
      <c r="A5" s="136" t="s">
        <v>523</v>
      </c>
      <c r="B5" s="141"/>
      <c r="C5" s="142"/>
      <c r="D5" s="143">
        <v>207986</v>
      </c>
      <c r="E5" s="144"/>
      <c r="F5" s="145">
        <v>114841</v>
      </c>
      <c r="G5" s="146"/>
      <c r="H5" s="147"/>
    </row>
    <row r="6" spans="1:8" x14ac:dyDescent="0.15">
      <c r="A6" s="148"/>
      <c r="B6" s="149"/>
      <c r="C6" s="150"/>
      <c r="D6" s="151">
        <v>71561</v>
      </c>
      <c r="E6" s="152"/>
      <c r="F6" s="153">
        <v>51589</v>
      </c>
      <c r="G6" s="154"/>
      <c r="H6" s="155"/>
    </row>
    <row r="7" spans="1:8" x14ac:dyDescent="0.15">
      <c r="A7" s="136" t="s">
        <v>524</v>
      </c>
      <c r="B7" s="141"/>
      <c r="C7" s="142"/>
      <c r="D7" s="143">
        <v>181662</v>
      </c>
      <c r="E7" s="144"/>
      <c r="F7" s="145">
        <v>124145</v>
      </c>
      <c r="G7" s="146"/>
      <c r="H7" s="147"/>
    </row>
    <row r="8" spans="1:8" x14ac:dyDescent="0.15">
      <c r="A8" s="148"/>
      <c r="B8" s="149"/>
      <c r="C8" s="150"/>
      <c r="D8" s="151">
        <v>48078</v>
      </c>
      <c r="E8" s="152"/>
      <c r="F8" s="153">
        <v>54761</v>
      </c>
      <c r="G8" s="154"/>
      <c r="H8" s="155"/>
    </row>
    <row r="9" spans="1:8" x14ac:dyDescent="0.15">
      <c r="A9" s="136" t="s">
        <v>525</v>
      </c>
      <c r="B9" s="141"/>
      <c r="C9" s="142"/>
      <c r="D9" s="143">
        <v>159461</v>
      </c>
      <c r="E9" s="144"/>
      <c r="F9" s="145">
        <v>131480</v>
      </c>
      <c r="G9" s="146"/>
      <c r="H9" s="147"/>
    </row>
    <row r="10" spans="1:8" x14ac:dyDescent="0.15">
      <c r="A10" s="148"/>
      <c r="B10" s="149"/>
      <c r="C10" s="150"/>
      <c r="D10" s="151">
        <v>61130</v>
      </c>
      <c r="E10" s="152"/>
      <c r="F10" s="153">
        <v>63148</v>
      </c>
      <c r="G10" s="154"/>
      <c r="H10" s="155"/>
    </row>
    <row r="11" spans="1:8" x14ac:dyDescent="0.15">
      <c r="A11" s="136" t="s">
        <v>526</v>
      </c>
      <c r="B11" s="141"/>
      <c r="C11" s="142"/>
      <c r="D11" s="143">
        <v>205160</v>
      </c>
      <c r="E11" s="144"/>
      <c r="F11" s="145">
        <v>163245</v>
      </c>
      <c r="G11" s="146"/>
      <c r="H11" s="147"/>
    </row>
    <row r="12" spans="1:8" x14ac:dyDescent="0.15">
      <c r="A12" s="148"/>
      <c r="B12" s="149"/>
      <c r="C12" s="156"/>
      <c r="D12" s="151">
        <v>36403</v>
      </c>
      <c r="E12" s="152"/>
      <c r="F12" s="153">
        <v>87630</v>
      </c>
      <c r="G12" s="154"/>
      <c r="H12" s="155"/>
    </row>
    <row r="13" spans="1:8" x14ac:dyDescent="0.15">
      <c r="A13" s="136"/>
      <c r="B13" s="141"/>
      <c r="C13" s="157"/>
      <c r="D13" s="158">
        <v>179593</v>
      </c>
      <c r="E13" s="159"/>
      <c r="F13" s="160">
        <v>130803</v>
      </c>
      <c r="G13" s="161"/>
      <c r="H13" s="147"/>
    </row>
    <row r="14" spans="1:8" x14ac:dyDescent="0.15">
      <c r="A14" s="148"/>
      <c r="B14" s="149"/>
      <c r="C14" s="150"/>
      <c r="D14" s="151">
        <v>50870</v>
      </c>
      <c r="E14" s="152"/>
      <c r="F14" s="153">
        <v>63291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4.7300000000000004</v>
      </c>
      <c r="C19" s="162">
        <f>ROUND(VALUE(SUBSTITUTE(実質収支比率等に係る経年分析!G$48,"▲","-")),2)</f>
        <v>5.85</v>
      </c>
      <c r="D19" s="162">
        <f>ROUND(VALUE(SUBSTITUTE(実質収支比率等に係る経年分析!H$48,"▲","-")),2)</f>
        <v>5.72</v>
      </c>
      <c r="E19" s="162">
        <f>ROUND(VALUE(SUBSTITUTE(実質収支比率等に係る経年分析!I$48,"▲","-")),2)</f>
        <v>5.09</v>
      </c>
      <c r="F19" s="162">
        <f>ROUND(VALUE(SUBSTITUTE(実質収支比率等に係る経年分析!J$48,"▲","-")),2)</f>
        <v>7.06</v>
      </c>
    </row>
    <row r="20" spans="1:11" x14ac:dyDescent="0.15">
      <c r="A20" s="162" t="s">
        <v>53</v>
      </c>
      <c r="B20" s="162">
        <f>ROUND(VALUE(SUBSTITUTE(実質収支比率等に係る経年分析!F$47,"▲","-")),2)</f>
        <v>18.920000000000002</v>
      </c>
      <c r="C20" s="162">
        <f>ROUND(VALUE(SUBSTITUTE(実質収支比率等に係る経年分析!G$47,"▲","-")),2)</f>
        <v>19.850000000000001</v>
      </c>
      <c r="D20" s="162">
        <f>ROUND(VALUE(SUBSTITUTE(実質収支比率等に係る経年分析!H$47,"▲","-")),2)</f>
        <v>23.22</v>
      </c>
      <c r="E20" s="162">
        <f>ROUND(VALUE(SUBSTITUTE(実質収支比率等に係る経年分析!I$47,"▲","-")),2)</f>
        <v>22.14</v>
      </c>
      <c r="F20" s="162">
        <f>ROUND(VALUE(SUBSTITUTE(実質収支比率等に係る経年分析!J$47,"▲","-")),2)</f>
        <v>25.51</v>
      </c>
    </row>
    <row r="21" spans="1:11" x14ac:dyDescent="0.15">
      <c r="A21" s="162" t="s">
        <v>54</v>
      </c>
      <c r="B21" s="162">
        <f>IF(ISNUMBER(VALUE(SUBSTITUTE(実質収支比率等に係る経年分析!F$49,"▲","-"))),ROUND(VALUE(SUBSTITUTE(実質収支比率等に係る経年分析!F$49,"▲","-")),2),NA())</f>
        <v>1.42</v>
      </c>
      <c r="C21" s="162">
        <f>IF(ISNUMBER(VALUE(SUBSTITUTE(実質収支比率等に係る経年分析!G$49,"▲","-"))),ROUND(VALUE(SUBSTITUTE(実質収支比率等に係る経年分析!G$49,"▲","-")),2),NA())</f>
        <v>1.35</v>
      </c>
      <c r="D21" s="162">
        <f>IF(ISNUMBER(VALUE(SUBSTITUTE(実質収支比率等に係る経年分析!H$49,"▲","-"))),ROUND(VALUE(SUBSTITUTE(実質収支比率等に係る経年分析!H$49,"▲","-")),2),NA())</f>
        <v>-0.28999999999999998</v>
      </c>
      <c r="E21" s="162">
        <f>IF(ISNUMBER(VALUE(SUBSTITUTE(実質収支比率等に係る経年分析!I$49,"▲","-"))),ROUND(VALUE(SUBSTITUTE(実質収支比率等に係る経年分析!I$49,"▲","-")),2),NA())</f>
        <v>-4.22</v>
      </c>
      <c r="F21" s="162">
        <f>IF(ISNUMBER(VALUE(SUBSTITUTE(実質収支比率等に係る経年分析!J$49,"▲","-"))),ROUND(VALUE(SUBSTITUTE(実質収支比率等に係る経年分析!J$49,"▲","-")),2),NA())</f>
        <v>2.0099999999999998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7.0000000000000007E-2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0.09</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黒潮町国民健康保険直診特別会計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黒潮町集落排水事業会計</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黒潮町宮川奨学資金特別会計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0.06</v>
      </c>
    </row>
    <row r="32" spans="1:11" x14ac:dyDescent="0.15">
      <c r="A32" s="163" t="str">
        <f>IF(連結実質赤字比率に係る赤字・黒字の構成分析!C$38="",NA(),連結実質赤字比率に係る赤字・黒字の構成分析!C$38)</f>
        <v>黒潮町住宅新築資金等貸付事業特別会計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0.28000000000000003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0.31</v>
      </c>
    </row>
    <row r="33" spans="1:16" x14ac:dyDescent="0.15">
      <c r="A33" s="163" t="str">
        <f>IF(連結実質赤字比率に係る赤字・黒字の構成分析!C$37="",NA(),連結実質赤字比率に係る赤字・黒字の構成分析!C$37)</f>
        <v>黒潮町国民健康保険事業特別会計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0.04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0.47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0.66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0.46</v>
      </c>
    </row>
    <row r="34" spans="1:16" x14ac:dyDescent="0.15">
      <c r="A34" s="163" t="str">
        <f>IF(連結実質赤字比率に係る赤字・黒字の構成分析!C$36="",NA(),連結実質赤字比率に係る赤字・黒字の構成分析!C$36)</f>
        <v>黒潮町介護保険事業特別会計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0.39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0.55000000000000004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1.21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2.08</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5.64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4.67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6.68</v>
      </c>
    </row>
    <row r="36" spans="1:16" x14ac:dyDescent="0.15">
      <c r="A36" s="163" t="str">
        <f>IF(連結実質赤字比率に係る赤字・黒字の構成分析!C$34="",NA(),連結実質赤字比率に係る赤字・黒字の構成分析!C$34)</f>
        <v>黒潮町水道事業会計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5.74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5.79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6.31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1301</v>
      </c>
      <c r="E42" s="164"/>
      <c r="F42" s="164"/>
      <c r="G42" s="164">
        <f>'実質公債費比率（分子）の構造'!L$52</f>
        <v>1316</v>
      </c>
      <c r="H42" s="164"/>
      <c r="I42" s="164"/>
      <c r="J42" s="164">
        <f>'実質公債費比率（分子）の構造'!M$52</f>
        <v>1309</v>
      </c>
      <c r="K42" s="164"/>
      <c r="L42" s="164"/>
      <c r="M42" s="164">
        <f>'実質公債費比率（分子）の構造'!N$52</f>
        <v>1167</v>
      </c>
      <c r="N42" s="164"/>
      <c r="O42" s="164"/>
      <c r="P42" s="164">
        <f>'実質公債費比率（分子）の構造'!O$52</f>
        <v>1038</v>
      </c>
    </row>
    <row r="43" spans="1:16" x14ac:dyDescent="0.15">
      <c r="A43" s="164" t="s">
        <v>16</v>
      </c>
      <c r="B43" s="164" t="str">
        <f>'実質公債費比率（分子）の構造'!K$51</f>
        <v>-</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23</v>
      </c>
      <c r="C45" s="164"/>
      <c r="D45" s="164"/>
      <c r="E45" s="164">
        <f>'実質公債費比率（分子）の構造'!L$49</f>
        <v>24</v>
      </c>
      <c r="F45" s="164"/>
      <c r="G45" s="164"/>
      <c r="H45" s="164">
        <f>'実質公債費比率（分子）の構造'!M$49</f>
        <v>18</v>
      </c>
      <c r="I45" s="164"/>
      <c r="J45" s="164"/>
      <c r="K45" s="164">
        <f>'実質公債費比率（分子）の構造'!N$49</f>
        <v>11</v>
      </c>
      <c r="L45" s="164"/>
      <c r="M45" s="164"/>
      <c r="N45" s="164">
        <f>'実質公債費比率（分子）の構造'!O$49</f>
        <v>9</v>
      </c>
      <c r="O45" s="164"/>
      <c r="P45" s="164"/>
    </row>
    <row r="46" spans="1:16" x14ac:dyDescent="0.15">
      <c r="A46" s="164" t="s">
        <v>64</v>
      </c>
      <c r="B46" s="164">
        <f>'実質公債費比率（分子）の構造'!K$48</f>
        <v>62</v>
      </c>
      <c r="C46" s="164"/>
      <c r="D46" s="164"/>
      <c r="E46" s="164">
        <f>'実質公債費比率（分子）の構造'!L$48</f>
        <v>63</v>
      </c>
      <c r="F46" s="164"/>
      <c r="G46" s="164"/>
      <c r="H46" s="164">
        <f>'実質公債費比率（分子）の構造'!M$48</f>
        <v>63</v>
      </c>
      <c r="I46" s="164"/>
      <c r="J46" s="164"/>
      <c r="K46" s="164">
        <f>'実質公債費比率（分子）の構造'!N$48</f>
        <v>101</v>
      </c>
      <c r="L46" s="164"/>
      <c r="M46" s="164"/>
      <c r="N46" s="164">
        <f>'実質公債費比率（分子）の構造'!O$48</f>
        <v>81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1615</v>
      </c>
      <c r="C49" s="164"/>
      <c r="D49" s="164"/>
      <c r="E49" s="164">
        <f>'実質公債費比率（分子）の構造'!L$45</f>
        <v>1623</v>
      </c>
      <c r="F49" s="164"/>
      <c r="G49" s="164"/>
      <c r="H49" s="164">
        <f>'実質公債費比率（分子）の構造'!M$45</f>
        <v>1698</v>
      </c>
      <c r="I49" s="164"/>
      <c r="J49" s="164"/>
      <c r="K49" s="164">
        <f>'実質公債費比率（分子）の構造'!N$45</f>
        <v>1747</v>
      </c>
      <c r="L49" s="164"/>
      <c r="M49" s="164"/>
      <c r="N49" s="164">
        <f>'実質公債費比率（分子）の構造'!O$45</f>
        <v>1429</v>
      </c>
      <c r="O49" s="164"/>
      <c r="P49" s="164"/>
    </row>
    <row r="50" spans="1:16" x14ac:dyDescent="0.15">
      <c r="A50" s="164" t="s">
        <v>67</v>
      </c>
      <c r="B50" s="164" t="e">
        <f>NA()</f>
        <v>#N/A</v>
      </c>
      <c r="C50" s="164">
        <f>IF(ISNUMBER('実質公債費比率（分子）の構造'!K$53),'実質公債費比率（分子）の構造'!K$53,NA())</f>
        <v>399</v>
      </c>
      <c r="D50" s="164" t="e">
        <f>NA()</f>
        <v>#N/A</v>
      </c>
      <c r="E50" s="164" t="e">
        <f>NA()</f>
        <v>#N/A</v>
      </c>
      <c r="F50" s="164">
        <f>IF(ISNUMBER('実質公債費比率（分子）の構造'!L$53),'実質公債費比率（分子）の構造'!L$53,NA())</f>
        <v>394</v>
      </c>
      <c r="G50" s="164" t="e">
        <f>NA()</f>
        <v>#N/A</v>
      </c>
      <c r="H50" s="164" t="e">
        <f>NA()</f>
        <v>#N/A</v>
      </c>
      <c r="I50" s="164">
        <f>IF(ISNUMBER('実質公債費比率（分子）の構造'!M$53),'実質公債費比率（分子）の構造'!M$53,NA())</f>
        <v>470</v>
      </c>
      <c r="J50" s="164" t="e">
        <f>NA()</f>
        <v>#N/A</v>
      </c>
      <c r="K50" s="164" t="e">
        <f>NA()</f>
        <v>#N/A</v>
      </c>
      <c r="L50" s="164">
        <f>IF(ISNUMBER('実質公債費比率（分子）の構造'!N$53),'実質公債費比率（分子）の構造'!N$53,NA())</f>
        <v>692</v>
      </c>
      <c r="M50" s="164" t="e">
        <f>NA()</f>
        <v>#N/A</v>
      </c>
      <c r="N50" s="164" t="e">
        <f>NA()</f>
        <v>#N/A</v>
      </c>
      <c r="O50" s="164">
        <f>IF(ISNUMBER('実質公債費比率（分子）の構造'!O$53),'実質公債費比率（分子）の構造'!O$53,NA())</f>
        <v>481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10922</v>
      </c>
      <c r="E56" s="163"/>
      <c r="F56" s="163"/>
      <c r="G56" s="163">
        <f>'将来負担比率（分子）の構造'!J$52</f>
        <v>10274</v>
      </c>
      <c r="H56" s="163"/>
      <c r="I56" s="163"/>
      <c r="J56" s="163">
        <f>'将来負担比率（分子）の構造'!K$52</f>
        <v>9504</v>
      </c>
      <c r="K56" s="163"/>
      <c r="L56" s="163"/>
      <c r="M56" s="163">
        <f>'将来負担比率（分子）の構造'!L$52</f>
        <v>9230</v>
      </c>
      <c r="N56" s="163"/>
      <c r="O56" s="163"/>
      <c r="P56" s="163">
        <f>'将来負担比率（分子）の構造'!M$52</f>
        <v>8652</v>
      </c>
    </row>
    <row r="57" spans="1:16" x14ac:dyDescent="0.15">
      <c r="A57" s="163" t="s">
        <v>42</v>
      </c>
      <c r="B57" s="163"/>
      <c r="C57" s="163"/>
      <c r="D57" s="163">
        <f>'将来負担比率（分子）の構造'!I$51</f>
        <v>34</v>
      </c>
      <c r="E57" s="163"/>
      <c r="F57" s="163"/>
      <c r="G57" s="163">
        <f>'将来負担比率（分子）の構造'!J$51</f>
        <v>20</v>
      </c>
      <c r="H57" s="163"/>
      <c r="I57" s="163"/>
      <c r="J57" s="163">
        <f>'将来負担比率（分子）の構造'!K$51</f>
        <v>151</v>
      </c>
      <c r="K57" s="163"/>
      <c r="L57" s="163"/>
      <c r="M57" s="163">
        <f>'将来負担比率（分子）の構造'!L$51</f>
        <v>300</v>
      </c>
      <c r="N57" s="163"/>
      <c r="O57" s="163"/>
      <c r="P57" s="163">
        <f>'将来負担比率（分子）の構造'!M$51</f>
        <v>491</v>
      </c>
    </row>
    <row r="58" spans="1:16" x14ac:dyDescent="0.15">
      <c r="A58" s="163" t="s">
        <v>41</v>
      </c>
      <c r="B58" s="163"/>
      <c r="C58" s="163"/>
      <c r="D58" s="163">
        <f>'将来負担比率（分子）の構造'!I$50</f>
        <v>4268</v>
      </c>
      <c r="E58" s="163"/>
      <c r="F58" s="163"/>
      <c r="G58" s="163">
        <f>'将来負担比率（分子）の構造'!J$50</f>
        <v>4577</v>
      </c>
      <c r="H58" s="163"/>
      <c r="I58" s="163"/>
      <c r="J58" s="163">
        <f>'将来負担比率（分子）の構造'!K$50</f>
        <v>4863</v>
      </c>
      <c r="K58" s="163"/>
      <c r="L58" s="163"/>
      <c r="M58" s="163">
        <f>'将来負担比率（分子）の構造'!L$50</f>
        <v>4303</v>
      </c>
      <c r="N58" s="163"/>
      <c r="O58" s="163"/>
      <c r="P58" s="163">
        <f>'将来負担比率（分子）の構造'!M$50</f>
        <v>4041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1263</v>
      </c>
      <c r="C62" s="163"/>
      <c r="D62" s="163"/>
      <c r="E62" s="163">
        <f>'将来負担比率（分子）の構造'!J$45</f>
        <v>1209</v>
      </c>
      <c r="F62" s="163"/>
      <c r="G62" s="163"/>
      <c r="H62" s="163">
        <f>'将来負担比率（分子）の構造'!K$45</f>
        <v>1202</v>
      </c>
      <c r="I62" s="163"/>
      <c r="J62" s="163"/>
      <c r="K62" s="163">
        <f>'将来負担比率（分子）の構造'!L$45</f>
        <v>1076</v>
      </c>
      <c r="L62" s="163"/>
      <c r="M62" s="163"/>
      <c r="N62" s="163">
        <f>'将来負担比率（分子）の構造'!M$45</f>
        <v>1224</v>
      </c>
      <c r="O62" s="163"/>
      <c r="P62" s="163"/>
    </row>
    <row r="63" spans="1:16" x14ac:dyDescent="0.15">
      <c r="A63" s="163" t="s">
        <v>34</v>
      </c>
      <c r="B63" s="163">
        <f>'将来負担比率（分子）の構造'!I$44</f>
        <v>137</v>
      </c>
      <c r="C63" s="163"/>
      <c r="D63" s="163"/>
      <c r="E63" s="163">
        <f>'将来負担比率（分子）の構造'!J$44</f>
        <v>116</v>
      </c>
      <c r="F63" s="163"/>
      <c r="G63" s="163"/>
      <c r="H63" s="163">
        <f>'将来負担比率（分子）の構造'!K$44</f>
        <v>96</v>
      </c>
      <c r="I63" s="163"/>
      <c r="J63" s="163"/>
      <c r="K63" s="163">
        <f>'将来負担比率（分子）の構造'!L$44</f>
        <v>84</v>
      </c>
      <c r="L63" s="163"/>
      <c r="M63" s="163"/>
      <c r="N63" s="163">
        <f>'将来負担比率（分子）の構造'!M$44</f>
        <v>76</v>
      </c>
      <c r="O63" s="163"/>
      <c r="P63" s="163"/>
    </row>
    <row r="64" spans="1:16" x14ac:dyDescent="0.15">
      <c r="A64" s="163" t="s">
        <v>33</v>
      </c>
      <c r="B64" s="163">
        <f>'将来負担比率（分子）の構造'!I$43</f>
        <v>652</v>
      </c>
      <c r="C64" s="163"/>
      <c r="D64" s="163"/>
      <c r="E64" s="163">
        <f>'将来負担比率（分子）の構造'!J$43</f>
        <v>616</v>
      </c>
      <c r="F64" s="163"/>
      <c r="G64" s="163"/>
      <c r="H64" s="163">
        <f>'将来負担比率（分子）の構造'!K$43</f>
        <v>580</v>
      </c>
      <c r="I64" s="163"/>
      <c r="J64" s="163"/>
      <c r="K64" s="163">
        <f>'将来負担比率（分子）の構造'!L$43</f>
        <v>646</v>
      </c>
      <c r="L64" s="163"/>
      <c r="M64" s="163"/>
      <c r="N64" s="163">
        <f>'将来負担比率（分子）の構造'!M$43</f>
        <v>800</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12197</v>
      </c>
      <c r="C66" s="163"/>
      <c r="D66" s="163"/>
      <c r="E66" s="163">
        <f>'将来負担比率（分子）の構造'!J$41</f>
        <v>11491</v>
      </c>
      <c r="F66" s="163"/>
      <c r="G66" s="163"/>
      <c r="H66" s="163">
        <f>'将来負担比率（分子）の構造'!K$41</f>
        <v>10825</v>
      </c>
      <c r="I66" s="163"/>
      <c r="J66" s="163"/>
      <c r="K66" s="163">
        <f>'将来負担比率（分子）の構造'!L$41</f>
        <v>9996</v>
      </c>
      <c r="L66" s="163"/>
      <c r="M66" s="163"/>
      <c r="N66" s="163">
        <f>'将来負担比率（分子）の構造'!M$41</f>
        <v>9574</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1269</v>
      </c>
      <c r="C72" s="167">
        <f>基金残高に係る経年分析!G55</f>
        <v>1185</v>
      </c>
      <c r="D72" s="167">
        <f>基金残高に係る経年分析!H55</f>
        <v>1341</v>
      </c>
    </row>
    <row r="73" spans="1:16" x14ac:dyDescent="0.15">
      <c r="A73" s="166" t="s">
        <v>74</v>
      </c>
      <c r="B73" s="167">
        <f>基金残高に係る経年分析!F56</f>
        <v>585</v>
      </c>
      <c r="C73" s="167">
        <f>基金残高に係る経年分析!G56</f>
        <v>617</v>
      </c>
      <c r="D73" s="167">
        <f>基金残高に係る経年分析!H56</f>
        <v>644</v>
      </c>
    </row>
    <row r="74" spans="1:16" x14ac:dyDescent="0.15">
      <c r="A74" s="166" t="s">
        <v>75</v>
      </c>
      <c r="B74" s="167">
        <f>基金残高に係る経年分析!F57</f>
        <v>3611</v>
      </c>
      <c r="C74" s="167">
        <f>基金残高に係る経年分析!G57</f>
        <v>3056</v>
      </c>
      <c r="D74" s="167">
        <f>基金残高に係る経年分析!H57</f>
        <v>2566</v>
      </c>
    </row>
  </sheetData>
  <sheetProtection algorithmName="SHA-512" hashValue="CgBylWJ03D1sal1Ff/g/OvIrctfDEYRVMee2ofurg9gd/l/Q4hSYEsQIY9AEVCMBgqKAuiMB2X03FQeb40VC0A==" saltValue="utb/POB5wowqgaQw8fY8q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816527</v>
      </c>
      <c r="S5" s="677"/>
      <c r="T5" s="677"/>
      <c r="U5" s="677"/>
      <c r="V5" s="677"/>
      <c r="W5" s="677"/>
      <c r="X5" s="677"/>
      <c r="Y5" s="702"/>
      <c r="Z5" s="715">
        <v>7.2</v>
      </c>
      <c r="AA5" s="715"/>
      <c r="AB5" s="715"/>
      <c r="AC5" s="715"/>
      <c r="AD5" s="716">
        <v>816527</v>
      </c>
      <c r="AE5" s="716"/>
      <c r="AF5" s="716"/>
      <c r="AG5" s="716"/>
      <c r="AH5" s="716"/>
      <c r="AI5" s="716"/>
      <c r="AJ5" s="716"/>
      <c r="AK5" s="716"/>
      <c r="AL5" s="703">
        <v>15.5</v>
      </c>
      <c r="AM5" s="685"/>
      <c r="AN5" s="685"/>
      <c r="AO5" s="704"/>
      <c r="AP5" s="679" t="s">
        <v>216</v>
      </c>
      <c r="AQ5" s="680"/>
      <c r="AR5" s="680"/>
      <c r="AS5" s="680"/>
      <c r="AT5" s="680"/>
      <c r="AU5" s="680"/>
      <c r="AV5" s="680"/>
      <c r="AW5" s="680"/>
      <c r="AX5" s="680"/>
      <c r="AY5" s="680"/>
      <c r="AZ5" s="680"/>
      <c r="BA5" s="680"/>
      <c r="BB5" s="680"/>
      <c r="BC5" s="680"/>
      <c r="BD5" s="680"/>
      <c r="BE5" s="680"/>
      <c r="BF5" s="681"/>
      <c r="BG5" s="621">
        <v>816527</v>
      </c>
      <c r="BH5" s="622"/>
      <c r="BI5" s="622"/>
      <c r="BJ5" s="622"/>
      <c r="BK5" s="622"/>
      <c r="BL5" s="622"/>
      <c r="BM5" s="622"/>
      <c r="BN5" s="623"/>
      <c r="BO5" s="659">
        <v>100</v>
      </c>
      <c r="BP5" s="659"/>
      <c r="BQ5" s="659"/>
      <c r="BR5" s="659"/>
      <c r="BS5" s="660">
        <v>886</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93095</v>
      </c>
      <c r="S6" s="622"/>
      <c r="T6" s="622"/>
      <c r="U6" s="622"/>
      <c r="V6" s="622"/>
      <c r="W6" s="622"/>
      <c r="X6" s="622"/>
      <c r="Y6" s="623"/>
      <c r="Z6" s="659">
        <v>0.8</v>
      </c>
      <c r="AA6" s="659"/>
      <c r="AB6" s="659"/>
      <c r="AC6" s="659"/>
      <c r="AD6" s="660">
        <v>93095</v>
      </c>
      <c r="AE6" s="660"/>
      <c r="AF6" s="660"/>
      <c r="AG6" s="660"/>
      <c r="AH6" s="660"/>
      <c r="AI6" s="660"/>
      <c r="AJ6" s="660"/>
      <c r="AK6" s="660"/>
      <c r="AL6" s="624">
        <v>1.8</v>
      </c>
      <c r="AM6" s="625"/>
      <c r="AN6" s="625"/>
      <c r="AO6" s="661"/>
      <c r="AP6" s="618" t="s">
        <v>221</v>
      </c>
      <c r="AQ6" s="619"/>
      <c r="AR6" s="619"/>
      <c r="AS6" s="619"/>
      <c r="AT6" s="619"/>
      <c r="AU6" s="619"/>
      <c r="AV6" s="619"/>
      <c r="AW6" s="619"/>
      <c r="AX6" s="619"/>
      <c r="AY6" s="619"/>
      <c r="AZ6" s="619"/>
      <c r="BA6" s="619"/>
      <c r="BB6" s="619"/>
      <c r="BC6" s="619"/>
      <c r="BD6" s="619"/>
      <c r="BE6" s="619"/>
      <c r="BF6" s="620"/>
      <c r="BG6" s="621">
        <v>816527</v>
      </c>
      <c r="BH6" s="622"/>
      <c r="BI6" s="622"/>
      <c r="BJ6" s="622"/>
      <c r="BK6" s="622"/>
      <c r="BL6" s="622"/>
      <c r="BM6" s="622"/>
      <c r="BN6" s="623"/>
      <c r="BO6" s="659">
        <v>100</v>
      </c>
      <c r="BP6" s="659"/>
      <c r="BQ6" s="659"/>
      <c r="BR6" s="659"/>
      <c r="BS6" s="660">
        <v>886</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66452</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66452</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855</v>
      </c>
      <c r="S7" s="622"/>
      <c r="T7" s="622"/>
      <c r="U7" s="622"/>
      <c r="V7" s="622"/>
      <c r="W7" s="622"/>
      <c r="X7" s="622"/>
      <c r="Y7" s="623"/>
      <c r="Z7" s="659">
        <v>0</v>
      </c>
      <c r="AA7" s="659"/>
      <c r="AB7" s="659"/>
      <c r="AC7" s="659"/>
      <c r="AD7" s="660">
        <v>855</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321864</v>
      </c>
      <c r="BH7" s="622"/>
      <c r="BI7" s="622"/>
      <c r="BJ7" s="622"/>
      <c r="BK7" s="622"/>
      <c r="BL7" s="622"/>
      <c r="BM7" s="622"/>
      <c r="BN7" s="623"/>
      <c r="BO7" s="659">
        <v>39.4</v>
      </c>
      <c r="BP7" s="659"/>
      <c r="BQ7" s="659"/>
      <c r="BR7" s="659"/>
      <c r="BS7" s="660">
        <v>886</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2806461</v>
      </c>
      <c r="CS7" s="622"/>
      <c r="CT7" s="622"/>
      <c r="CU7" s="622"/>
      <c r="CV7" s="622"/>
      <c r="CW7" s="622"/>
      <c r="CX7" s="622"/>
      <c r="CY7" s="623"/>
      <c r="CZ7" s="659">
        <v>25.9</v>
      </c>
      <c r="DA7" s="659"/>
      <c r="DB7" s="659"/>
      <c r="DC7" s="659"/>
      <c r="DD7" s="627">
        <v>652218</v>
      </c>
      <c r="DE7" s="622"/>
      <c r="DF7" s="622"/>
      <c r="DG7" s="622"/>
      <c r="DH7" s="622"/>
      <c r="DI7" s="622"/>
      <c r="DJ7" s="622"/>
      <c r="DK7" s="622"/>
      <c r="DL7" s="622"/>
      <c r="DM7" s="622"/>
      <c r="DN7" s="622"/>
      <c r="DO7" s="622"/>
      <c r="DP7" s="623"/>
      <c r="DQ7" s="627">
        <v>1956999</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6734</v>
      </c>
      <c r="S8" s="622"/>
      <c r="T8" s="622"/>
      <c r="U8" s="622"/>
      <c r="V8" s="622"/>
      <c r="W8" s="622"/>
      <c r="X8" s="622"/>
      <c r="Y8" s="623"/>
      <c r="Z8" s="659">
        <v>0.1</v>
      </c>
      <c r="AA8" s="659"/>
      <c r="AB8" s="659"/>
      <c r="AC8" s="659"/>
      <c r="AD8" s="660">
        <v>6734</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13459</v>
      </c>
      <c r="BH8" s="622"/>
      <c r="BI8" s="622"/>
      <c r="BJ8" s="622"/>
      <c r="BK8" s="622"/>
      <c r="BL8" s="622"/>
      <c r="BM8" s="622"/>
      <c r="BN8" s="623"/>
      <c r="BO8" s="659">
        <v>1.6</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2387643</v>
      </c>
      <c r="CS8" s="622"/>
      <c r="CT8" s="622"/>
      <c r="CU8" s="622"/>
      <c r="CV8" s="622"/>
      <c r="CW8" s="622"/>
      <c r="CX8" s="622"/>
      <c r="CY8" s="623"/>
      <c r="CZ8" s="659">
        <v>22</v>
      </c>
      <c r="DA8" s="659"/>
      <c r="DB8" s="659"/>
      <c r="DC8" s="659"/>
      <c r="DD8" s="627">
        <v>27786</v>
      </c>
      <c r="DE8" s="622"/>
      <c r="DF8" s="622"/>
      <c r="DG8" s="622"/>
      <c r="DH8" s="622"/>
      <c r="DI8" s="622"/>
      <c r="DJ8" s="622"/>
      <c r="DK8" s="622"/>
      <c r="DL8" s="622"/>
      <c r="DM8" s="622"/>
      <c r="DN8" s="622"/>
      <c r="DO8" s="622"/>
      <c r="DP8" s="623"/>
      <c r="DQ8" s="627">
        <v>1656465</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8171</v>
      </c>
      <c r="S9" s="622"/>
      <c r="T9" s="622"/>
      <c r="U9" s="622"/>
      <c r="V9" s="622"/>
      <c r="W9" s="622"/>
      <c r="X9" s="622"/>
      <c r="Y9" s="623"/>
      <c r="Z9" s="659">
        <v>0.1</v>
      </c>
      <c r="AA9" s="659"/>
      <c r="AB9" s="659"/>
      <c r="AC9" s="659"/>
      <c r="AD9" s="660">
        <v>8171</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286490</v>
      </c>
      <c r="BH9" s="622"/>
      <c r="BI9" s="622"/>
      <c r="BJ9" s="622"/>
      <c r="BK9" s="622"/>
      <c r="BL9" s="622"/>
      <c r="BM9" s="622"/>
      <c r="BN9" s="623"/>
      <c r="BO9" s="659">
        <v>35.1</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933978</v>
      </c>
      <c r="CS9" s="622"/>
      <c r="CT9" s="622"/>
      <c r="CU9" s="622"/>
      <c r="CV9" s="622"/>
      <c r="CW9" s="622"/>
      <c r="CX9" s="622"/>
      <c r="CY9" s="623"/>
      <c r="CZ9" s="659">
        <v>8.6</v>
      </c>
      <c r="DA9" s="659"/>
      <c r="DB9" s="659"/>
      <c r="DC9" s="659"/>
      <c r="DD9" s="627">
        <v>83099</v>
      </c>
      <c r="DE9" s="622"/>
      <c r="DF9" s="622"/>
      <c r="DG9" s="622"/>
      <c r="DH9" s="622"/>
      <c r="DI9" s="622"/>
      <c r="DJ9" s="622"/>
      <c r="DK9" s="622"/>
      <c r="DL9" s="622"/>
      <c r="DM9" s="622"/>
      <c r="DN9" s="622"/>
      <c r="DO9" s="622"/>
      <c r="DP9" s="623"/>
      <c r="DQ9" s="627">
        <v>519937</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13409</v>
      </c>
      <c r="BH10" s="622"/>
      <c r="BI10" s="622"/>
      <c r="BJ10" s="622"/>
      <c r="BK10" s="622"/>
      <c r="BL10" s="622"/>
      <c r="BM10" s="622"/>
      <c r="BN10" s="623"/>
      <c r="BO10" s="659">
        <v>1.6</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257946</v>
      </c>
      <c r="S11" s="622"/>
      <c r="T11" s="622"/>
      <c r="U11" s="622"/>
      <c r="V11" s="622"/>
      <c r="W11" s="622"/>
      <c r="X11" s="622"/>
      <c r="Y11" s="623"/>
      <c r="Z11" s="624">
        <v>2.2999999999999998</v>
      </c>
      <c r="AA11" s="625"/>
      <c r="AB11" s="625"/>
      <c r="AC11" s="626"/>
      <c r="AD11" s="627">
        <v>257946</v>
      </c>
      <c r="AE11" s="622"/>
      <c r="AF11" s="622"/>
      <c r="AG11" s="622"/>
      <c r="AH11" s="622"/>
      <c r="AI11" s="622"/>
      <c r="AJ11" s="622"/>
      <c r="AK11" s="623"/>
      <c r="AL11" s="624">
        <v>4.9000000000000004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8506</v>
      </c>
      <c r="BH11" s="622"/>
      <c r="BI11" s="622"/>
      <c r="BJ11" s="622"/>
      <c r="BK11" s="622"/>
      <c r="BL11" s="622"/>
      <c r="BM11" s="622"/>
      <c r="BN11" s="623"/>
      <c r="BO11" s="659">
        <v>1</v>
      </c>
      <c r="BP11" s="659"/>
      <c r="BQ11" s="659"/>
      <c r="BR11" s="659"/>
      <c r="BS11" s="660">
        <v>886</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513067</v>
      </c>
      <c r="CS11" s="622"/>
      <c r="CT11" s="622"/>
      <c r="CU11" s="622"/>
      <c r="CV11" s="622"/>
      <c r="CW11" s="622"/>
      <c r="CX11" s="622"/>
      <c r="CY11" s="623"/>
      <c r="CZ11" s="659">
        <v>4.7</v>
      </c>
      <c r="DA11" s="659"/>
      <c r="DB11" s="659"/>
      <c r="DC11" s="659"/>
      <c r="DD11" s="627">
        <v>118468</v>
      </c>
      <c r="DE11" s="622"/>
      <c r="DF11" s="622"/>
      <c r="DG11" s="622"/>
      <c r="DH11" s="622"/>
      <c r="DI11" s="622"/>
      <c r="DJ11" s="622"/>
      <c r="DK11" s="622"/>
      <c r="DL11" s="622"/>
      <c r="DM11" s="622"/>
      <c r="DN11" s="622"/>
      <c r="DO11" s="622"/>
      <c r="DP11" s="623"/>
      <c r="DQ11" s="627">
        <v>274503</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7750</v>
      </c>
      <c r="S12" s="622"/>
      <c r="T12" s="622"/>
      <c r="U12" s="622"/>
      <c r="V12" s="622"/>
      <c r="W12" s="622"/>
      <c r="X12" s="622"/>
      <c r="Y12" s="623"/>
      <c r="Z12" s="659">
        <v>0.1</v>
      </c>
      <c r="AA12" s="659"/>
      <c r="AB12" s="659"/>
      <c r="AC12" s="659"/>
      <c r="AD12" s="660">
        <v>7750</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380259</v>
      </c>
      <c r="BH12" s="622"/>
      <c r="BI12" s="622"/>
      <c r="BJ12" s="622"/>
      <c r="BK12" s="622"/>
      <c r="BL12" s="622"/>
      <c r="BM12" s="622"/>
      <c r="BN12" s="623"/>
      <c r="BO12" s="659">
        <v>46.6</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189857</v>
      </c>
      <c r="CS12" s="622"/>
      <c r="CT12" s="622"/>
      <c r="CU12" s="622"/>
      <c r="CV12" s="622"/>
      <c r="CW12" s="622"/>
      <c r="CX12" s="622"/>
      <c r="CY12" s="623"/>
      <c r="CZ12" s="659">
        <v>1.7</v>
      </c>
      <c r="DA12" s="659"/>
      <c r="DB12" s="659"/>
      <c r="DC12" s="659"/>
      <c r="DD12" s="627">
        <v>600</v>
      </c>
      <c r="DE12" s="622"/>
      <c r="DF12" s="622"/>
      <c r="DG12" s="622"/>
      <c r="DH12" s="622"/>
      <c r="DI12" s="622"/>
      <c r="DJ12" s="622"/>
      <c r="DK12" s="622"/>
      <c r="DL12" s="622"/>
      <c r="DM12" s="622"/>
      <c r="DN12" s="622"/>
      <c r="DO12" s="622"/>
      <c r="DP12" s="623"/>
      <c r="DQ12" s="627">
        <v>148816</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375432</v>
      </c>
      <c r="BH13" s="622"/>
      <c r="BI13" s="622"/>
      <c r="BJ13" s="622"/>
      <c r="BK13" s="622"/>
      <c r="BL13" s="622"/>
      <c r="BM13" s="622"/>
      <c r="BN13" s="623"/>
      <c r="BO13" s="659">
        <v>46</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1122929</v>
      </c>
      <c r="CS13" s="622"/>
      <c r="CT13" s="622"/>
      <c r="CU13" s="622"/>
      <c r="CV13" s="622"/>
      <c r="CW13" s="622"/>
      <c r="CX13" s="622"/>
      <c r="CY13" s="623"/>
      <c r="CZ13" s="659">
        <v>10.3</v>
      </c>
      <c r="DA13" s="659"/>
      <c r="DB13" s="659"/>
      <c r="DC13" s="659"/>
      <c r="DD13" s="627">
        <v>945496</v>
      </c>
      <c r="DE13" s="622"/>
      <c r="DF13" s="622"/>
      <c r="DG13" s="622"/>
      <c r="DH13" s="622"/>
      <c r="DI13" s="622"/>
      <c r="DJ13" s="622"/>
      <c r="DK13" s="622"/>
      <c r="DL13" s="622"/>
      <c r="DM13" s="622"/>
      <c r="DN13" s="622"/>
      <c r="DO13" s="622"/>
      <c r="DP13" s="623"/>
      <c r="DQ13" s="627">
        <v>163862</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51148</v>
      </c>
      <c r="BH14" s="622"/>
      <c r="BI14" s="622"/>
      <c r="BJ14" s="622"/>
      <c r="BK14" s="622"/>
      <c r="BL14" s="622"/>
      <c r="BM14" s="622"/>
      <c r="BN14" s="623"/>
      <c r="BO14" s="659">
        <v>6.3</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608337</v>
      </c>
      <c r="CS14" s="622"/>
      <c r="CT14" s="622"/>
      <c r="CU14" s="622"/>
      <c r="CV14" s="622"/>
      <c r="CW14" s="622"/>
      <c r="CX14" s="622"/>
      <c r="CY14" s="623"/>
      <c r="CZ14" s="659">
        <v>5.6</v>
      </c>
      <c r="DA14" s="659"/>
      <c r="DB14" s="659"/>
      <c r="DC14" s="659"/>
      <c r="DD14" s="627">
        <v>177786</v>
      </c>
      <c r="DE14" s="622"/>
      <c r="DF14" s="622"/>
      <c r="DG14" s="622"/>
      <c r="DH14" s="622"/>
      <c r="DI14" s="622"/>
      <c r="DJ14" s="622"/>
      <c r="DK14" s="622"/>
      <c r="DL14" s="622"/>
      <c r="DM14" s="622"/>
      <c r="DN14" s="622"/>
      <c r="DO14" s="622"/>
      <c r="DP14" s="623"/>
      <c r="DQ14" s="627">
        <v>417620</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4799</v>
      </c>
      <c r="S15" s="622"/>
      <c r="T15" s="622"/>
      <c r="U15" s="622"/>
      <c r="V15" s="622"/>
      <c r="W15" s="622"/>
      <c r="X15" s="622"/>
      <c r="Y15" s="623"/>
      <c r="Z15" s="659">
        <v>0</v>
      </c>
      <c r="AA15" s="659"/>
      <c r="AB15" s="659"/>
      <c r="AC15" s="659"/>
      <c r="AD15" s="660">
        <v>4799</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63256</v>
      </c>
      <c r="BH15" s="622"/>
      <c r="BI15" s="622"/>
      <c r="BJ15" s="622"/>
      <c r="BK15" s="622"/>
      <c r="BL15" s="622"/>
      <c r="BM15" s="622"/>
      <c r="BN15" s="623"/>
      <c r="BO15" s="659">
        <v>7.7</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652202</v>
      </c>
      <c r="CS15" s="622"/>
      <c r="CT15" s="622"/>
      <c r="CU15" s="622"/>
      <c r="CV15" s="622"/>
      <c r="CW15" s="622"/>
      <c r="CX15" s="622"/>
      <c r="CY15" s="623"/>
      <c r="CZ15" s="659">
        <v>6</v>
      </c>
      <c r="DA15" s="659"/>
      <c r="DB15" s="659"/>
      <c r="DC15" s="659"/>
      <c r="DD15" s="627">
        <v>16399</v>
      </c>
      <c r="DE15" s="622"/>
      <c r="DF15" s="622"/>
      <c r="DG15" s="622"/>
      <c r="DH15" s="622"/>
      <c r="DI15" s="622"/>
      <c r="DJ15" s="622"/>
      <c r="DK15" s="622"/>
      <c r="DL15" s="622"/>
      <c r="DM15" s="622"/>
      <c r="DN15" s="622"/>
      <c r="DO15" s="622"/>
      <c r="DP15" s="623"/>
      <c r="DQ15" s="627">
        <v>559271</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12017</v>
      </c>
      <c r="S16" s="622"/>
      <c r="T16" s="622"/>
      <c r="U16" s="622"/>
      <c r="V16" s="622"/>
      <c r="W16" s="622"/>
      <c r="X16" s="622"/>
      <c r="Y16" s="623"/>
      <c r="Z16" s="659">
        <v>0.1</v>
      </c>
      <c r="AA16" s="659"/>
      <c r="AB16" s="659"/>
      <c r="AC16" s="659"/>
      <c r="AD16" s="660">
        <v>12017</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140484</v>
      </c>
      <c r="CS16" s="622"/>
      <c r="CT16" s="622"/>
      <c r="CU16" s="622"/>
      <c r="CV16" s="622"/>
      <c r="CW16" s="622"/>
      <c r="CX16" s="622"/>
      <c r="CY16" s="623"/>
      <c r="CZ16" s="659">
        <v>1.3</v>
      </c>
      <c r="DA16" s="659"/>
      <c r="DB16" s="659"/>
      <c r="DC16" s="659"/>
      <c r="DD16" s="627" t="s">
        <v>122</v>
      </c>
      <c r="DE16" s="622"/>
      <c r="DF16" s="622"/>
      <c r="DG16" s="622"/>
      <c r="DH16" s="622"/>
      <c r="DI16" s="622"/>
      <c r="DJ16" s="622"/>
      <c r="DK16" s="622"/>
      <c r="DL16" s="622"/>
      <c r="DM16" s="622"/>
      <c r="DN16" s="622"/>
      <c r="DO16" s="622"/>
      <c r="DP16" s="623"/>
      <c r="DQ16" s="627">
        <v>61896</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37440</v>
      </c>
      <c r="S17" s="622"/>
      <c r="T17" s="622"/>
      <c r="U17" s="622"/>
      <c r="V17" s="622"/>
      <c r="W17" s="622"/>
      <c r="X17" s="622"/>
      <c r="Y17" s="623"/>
      <c r="Z17" s="659">
        <v>0.3</v>
      </c>
      <c r="AA17" s="659"/>
      <c r="AB17" s="659"/>
      <c r="AC17" s="659"/>
      <c r="AD17" s="660">
        <v>37440</v>
      </c>
      <c r="AE17" s="660"/>
      <c r="AF17" s="660"/>
      <c r="AG17" s="660"/>
      <c r="AH17" s="660"/>
      <c r="AI17" s="660"/>
      <c r="AJ17" s="660"/>
      <c r="AK17" s="660"/>
      <c r="AL17" s="624">
        <v>0.7</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1429198</v>
      </c>
      <c r="CS17" s="622"/>
      <c r="CT17" s="622"/>
      <c r="CU17" s="622"/>
      <c r="CV17" s="622"/>
      <c r="CW17" s="622"/>
      <c r="CX17" s="622"/>
      <c r="CY17" s="623"/>
      <c r="CZ17" s="659">
        <v>13.2</v>
      </c>
      <c r="DA17" s="659"/>
      <c r="DB17" s="659"/>
      <c r="DC17" s="659"/>
      <c r="DD17" s="627" t="s">
        <v>122</v>
      </c>
      <c r="DE17" s="622"/>
      <c r="DF17" s="622"/>
      <c r="DG17" s="622"/>
      <c r="DH17" s="622"/>
      <c r="DI17" s="622"/>
      <c r="DJ17" s="622"/>
      <c r="DK17" s="622"/>
      <c r="DL17" s="622"/>
      <c r="DM17" s="622"/>
      <c r="DN17" s="622"/>
      <c r="DO17" s="622"/>
      <c r="DP17" s="623"/>
      <c r="DQ17" s="627">
        <v>1427650</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3056</v>
      </c>
      <c r="S18" s="622"/>
      <c r="T18" s="622"/>
      <c r="U18" s="622"/>
      <c r="V18" s="622"/>
      <c r="W18" s="622"/>
      <c r="X18" s="622"/>
      <c r="Y18" s="623"/>
      <c r="Z18" s="659">
        <v>0</v>
      </c>
      <c r="AA18" s="659"/>
      <c r="AB18" s="659"/>
      <c r="AC18" s="659"/>
      <c r="AD18" s="660">
        <v>3056</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33305</v>
      </c>
      <c r="S19" s="622"/>
      <c r="T19" s="622"/>
      <c r="U19" s="622"/>
      <c r="V19" s="622"/>
      <c r="W19" s="622"/>
      <c r="X19" s="622"/>
      <c r="Y19" s="623"/>
      <c r="Z19" s="659">
        <v>0.3</v>
      </c>
      <c r="AA19" s="659"/>
      <c r="AB19" s="659"/>
      <c r="AC19" s="659"/>
      <c r="AD19" s="660">
        <v>33305</v>
      </c>
      <c r="AE19" s="660"/>
      <c r="AF19" s="660"/>
      <c r="AG19" s="660"/>
      <c r="AH19" s="660"/>
      <c r="AI19" s="660"/>
      <c r="AJ19" s="660"/>
      <c r="AK19" s="660"/>
      <c r="AL19" s="624">
        <v>0.6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1079</v>
      </c>
      <c r="S20" s="622"/>
      <c r="T20" s="622"/>
      <c r="U20" s="622"/>
      <c r="V20" s="622"/>
      <c r="W20" s="622"/>
      <c r="X20" s="622"/>
      <c r="Y20" s="623"/>
      <c r="Z20" s="659">
        <v>0</v>
      </c>
      <c r="AA20" s="659"/>
      <c r="AB20" s="659"/>
      <c r="AC20" s="659"/>
      <c r="AD20" s="660">
        <v>1079</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10850608</v>
      </c>
      <c r="CS20" s="622"/>
      <c r="CT20" s="622"/>
      <c r="CU20" s="622"/>
      <c r="CV20" s="622"/>
      <c r="CW20" s="622"/>
      <c r="CX20" s="622"/>
      <c r="CY20" s="623"/>
      <c r="CZ20" s="659">
        <v>100</v>
      </c>
      <c r="DA20" s="659"/>
      <c r="DB20" s="659"/>
      <c r="DC20" s="659"/>
      <c r="DD20" s="627">
        <v>2021852</v>
      </c>
      <c r="DE20" s="622"/>
      <c r="DF20" s="622"/>
      <c r="DG20" s="622"/>
      <c r="DH20" s="622"/>
      <c r="DI20" s="622"/>
      <c r="DJ20" s="622"/>
      <c r="DK20" s="622"/>
      <c r="DL20" s="622"/>
      <c r="DM20" s="622"/>
      <c r="DN20" s="622"/>
      <c r="DO20" s="622"/>
      <c r="DP20" s="623"/>
      <c r="DQ20" s="627">
        <v>7253471</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4408623</v>
      </c>
      <c r="S21" s="622"/>
      <c r="T21" s="622"/>
      <c r="U21" s="622"/>
      <c r="V21" s="622"/>
      <c r="W21" s="622"/>
      <c r="X21" s="622"/>
      <c r="Y21" s="623"/>
      <c r="Z21" s="659">
        <v>39</v>
      </c>
      <c r="AA21" s="659"/>
      <c r="AB21" s="659"/>
      <c r="AC21" s="659"/>
      <c r="AD21" s="660">
        <v>4011019</v>
      </c>
      <c r="AE21" s="660"/>
      <c r="AF21" s="660"/>
      <c r="AG21" s="660"/>
      <c r="AH21" s="660"/>
      <c r="AI21" s="660"/>
      <c r="AJ21" s="660"/>
      <c r="AK21" s="660"/>
      <c r="AL21" s="624">
        <v>76.099999999999994</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4011019</v>
      </c>
      <c r="S22" s="622"/>
      <c r="T22" s="622"/>
      <c r="U22" s="622"/>
      <c r="V22" s="622"/>
      <c r="W22" s="622"/>
      <c r="X22" s="622"/>
      <c r="Y22" s="623"/>
      <c r="Z22" s="659">
        <v>35.5</v>
      </c>
      <c r="AA22" s="659"/>
      <c r="AB22" s="659"/>
      <c r="AC22" s="659"/>
      <c r="AD22" s="660">
        <v>4011019</v>
      </c>
      <c r="AE22" s="660"/>
      <c r="AF22" s="660"/>
      <c r="AG22" s="660"/>
      <c r="AH22" s="660"/>
      <c r="AI22" s="660"/>
      <c r="AJ22" s="660"/>
      <c r="AK22" s="660"/>
      <c r="AL22" s="624">
        <v>76.099999999999994</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397604</v>
      </c>
      <c r="S23" s="622"/>
      <c r="T23" s="622"/>
      <c r="U23" s="622"/>
      <c r="V23" s="622"/>
      <c r="W23" s="622"/>
      <c r="X23" s="622"/>
      <c r="Y23" s="623"/>
      <c r="Z23" s="659">
        <v>3.5</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4037317</v>
      </c>
      <c r="CS24" s="677"/>
      <c r="CT24" s="677"/>
      <c r="CU24" s="677"/>
      <c r="CV24" s="677"/>
      <c r="CW24" s="677"/>
      <c r="CX24" s="677"/>
      <c r="CY24" s="702"/>
      <c r="CZ24" s="703">
        <v>37.200000000000003</v>
      </c>
      <c r="DA24" s="685"/>
      <c r="DB24" s="685"/>
      <c r="DC24" s="705"/>
      <c r="DD24" s="701">
        <v>3489358</v>
      </c>
      <c r="DE24" s="677"/>
      <c r="DF24" s="677"/>
      <c r="DG24" s="677"/>
      <c r="DH24" s="677"/>
      <c r="DI24" s="677"/>
      <c r="DJ24" s="677"/>
      <c r="DK24" s="702"/>
      <c r="DL24" s="701">
        <v>2655978</v>
      </c>
      <c r="DM24" s="677"/>
      <c r="DN24" s="677"/>
      <c r="DO24" s="677"/>
      <c r="DP24" s="677"/>
      <c r="DQ24" s="677"/>
      <c r="DR24" s="677"/>
      <c r="DS24" s="677"/>
      <c r="DT24" s="677"/>
      <c r="DU24" s="677"/>
      <c r="DV24" s="702"/>
      <c r="DW24" s="703">
        <v>50.3</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5653957</v>
      </c>
      <c r="S25" s="622"/>
      <c r="T25" s="622"/>
      <c r="U25" s="622"/>
      <c r="V25" s="622"/>
      <c r="W25" s="622"/>
      <c r="X25" s="622"/>
      <c r="Y25" s="623"/>
      <c r="Z25" s="659">
        <v>50</v>
      </c>
      <c r="AA25" s="659"/>
      <c r="AB25" s="659"/>
      <c r="AC25" s="659"/>
      <c r="AD25" s="660">
        <v>5256353</v>
      </c>
      <c r="AE25" s="660"/>
      <c r="AF25" s="660"/>
      <c r="AG25" s="660"/>
      <c r="AH25" s="660"/>
      <c r="AI25" s="660"/>
      <c r="AJ25" s="660"/>
      <c r="AK25" s="660"/>
      <c r="AL25" s="624">
        <v>99.8</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1819616</v>
      </c>
      <c r="CS25" s="634"/>
      <c r="CT25" s="634"/>
      <c r="CU25" s="634"/>
      <c r="CV25" s="634"/>
      <c r="CW25" s="634"/>
      <c r="CX25" s="634"/>
      <c r="CY25" s="635"/>
      <c r="CZ25" s="624">
        <v>16.8</v>
      </c>
      <c r="DA25" s="636"/>
      <c r="DB25" s="636"/>
      <c r="DC25" s="637"/>
      <c r="DD25" s="627">
        <v>1657145</v>
      </c>
      <c r="DE25" s="634"/>
      <c r="DF25" s="634"/>
      <c r="DG25" s="634"/>
      <c r="DH25" s="634"/>
      <c r="DI25" s="634"/>
      <c r="DJ25" s="634"/>
      <c r="DK25" s="635"/>
      <c r="DL25" s="627">
        <v>1015439</v>
      </c>
      <c r="DM25" s="634"/>
      <c r="DN25" s="634"/>
      <c r="DO25" s="634"/>
      <c r="DP25" s="634"/>
      <c r="DQ25" s="634"/>
      <c r="DR25" s="634"/>
      <c r="DS25" s="634"/>
      <c r="DT25" s="634"/>
      <c r="DU25" s="634"/>
      <c r="DV25" s="635"/>
      <c r="DW25" s="624">
        <v>19.2</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977</v>
      </c>
      <c r="S26" s="622"/>
      <c r="T26" s="622"/>
      <c r="U26" s="622"/>
      <c r="V26" s="622"/>
      <c r="W26" s="622"/>
      <c r="X26" s="622"/>
      <c r="Y26" s="623"/>
      <c r="Z26" s="659">
        <v>0</v>
      </c>
      <c r="AA26" s="659"/>
      <c r="AB26" s="659"/>
      <c r="AC26" s="659"/>
      <c r="AD26" s="660">
        <v>977</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1060039</v>
      </c>
      <c r="CS26" s="622"/>
      <c r="CT26" s="622"/>
      <c r="CU26" s="622"/>
      <c r="CV26" s="622"/>
      <c r="CW26" s="622"/>
      <c r="CX26" s="622"/>
      <c r="CY26" s="623"/>
      <c r="CZ26" s="624">
        <v>9.8000000000000007</v>
      </c>
      <c r="DA26" s="636"/>
      <c r="DB26" s="636"/>
      <c r="DC26" s="637"/>
      <c r="DD26" s="627">
        <v>954031</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25189</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816527</v>
      </c>
      <c r="BH27" s="622"/>
      <c r="BI27" s="622"/>
      <c r="BJ27" s="622"/>
      <c r="BK27" s="622"/>
      <c r="BL27" s="622"/>
      <c r="BM27" s="622"/>
      <c r="BN27" s="623"/>
      <c r="BO27" s="659">
        <v>100</v>
      </c>
      <c r="BP27" s="659"/>
      <c r="BQ27" s="659"/>
      <c r="BR27" s="659"/>
      <c r="BS27" s="660">
        <v>886</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788503</v>
      </c>
      <c r="CS27" s="634"/>
      <c r="CT27" s="634"/>
      <c r="CU27" s="634"/>
      <c r="CV27" s="634"/>
      <c r="CW27" s="634"/>
      <c r="CX27" s="634"/>
      <c r="CY27" s="635"/>
      <c r="CZ27" s="624">
        <v>7.3</v>
      </c>
      <c r="DA27" s="636"/>
      <c r="DB27" s="636"/>
      <c r="DC27" s="637"/>
      <c r="DD27" s="627">
        <v>404563</v>
      </c>
      <c r="DE27" s="634"/>
      <c r="DF27" s="634"/>
      <c r="DG27" s="634"/>
      <c r="DH27" s="634"/>
      <c r="DI27" s="634"/>
      <c r="DJ27" s="634"/>
      <c r="DK27" s="635"/>
      <c r="DL27" s="627">
        <v>212889</v>
      </c>
      <c r="DM27" s="634"/>
      <c r="DN27" s="634"/>
      <c r="DO27" s="634"/>
      <c r="DP27" s="634"/>
      <c r="DQ27" s="634"/>
      <c r="DR27" s="634"/>
      <c r="DS27" s="634"/>
      <c r="DT27" s="634"/>
      <c r="DU27" s="634"/>
      <c r="DV27" s="635"/>
      <c r="DW27" s="624">
        <v>4</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126063</v>
      </c>
      <c r="S28" s="622"/>
      <c r="T28" s="622"/>
      <c r="U28" s="622"/>
      <c r="V28" s="622"/>
      <c r="W28" s="622"/>
      <c r="X28" s="622"/>
      <c r="Y28" s="623"/>
      <c r="Z28" s="659">
        <v>1.1000000000000001</v>
      </c>
      <c r="AA28" s="659"/>
      <c r="AB28" s="659"/>
      <c r="AC28" s="659"/>
      <c r="AD28" s="660">
        <v>2445</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1429198</v>
      </c>
      <c r="CS28" s="622"/>
      <c r="CT28" s="622"/>
      <c r="CU28" s="622"/>
      <c r="CV28" s="622"/>
      <c r="CW28" s="622"/>
      <c r="CX28" s="622"/>
      <c r="CY28" s="623"/>
      <c r="CZ28" s="624">
        <v>13.2</v>
      </c>
      <c r="DA28" s="636"/>
      <c r="DB28" s="636"/>
      <c r="DC28" s="637"/>
      <c r="DD28" s="627">
        <v>1427650</v>
      </c>
      <c r="DE28" s="622"/>
      <c r="DF28" s="622"/>
      <c r="DG28" s="622"/>
      <c r="DH28" s="622"/>
      <c r="DI28" s="622"/>
      <c r="DJ28" s="622"/>
      <c r="DK28" s="623"/>
      <c r="DL28" s="627">
        <v>1427650</v>
      </c>
      <c r="DM28" s="622"/>
      <c r="DN28" s="622"/>
      <c r="DO28" s="622"/>
      <c r="DP28" s="622"/>
      <c r="DQ28" s="622"/>
      <c r="DR28" s="622"/>
      <c r="DS28" s="622"/>
      <c r="DT28" s="622"/>
      <c r="DU28" s="622"/>
      <c r="DV28" s="623"/>
      <c r="DW28" s="624">
        <v>27.1</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30831</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1429198</v>
      </c>
      <c r="CS29" s="634"/>
      <c r="CT29" s="634"/>
      <c r="CU29" s="634"/>
      <c r="CV29" s="634"/>
      <c r="CW29" s="634"/>
      <c r="CX29" s="634"/>
      <c r="CY29" s="635"/>
      <c r="CZ29" s="624">
        <v>13.2</v>
      </c>
      <c r="DA29" s="636"/>
      <c r="DB29" s="636"/>
      <c r="DC29" s="637"/>
      <c r="DD29" s="627">
        <v>1427650</v>
      </c>
      <c r="DE29" s="634"/>
      <c r="DF29" s="634"/>
      <c r="DG29" s="634"/>
      <c r="DH29" s="634"/>
      <c r="DI29" s="634"/>
      <c r="DJ29" s="634"/>
      <c r="DK29" s="635"/>
      <c r="DL29" s="627">
        <v>1427650</v>
      </c>
      <c r="DM29" s="634"/>
      <c r="DN29" s="634"/>
      <c r="DO29" s="634"/>
      <c r="DP29" s="634"/>
      <c r="DQ29" s="634"/>
      <c r="DR29" s="634"/>
      <c r="DS29" s="634"/>
      <c r="DT29" s="634"/>
      <c r="DU29" s="634"/>
      <c r="DV29" s="635"/>
      <c r="DW29" s="624">
        <v>27.1</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1624769</v>
      </c>
      <c r="S30" s="622"/>
      <c r="T30" s="622"/>
      <c r="U30" s="622"/>
      <c r="V30" s="622"/>
      <c r="W30" s="622"/>
      <c r="X30" s="622"/>
      <c r="Y30" s="623"/>
      <c r="Z30" s="659">
        <v>14.4</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1394868</v>
      </c>
      <c r="CS30" s="622"/>
      <c r="CT30" s="622"/>
      <c r="CU30" s="622"/>
      <c r="CV30" s="622"/>
      <c r="CW30" s="622"/>
      <c r="CX30" s="622"/>
      <c r="CY30" s="623"/>
      <c r="CZ30" s="624">
        <v>12.9</v>
      </c>
      <c r="DA30" s="636"/>
      <c r="DB30" s="636"/>
      <c r="DC30" s="637"/>
      <c r="DD30" s="627">
        <v>1394868</v>
      </c>
      <c r="DE30" s="622"/>
      <c r="DF30" s="622"/>
      <c r="DG30" s="622"/>
      <c r="DH30" s="622"/>
      <c r="DI30" s="622"/>
      <c r="DJ30" s="622"/>
      <c r="DK30" s="623"/>
      <c r="DL30" s="627">
        <v>1394868</v>
      </c>
      <c r="DM30" s="622"/>
      <c r="DN30" s="622"/>
      <c r="DO30" s="622"/>
      <c r="DP30" s="622"/>
      <c r="DQ30" s="622"/>
      <c r="DR30" s="622"/>
      <c r="DS30" s="622"/>
      <c r="DT30" s="622"/>
      <c r="DU30" s="622"/>
      <c r="DV30" s="623"/>
      <c r="DW30" s="624">
        <v>26.4</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99.4</v>
      </c>
      <c r="BH31" s="684"/>
      <c r="BI31" s="684"/>
      <c r="BJ31" s="684"/>
      <c r="BK31" s="684"/>
      <c r="BL31" s="684"/>
      <c r="BM31" s="685">
        <v>99</v>
      </c>
      <c r="BN31" s="684"/>
      <c r="BO31" s="684"/>
      <c r="BP31" s="684"/>
      <c r="BQ31" s="686"/>
      <c r="BR31" s="683">
        <v>99.6</v>
      </c>
      <c r="BS31" s="684"/>
      <c r="BT31" s="684"/>
      <c r="BU31" s="684"/>
      <c r="BV31" s="684"/>
      <c r="BW31" s="684"/>
      <c r="BX31" s="685">
        <v>98.8</v>
      </c>
      <c r="BY31" s="684"/>
      <c r="BZ31" s="684"/>
      <c r="CA31" s="684"/>
      <c r="CB31" s="686"/>
      <c r="CD31" s="642"/>
      <c r="CE31" s="643"/>
      <c r="CF31" s="618" t="s">
        <v>300</v>
      </c>
      <c r="CG31" s="619"/>
      <c r="CH31" s="619"/>
      <c r="CI31" s="619"/>
      <c r="CJ31" s="619"/>
      <c r="CK31" s="619"/>
      <c r="CL31" s="619"/>
      <c r="CM31" s="619"/>
      <c r="CN31" s="619"/>
      <c r="CO31" s="619"/>
      <c r="CP31" s="619"/>
      <c r="CQ31" s="620"/>
      <c r="CR31" s="621">
        <v>34330</v>
      </c>
      <c r="CS31" s="634"/>
      <c r="CT31" s="634"/>
      <c r="CU31" s="634"/>
      <c r="CV31" s="634"/>
      <c r="CW31" s="634"/>
      <c r="CX31" s="634"/>
      <c r="CY31" s="635"/>
      <c r="CZ31" s="624">
        <v>0.3</v>
      </c>
      <c r="DA31" s="636"/>
      <c r="DB31" s="636"/>
      <c r="DC31" s="637"/>
      <c r="DD31" s="627">
        <v>32782</v>
      </c>
      <c r="DE31" s="634"/>
      <c r="DF31" s="634"/>
      <c r="DG31" s="634"/>
      <c r="DH31" s="634"/>
      <c r="DI31" s="634"/>
      <c r="DJ31" s="634"/>
      <c r="DK31" s="635"/>
      <c r="DL31" s="627">
        <v>32782</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743528</v>
      </c>
      <c r="S32" s="622"/>
      <c r="T32" s="622"/>
      <c r="U32" s="622"/>
      <c r="V32" s="622"/>
      <c r="W32" s="622"/>
      <c r="X32" s="622"/>
      <c r="Y32" s="623"/>
      <c r="Z32" s="659">
        <v>6.6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99.4</v>
      </c>
      <c r="BH32" s="634"/>
      <c r="BI32" s="634"/>
      <c r="BJ32" s="634"/>
      <c r="BK32" s="634"/>
      <c r="BL32" s="634"/>
      <c r="BM32" s="625">
        <v>99</v>
      </c>
      <c r="BN32" s="634"/>
      <c r="BO32" s="634"/>
      <c r="BP32" s="634"/>
      <c r="BQ32" s="657"/>
      <c r="BR32" s="692">
        <v>99.6</v>
      </c>
      <c r="BS32" s="634"/>
      <c r="BT32" s="634"/>
      <c r="BU32" s="634"/>
      <c r="BV32" s="634"/>
      <c r="BW32" s="634"/>
      <c r="BX32" s="625">
        <v>98.8</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37190</v>
      </c>
      <c r="S33" s="622"/>
      <c r="T33" s="622"/>
      <c r="U33" s="622"/>
      <c r="V33" s="622"/>
      <c r="W33" s="622"/>
      <c r="X33" s="622"/>
      <c r="Y33" s="623"/>
      <c r="Z33" s="659">
        <v>0.3</v>
      </c>
      <c r="AA33" s="659"/>
      <c r="AB33" s="659"/>
      <c r="AC33" s="659"/>
      <c r="AD33" s="660">
        <v>5909</v>
      </c>
      <c r="AE33" s="660"/>
      <c r="AF33" s="660"/>
      <c r="AG33" s="660"/>
      <c r="AH33" s="660"/>
      <c r="AI33" s="660"/>
      <c r="AJ33" s="660"/>
      <c r="AK33" s="660"/>
      <c r="AL33" s="624">
        <v>0.1</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99.2</v>
      </c>
      <c r="BH33" s="606"/>
      <c r="BI33" s="606"/>
      <c r="BJ33" s="606"/>
      <c r="BK33" s="606"/>
      <c r="BL33" s="606"/>
      <c r="BM33" s="652">
        <v>98.7</v>
      </c>
      <c r="BN33" s="606"/>
      <c r="BO33" s="606"/>
      <c r="BP33" s="606"/>
      <c r="BQ33" s="669"/>
      <c r="BR33" s="682">
        <v>99.4</v>
      </c>
      <c r="BS33" s="606"/>
      <c r="BT33" s="606"/>
      <c r="BU33" s="606"/>
      <c r="BV33" s="606"/>
      <c r="BW33" s="606"/>
      <c r="BX33" s="652">
        <v>98.5</v>
      </c>
      <c r="BY33" s="606"/>
      <c r="BZ33" s="606"/>
      <c r="CA33" s="606"/>
      <c r="CB33" s="669"/>
      <c r="CD33" s="618" t="s">
        <v>307</v>
      </c>
      <c r="CE33" s="619"/>
      <c r="CF33" s="619"/>
      <c r="CG33" s="619"/>
      <c r="CH33" s="619"/>
      <c r="CI33" s="619"/>
      <c r="CJ33" s="619"/>
      <c r="CK33" s="619"/>
      <c r="CL33" s="619"/>
      <c r="CM33" s="619"/>
      <c r="CN33" s="619"/>
      <c r="CO33" s="619"/>
      <c r="CP33" s="619"/>
      <c r="CQ33" s="620"/>
      <c r="CR33" s="621">
        <v>4650955</v>
      </c>
      <c r="CS33" s="634"/>
      <c r="CT33" s="634"/>
      <c r="CU33" s="634"/>
      <c r="CV33" s="634"/>
      <c r="CW33" s="634"/>
      <c r="CX33" s="634"/>
      <c r="CY33" s="635"/>
      <c r="CZ33" s="624">
        <v>42.9</v>
      </c>
      <c r="DA33" s="636"/>
      <c r="DB33" s="636"/>
      <c r="DC33" s="637"/>
      <c r="DD33" s="627">
        <v>3499276</v>
      </c>
      <c r="DE33" s="634"/>
      <c r="DF33" s="634"/>
      <c r="DG33" s="634"/>
      <c r="DH33" s="634"/>
      <c r="DI33" s="634"/>
      <c r="DJ33" s="634"/>
      <c r="DK33" s="635"/>
      <c r="DL33" s="627">
        <v>2292605</v>
      </c>
      <c r="DM33" s="634"/>
      <c r="DN33" s="634"/>
      <c r="DO33" s="634"/>
      <c r="DP33" s="634"/>
      <c r="DQ33" s="634"/>
      <c r="DR33" s="634"/>
      <c r="DS33" s="634"/>
      <c r="DT33" s="634"/>
      <c r="DU33" s="634"/>
      <c r="DV33" s="635"/>
      <c r="DW33" s="624">
        <v>43.4</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875262</v>
      </c>
      <c r="S34" s="622"/>
      <c r="T34" s="622"/>
      <c r="U34" s="622"/>
      <c r="V34" s="622"/>
      <c r="W34" s="622"/>
      <c r="X34" s="622"/>
      <c r="Y34" s="623"/>
      <c r="Z34" s="659">
        <v>7.7</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2355248</v>
      </c>
      <c r="CS34" s="622"/>
      <c r="CT34" s="622"/>
      <c r="CU34" s="622"/>
      <c r="CV34" s="622"/>
      <c r="CW34" s="622"/>
      <c r="CX34" s="622"/>
      <c r="CY34" s="623"/>
      <c r="CZ34" s="624">
        <v>21.7</v>
      </c>
      <c r="DA34" s="636"/>
      <c r="DB34" s="636"/>
      <c r="DC34" s="637"/>
      <c r="DD34" s="627">
        <v>1829329</v>
      </c>
      <c r="DE34" s="622"/>
      <c r="DF34" s="622"/>
      <c r="DG34" s="622"/>
      <c r="DH34" s="622"/>
      <c r="DI34" s="622"/>
      <c r="DJ34" s="622"/>
      <c r="DK34" s="623"/>
      <c r="DL34" s="627">
        <v>1112114</v>
      </c>
      <c r="DM34" s="622"/>
      <c r="DN34" s="622"/>
      <c r="DO34" s="622"/>
      <c r="DP34" s="622"/>
      <c r="DQ34" s="622"/>
      <c r="DR34" s="622"/>
      <c r="DS34" s="622"/>
      <c r="DT34" s="622"/>
      <c r="DU34" s="622"/>
      <c r="DV34" s="623"/>
      <c r="DW34" s="624">
        <v>21.1</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581572</v>
      </c>
      <c r="S35" s="622"/>
      <c r="T35" s="622"/>
      <c r="U35" s="622"/>
      <c r="V35" s="622"/>
      <c r="W35" s="622"/>
      <c r="X35" s="622"/>
      <c r="Y35" s="623"/>
      <c r="Z35" s="659">
        <v>5.0999999999999996</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15112</v>
      </c>
      <c r="CS35" s="634"/>
      <c r="CT35" s="634"/>
      <c r="CU35" s="634"/>
      <c r="CV35" s="634"/>
      <c r="CW35" s="634"/>
      <c r="CX35" s="634"/>
      <c r="CY35" s="635"/>
      <c r="CZ35" s="624">
        <v>0.1</v>
      </c>
      <c r="DA35" s="636"/>
      <c r="DB35" s="636"/>
      <c r="DC35" s="637"/>
      <c r="DD35" s="627">
        <v>3641</v>
      </c>
      <c r="DE35" s="634"/>
      <c r="DF35" s="634"/>
      <c r="DG35" s="634"/>
      <c r="DH35" s="634"/>
      <c r="DI35" s="634"/>
      <c r="DJ35" s="634"/>
      <c r="DK35" s="635"/>
      <c r="DL35" s="627">
        <v>715</v>
      </c>
      <c r="DM35" s="634"/>
      <c r="DN35" s="634"/>
      <c r="DO35" s="634"/>
      <c r="DP35" s="634"/>
      <c r="DQ35" s="634"/>
      <c r="DR35" s="634"/>
      <c r="DS35" s="634"/>
      <c r="DT35" s="634"/>
      <c r="DU35" s="634"/>
      <c r="DV35" s="635"/>
      <c r="DW35" s="624">
        <v>0</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436742</v>
      </c>
      <c r="S36" s="622"/>
      <c r="T36" s="622"/>
      <c r="U36" s="622"/>
      <c r="V36" s="622"/>
      <c r="W36" s="622"/>
      <c r="X36" s="622"/>
      <c r="Y36" s="623"/>
      <c r="Z36" s="659">
        <v>3.9</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874253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24503</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1451868</v>
      </c>
      <c r="CS36" s="622"/>
      <c r="CT36" s="622"/>
      <c r="CU36" s="622"/>
      <c r="CV36" s="622"/>
      <c r="CW36" s="622"/>
      <c r="CX36" s="622"/>
      <c r="CY36" s="623"/>
      <c r="CZ36" s="624">
        <v>13.4</v>
      </c>
      <c r="DA36" s="636"/>
      <c r="DB36" s="636"/>
      <c r="DC36" s="637"/>
      <c r="DD36" s="627">
        <v>991984</v>
      </c>
      <c r="DE36" s="622"/>
      <c r="DF36" s="622"/>
      <c r="DG36" s="622"/>
      <c r="DH36" s="622"/>
      <c r="DI36" s="622"/>
      <c r="DJ36" s="622"/>
      <c r="DK36" s="623"/>
      <c r="DL36" s="627">
        <v>587100</v>
      </c>
      <c r="DM36" s="622"/>
      <c r="DN36" s="622"/>
      <c r="DO36" s="622"/>
      <c r="DP36" s="622"/>
      <c r="DQ36" s="622"/>
      <c r="DR36" s="622"/>
      <c r="DS36" s="622"/>
      <c r="DT36" s="622"/>
      <c r="DU36" s="622"/>
      <c r="DV36" s="623"/>
      <c r="DW36" s="624">
        <v>11.1</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196570</v>
      </c>
      <c r="S37" s="622"/>
      <c r="T37" s="622"/>
      <c r="U37" s="622"/>
      <c r="V37" s="622"/>
      <c r="W37" s="622"/>
      <c r="X37" s="622"/>
      <c r="Y37" s="623"/>
      <c r="Z37" s="659">
        <v>1.7</v>
      </c>
      <c r="AA37" s="659"/>
      <c r="AB37" s="659"/>
      <c r="AC37" s="659"/>
      <c r="AD37" s="660">
        <v>2342</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84491</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-3127</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486640</v>
      </c>
      <c r="CS37" s="634"/>
      <c r="CT37" s="634"/>
      <c r="CU37" s="634"/>
      <c r="CV37" s="634"/>
      <c r="CW37" s="634"/>
      <c r="CX37" s="634"/>
      <c r="CY37" s="635"/>
      <c r="CZ37" s="624">
        <v>4.5</v>
      </c>
      <c r="DA37" s="636"/>
      <c r="DB37" s="636"/>
      <c r="DC37" s="637"/>
      <c r="DD37" s="627">
        <v>378540</v>
      </c>
      <c r="DE37" s="634"/>
      <c r="DF37" s="634"/>
      <c r="DG37" s="634"/>
      <c r="DH37" s="634"/>
      <c r="DI37" s="634"/>
      <c r="DJ37" s="634"/>
      <c r="DK37" s="635"/>
      <c r="DL37" s="627">
        <v>378503</v>
      </c>
      <c r="DM37" s="634"/>
      <c r="DN37" s="634"/>
      <c r="DO37" s="634"/>
      <c r="DP37" s="634"/>
      <c r="DQ37" s="634"/>
      <c r="DR37" s="634"/>
      <c r="DS37" s="634"/>
      <c r="DT37" s="634"/>
      <c r="DU37" s="634"/>
      <c r="DV37" s="635"/>
      <c r="DW37" s="624">
        <v>7.2</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973403</v>
      </c>
      <c r="S38" s="622"/>
      <c r="T38" s="622"/>
      <c r="U38" s="622"/>
      <c r="V38" s="622"/>
      <c r="W38" s="622"/>
      <c r="X38" s="622"/>
      <c r="Y38" s="623"/>
      <c r="Z38" s="659">
        <v>8.6</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40103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1740</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749659</v>
      </c>
      <c r="CS38" s="622"/>
      <c r="CT38" s="622"/>
      <c r="CU38" s="622"/>
      <c r="CV38" s="622"/>
      <c r="CW38" s="622"/>
      <c r="CX38" s="622"/>
      <c r="CY38" s="623"/>
      <c r="CZ38" s="624">
        <v>6.9</v>
      </c>
      <c r="DA38" s="636"/>
      <c r="DB38" s="636"/>
      <c r="DC38" s="637"/>
      <c r="DD38" s="627">
        <v>613831</v>
      </c>
      <c r="DE38" s="622"/>
      <c r="DF38" s="622"/>
      <c r="DG38" s="622"/>
      <c r="DH38" s="622"/>
      <c r="DI38" s="622"/>
      <c r="DJ38" s="622"/>
      <c r="DK38" s="623"/>
      <c r="DL38" s="627">
        <v>584876</v>
      </c>
      <c r="DM38" s="622"/>
      <c r="DN38" s="622"/>
      <c r="DO38" s="622"/>
      <c r="DP38" s="622"/>
      <c r="DQ38" s="622"/>
      <c r="DR38" s="622"/>
      <c r="DS38" s="622"/>
      <c r="DT38" s="622"/>
      <c r="DU38" s="622"/>
      <c r="DV38" s="623"/>
      <c r="DW38" s="624">
        <v>11.1</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2570</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71268</v>
      </c>
      <c r="CS39" s="634"/>
      <c r="CT39" s="634"/>
      <c r="CU39" s="634"/>
      <c r="CV39" s="634"/>
      <c r="CW39" s="634"/>
      <c r="CX39" s="634"/>
      <c r="CY39" s="635"/>
      <c r="CZ39" s="624">
        <v>0.7</v>
      </c>
      <c r="DA39" s="636"/>
      <c r="DB39" s="636"/>
      <c r="DC39" s="637"/>
      <c r="DD39" s="627">
        <v>52691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9347</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7800</v>
      </c>
      <c r="CS40" s="622"/>
      <c r="CT40" s="622"/>
      <c r="CU40" s="622"/>
      <c r="CV40" s="622"/>
      <c r="CW40" s="622"/>
      <c r="CX40" s="622"/>
      <c r="CY40" s="623"/>
      <c r="CZ40" s="624">
        <v>0.1</v>
      </c>
      <c r="DA40" s="636"/>
      <c r="DB40" s="636"/>
      <c r="DC40" s="637"/>
      <c r="DD40" s="627">
        <v>7800</v>
      </c>
      <c r="DE40" s="622"/>
      <c r="DF40" s="622"/>
      <c r="DG40" s="622"/>
      <c r="DH40" s="622"/>
      <c r="DI40" s="622"/>
      <c r="DJ40" s="622"/>
      <c r="DK40" s="623"/>
      <c r="DL40" s="627">
        <v>7800</v>
      </c>
      <c r="DM40" s="622"/>
      <c r="DN40" s="622"/>
      <c r="DO40" s="622"/>
      <c r="DP40" s="622"/>
      <c r="DQ40" s="622"/>
      <c r="DR40" s="622"/>
      <c r="DS40" s="622"/>
      <c r="DT40" s="622"/>
      <c r="DU40" s="622"/>
      <c r="DV40" s="623"/>
      <c r="DW40" s="624">
        <v>0.1</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11306053</v>
      </c>
      <c r="S41" s="646"/>
      <c r="T41" s="646"/>
      <c r="U41" s="646"/>
      <c r="V41" s="646"/>
      <c r="W41" s="646"/>
      <c r="X41" s="646"/>
      <c r="Y41" s="649"/>
      <c r="Z41" s="650">
        <v>100</v>
      </c>
      <c r="AA41" s="650"/>
      <c r="AB41" s="650"/>
      <c r="AC41" s="650"/>
      <c r="AD41" s="651">
        <v>5268026</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204401</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545258</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416</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2162336</v>
      </c>
      <c r="CS42" s="634"/>
      <c r="CT42" s="634"/>
      <c r="CU42" s="634"/>
      <c r="CV42" s="634"/>
      <c r="CW42" s="634"/>
      <c r="CX42" s="634"/>
      <c r="CY42" s="635"/>
      <c r="CZ42" s="624">
        <v>19.899999999999999</v>
      </c>
      <c r="DA42" s="636"/>
      <c r="DB42" s="636"/>
      <c r="DC42" s="637"/>
      <c r="DD42" s="627">
        <v>264837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31293</v>
      </c>
      <c r="CS43" s="634"/>
      <c r="CT43" s="634"/>
      <c r="CU43" s="634"/>
      <c r="CV43" s="634"/>
      <c r="CW43" s="634"/>
      <c r="CX43" s="634"/>
      <c r="CY43" s="635"/>
      <c r="CZ43" s="624">
        <v>0.3</v>
      </c>
      <c r="DA43" s="636"/>
      <c r="DB43" s="636"/>
      <c r="DC43" s="637"/>
      <c r="DD43" s="627" t="s">
        <v>122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2021852</v>
      </c>
      <c r="CS44" s="622"/>
      <c r="CT44" s="622"/>
      <c r="CU44" s="622"/>
      <c r="CV44" s="622"/>
      <c r="CW44" s="622"/>
      <c r="CX44" s="622"/>
      <c r="CY44" s="623"/>
      <c r="CZ44" s="624">
        <v>18.600000000000001</v>
      </c>
      <c r="DA44" s="625"/>
      <c r="DB44" s="625"/>
      <c r="DC44" s="626"/>
      <c r="DD44" s="627">
        <v>202941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1610188</v>
      </c>
      <c r="CS45" s="634"/>
      <c r="CT45" s="634"/>
      <c r="CU45" s="634"/>
      <c r="CV45" s="634"/>
      <c r="CW45" s="634"/>
      <c r="CX45" s="634"/>
      <c r="CY45" s="635"/>
      <c r="CZ45" s="624">
        <v>14.8</v>
      </c>
      <c r="DA45" s="636"/>
      <c r="DB45" s="636"/>
      <c r="DC45" s="637"/>
      <c r="DD45" s="627">
        <v>108379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358753</v>
      </c>
      <c r="CS46" s="622"/>
      <c r="CT46" s="622"/>
      <c r="CU46" s="622"/>
      <c r="CV46" s="622"/>
      <c r="CW46" s="622"/>
      <c r="CX46" s="622"/>
      <c r="CY46" s="623"/>
      <c r="CZ46" s="624">
        <v>3.3</v>
      </c>
      <c r="DA46" s="625"/>
      <c r="DB46" s="625"/>
      <c r="DC46" s="626"/>
      <c r="DD46" s="627">
        <v>82880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140484</v>
      </c>
      <c r="CS47" s="634"/>
      <c r="CT47" s="634"/>
      <c r="CU47" s="634"/>
      <c r="CV47" s="634"/>
      <c r="CW47" s="634"/>
      <c r="CX47" s="634"/>
      <c r="CY47" s="635"/>
      <c r="CZ47" s="624">
        <v>1.3</v>
      </c>
      <c r="DA47" s="636"/>
      <c r="DB47" s="636"/>
      <c r="DC47" s="637"/>
      <c r="DD47" s="627">
        <v>61896</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10850608</v>
      </c>
      <c r="CS49" s="606"/>
      <c r="CT49" s="606"/>
      <c r="CU49" s="606"/>
      <c r="CV49" s="606"/>
      <c r="CW49" s="606"/>
      <c r="CX49" s="606"/>
      <c r="CY49" s="607"/>
      <c r="CZ49" s="608">
        <v>100</v>
      </c>
      <c r="DA49" s="609"/>
      <c r="DB49" s="609"/>
      <c r="DC49" s="610"/>
      <c r="DD49" s="611">
        <v>7253471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M2zaTLNofoQy8TqQCgHIQ0CmjTWmuQcrq6N6HkiGx7G28yiW0okW49IbafxMwp2MpHdcg42MNMSbvxh8lSX/A==" saltValue="sw6atlQOdp6NEsmtKXmY/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11387</v>
      </c>
      <c r="R7" s="1103"/>
      <c r="S7" s="1103"/>
      <c r="T7" s="1103"/>
      <c r="U7" s="1103"/>
      <c r="V7" s="1103">
        <v>10951</v>
      </c>
      <c r="W7" s="1103"/>
      <c r="X7" s="1103"/>
      <c r="Y7" s="1103"/>
      <c r="Z7" s="1103"/>
      <c r="AA7" s="1103">
        <v>436</v>
      </c>
      <c r="AB7" s="1103"/>
      <c r="AC7" s="1103"/>
      <c r="AD7" s="1103"/>
      <c r="AE7" s="1104"/>
      <c r="AF7" s="1105">
        <v>351</v>
      </c>
      <c r="AG7" s="1106"/>
      <c r="AH7" s="1106"/>
      <c r="AI7" s="1106"/>
      <c r="AJ7" s="1107"/>
      <c r="AK7" s="1108">
        <v>582</v>
      </c>
      <c r="AL7" s="1109"/>
      <c r="AM7" s="1109"/>
      <c r="AN7" s="1109"/>
      <c r="AO7" s="1109"/>
      <c r="AP7" s="1109">
        <v>9570</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551</v>
      </c>
      <c r="BT7" s="1100"/>
      <c r="BU7" s="1100"/>
      <c r="BV7" s="1100"/>
      <c r="BW7" s="1100"/>
      <c r="BX7" s="1100"/>
      <c r="BY7" s="1100"/>
      <c r="BZ7" s="1100"/>
      <c r="CA7" s="1100"/>
      <c r="CB7" s="1100"/>
      <c r="CC7" s="1100"/>
      <c r="CD7" s="1100"/>
      <c r="CE7" s="1100"/>
      <c r="CF7" s="1100"/>
      <c r="CG7" s="1112"/>
      <c r="CH7" s="1096">
        <v>4</v>
      </c>
      <c r="CI7" s="1097"/>
      <c r="CJ7" s="1097"/>
      <c r="CK7" s="1097"/>
      <c r="CL7" s="1098"/>
      <c r="CM7" s="1096">
        <v>39</v>
      </c>
      <c r="CN7" s="1097"/>
      <c r="CO7" s="1097"/>
      <c r="CP7" s="1097"/>
      <c r="CQ7" s="1098"/>
      <c r="CR7" s="1096">
        <v>1</v>
      </c>
      <c r="CS7" s="1097"/>
      <c r="CT7" s="1097"/>
      <c r="CU7" s="1097"/>
      <c r="CV7" s="1098"/>
      <c r="CW7" s="1096">
        <v>5</v>
      </c>
      <c r="CX7" s="1097"/>
      <c r="CY7" s="1097"/>
      <c r="CZ7" s="1097"/>
      <c r="DA7" s="1098"/>
      <c r="DB7" s="1096" t="s">
        <v>491</v>
      </c>
      <c r="DC7" s="1097"/>
      <c r="DD7" s="1097"/>
      <c r="DE7" s="1097"/>
      <c r="DF7" s="1098"/>
      <c r="DG7" s="1096" t="s">
        <v>491</v>
      </c>
      <c r="DH7" s="1097"/>
      <c r="DI7" s="1097"/>
      <c r="DJ7" s="1097"/>
      <c r="DK7" s="1098"/>
      <c r="DL7" s="1096" t="s">
        <v>491</v>
      </c>
      <c r="DM7" s="1097"/>
      <c r="DN7" s="1097"/>
      <c r="DO7" s="1097"/>
      <c r="DP7" s="1098"/>
      <c r="DQ7" s="1096" t="s">
        <v>491</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18</v>
      </c>
      <c r="R8" s="1039"/>
      <c r="S8" s="1039"/>
      <c r="T8" s="1039"/>
      <c r="U8" s="1039"/>
      <c r="V8" s="1039">
        <v>1</v>
      </c>
      <c r="W8" s="1039"/>
      <c r="X8" s="1039"/>
      <c r="Y8" s="1039"/>
      <c r="Z8" s="1039"/>
      <c r="AA8" s="1039">
        <v>17</v>
      </c>
      <c r="AB8" s="1039"/>
      <c r="AC8" s="1039"/>
      <c r="AD8" s="1039"/>
      <c r="AE8" s="1040"/>
      <c r="AF8" s="1035">
        <v>17</v>
      </c>
      <c r="AG8" s="1036"/>
      <c r="AH8" s="1036"/>
      <c r="AI8" s="1036"/>
      <c r="AJ8" s="1037"/>
      <c r="AK8" s="1080" t="s">
        <v>491</v>
      </c>
      <c r="AL8" s="1081"/>
      <c r="AM8" s="1081"/>
      <c r="AN8" s="1081"/>
      <c r="AO8" s="1081"/>
      <c r="AP8" s="1081" t="s">
        <v>491</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552</v>
      </c>
      <c r="BT8" s="993"/>
      <c r="BU8" s="993"/>
      <c r="BV8" s="993"/>
      <c r="BW8" s="993"/>
      <c r="BX8" s="993"/>
      <c r="BY8" s="993"/>
      <c r="BZ8" s="993"/>
      <c r="CA8" s="993"/>
      <c r="CB8" s="993"/>
      <c r="CC8" s="993"/>
      <c r="CD8" s="993"/>
      <c r="CE8" s="993"/>
      <c r="CF8" s="993"/>
      <c r="CG8" s="1014"/>
      <c r="CH8" s="989">
        <v>2</v>
      </c>
      <c r="CI8" s="990"/>
      <c r="CJ8" s="990"/>
      <c r="CK8" s="990"/>
      <c r="CL8" s="991"/>
      <c r="CM8" s="989">
        <v>44</v>
      </c>
      <c r="CN8" s="990"/>
      <c r="CO8" s="990"/>
      <c r="CP8" s="990"/>
      <c r="CQ8" s="991"/>
      <c r="CR8" s="989">
        <v>23</v>
      </c>
      <c r="CS8" s="990"/>
      <c r="CT8" s="990"/>
      <c r="CU8" s="990"/>
      <c r="CV8" s="991"/>
      <c r="CW8" s="989" t="s">
        <v>491</v>
      </c>
      <c r="CX8" s="990"/>
      <c r="CY8" s="990"/>
      <c r="CZ8" s="990"/>
      <c r="DA8" s="991"/>
      <c r="DB8" s="989" t="s">
        <v>491</v>
      </c>
      <c r="DC8" s="990"/>
      <c r="DD8" s="990"/>
      <c r="DE8" s="990"/>
      <c r="DF8" s="991"/>
      <c r="DG8" s="989" t="s">
        <v>491</v>
      </c>
      <c r="DH8" s="990"/>
      <c r="DI8" s="990"/>
      <c r="DJ8" s="990"/>
      <c r="DK8" s="991"/>
      <c r="DL8" s="989" t="s">
        <v>491</v>
      </c>
      <c r="DM8" s="990"/>
      <c r="DN8" s="990"/>
      <c r="DO8" s="990"/>
      <c r="DP8" s="991"/>
      <c r="DQ8" s="989" t="s">
        <v>491</v>
      </c>
      <c r="DR8" s="990"/>
      <c r="DS8" s="990"/>
      <c r="DT8" s="990"/>
      <c r="DU8" s="991"/>
      <c r="DV8" s="992"/>
      <c r="DW8" s="993"/>
      <c r="DX8" s="993"/>
      <c r="DY8" s="993"/>
      <c r="DZ8" s="994"/>
      <c r="EA8" s="222"/>
    </row>
    <row r="9" spans="1:131" s="223" customFormat="1" ht="26.25" customHeight="1" x14ac:dyDescent="0.15">
      <c r="A9" s="226">
        <v>3</v>
      </c>
      <c r="B9" s="1030" t="s">
        <v>376</v>
      </c>
      <c r="C9" s="1031"/>
      <c r="D9" s="1031"/>
      <c r="E9" s="1031"/>
      <c r="F9" s="1031"/>
      <c r="G9" s="1031"/>
      <c r="H9" s="1031"/>
      <c r="I9" s="1031"/>
      <c r="J9" s="1031"/>
      <c r="K9" s="1031"/>
      <c r="L9" s="1031"/>
      <c r="M9" s="1031"/>
      <c r="N9" s="1031"/>
      <c r="O9" s="1031"/>
      <c r="P9" s="1032"/>
      <c r="Q9" s="1038">
        <v>23</v>
      </c>
      <c r="R9" s="1039"/>
      <c r="S9" s="1039"/>
      <c r="T9" s="1039"/>
      <c r="U9" s="1039"/>
      <c r="V9" s="1039">
        <v>20</v>
      </c>
      <c r="W9" s="1039"/>
      <c r="X9" s="1039"/>
      <c r="Y9" s="1039"/>
      <c r="Z9" s="1039"/>
      <c r="AA9" s="1039">
        <v>3</v>
      </c>
      <c r="AB9" s="1039"/>
      <c r="AC9" s="1039"/>
      <c r="AD9" s="1039"/>
      <c r="AE9" s="1040"/>
      <c r="AF9" s="1035">
        <v>3</v>
      </c>
      <c r="AG9" s="1036"/>
      <c r="AH9" s="1036"/>
      <c r="AI9" s="1036"/>
      <c r="AJ9" s="1037"/>
      <c r="AK9" s="1080" t="s">
        <v>491</v>
      </c>
      <c r="AL9" s="1081"/>
      <c r="AM9" s="1081"/>
      <c r="AN9" s="1081"/>
      <c r="AO9" s="1081"/>
      <c r="AP9" s="1081" t="s">
        <v>491</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553</v>
      </c>
      <c r="BT9" s="993"/>
      <c r="BU9" s="993"/>
      <c r="BV9" s="993"/>
      <c r="BW9" s="993"/>
      <c r="BX9" s="993"/>
      <c r="BY9" s="993"/>
      <c r="BZ9" s="993"/>
      <c r="CA9" s="993"/>
      <c r="CB9" s="993"/>
      <c r="CC9" s="993"/>
      <c r="CD9" s="993"/>
      <c r="CE9" s="993"/>
      <c r="CF9" s="993"/>
      <c r="CG9" s="1014"/>
      <c r="CH9" s="989">
        <v>9</v>
      </c>
      <c r="CI9" s="990"/>
      <c r="CJ9" s="990"/>
      <c r="CK9" s="990"/>
      <c r="CL9" s="991"/>
      <c r="CM9" s="989">
        <v>65</v>
      </c>
      <c r="CN9" s="990"/>
      <c r="CO9" s="990"/>
      <c r="CP9" s="990"/>
      <c r="CQ9" s="991"/>
      <c r="CR9" s="989">
        <v>13</v>
      </c>
      <c r="CS9" s="990"/>
      <c r="CT9" s="990"/>
      <c r="CU9" s="990"/>
      <c r="CV9" s="991"/>
      <c r="CW9" s="989" t="s">
        <v>491</v>
      </c>
      <c r="CX9" s="990"/>
      <c r="CY9" s="990"/>
      <c r="CZ9" s="990"/>
      <c r="DA9" s="991"/>
      <c r="DB9" s="989" t="s">
        <v>491</v>
      </c>
      <c r="DC9" s="990"/>
      <c r="DD9" s="990"/>
      <c r="DE9" s="990"/>
      <c r="DF9" s="991"/>
      <c r="DG9" s="989" t="s">
        <v>491</v>
      </c>
      <c r="DH9" s="990"/>
      <c r="DI9" s="990"/>
      <c r="DJ9" s="990"/>
      <c r="DK9" s="991"/>
      <c r="DL9" s="989" t="s">
        <v>491</v>
      </c>
      <c r="DM9" s="990"/>
      <c r="DN9" s="990"/>
      <c r="DO9" s="990"/>
      <c r="DP9" s="991"/>
      <c r="DQ9" s="989" t="s">
        <v>491</v>
      </c>
      <c r="DR9" s="990"/>
      <c r="DS9" s="990"/>
      <c r="DT9" s="990"/>
      <c r="DU9" s="991"/>
      <c r="DV9" s="992"/>
      <c r="DW9" s="993"/>
      <c r="DX9" s="993"/>
      <c r="DY9" s="993"/>
      <c r="DZ9" s="994"/>
      <c r="EA9" s="222"/>
    </row>
    <row r="10" spans="1:131" s="223" customFormat="1" ht="26.25" customHeight="1" x14ac:dyDescent="0.15">
      <c r="A10" s="226">
        <v>4</v>
      </c>
      <c r="B10" s="1030" t="s">
        <v>377</v>
      </c>
      <c r="C10" s="1031"/>
      <c r="D10" s="1031"/>
      <c r="E10" s="1031"/>
      <c r="F10" s="1031"/>
      <c r="G10" s="1031"/>
      <c r="H10" s="1031"/>
      <c r="I10" s="1031"/>
      <c r="J10" s="1031"/>
      <c r="K10" s="1031"/>
      <c r="L10" s="1031"/>
      <c r="M10" s="1031"/>
      <c r="N10" s="1031"/>
      <c r="O10" s="1031"/>
      <c r="P10" s="1032"/>
      <c r="Q10" s="1038">
        <v>106</v>
      </c>
      <c r="R10" s="1039"/>
      <c r="S10" s="1039"/>
      <c r="T10" s="1039"/>
      <c r="U10" s="1039"/>
      <c r="V10" s="1039">
        <v>106</v>
      </c>
      <c r="W10" s="1039"/>
      <c r="X10" s="1039"/>
      <c r="Y10" s="1039"/>
      <c r="Z10" s="1039"/>
      <c r="AA10" s="1039">
        <v>0</v>
      </c>
      <c r="AB10" s="1039"/>
      <c r="AC10" s="1039"/>
      <c r="AD10" s="1039"/>
      <c r="AE10" s="1040"/>
      <c r="AF10" s="1035">
        <v>0</v>
      </c>
      <c r="AG10" s="1036"/>
      <c r="AH10" s="1036"/>
      <c r="AI10" s="1036"/>
      <c r="AJ10" s="1037"/>
      <c r="AK10" s="1080">
        <v>30</v>
      </c>
      <c r="AL10" s="1081"/>
      <c r="AM10" s="1081"/>
      <c r="AN10" s="1081"/>
      <c r="AO10" s="1081"/>
      <c r="AP10" s="1081">
        <v>4</v>
      </c>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554</v>
      </c>
      <c r="BT10" s="993"/>
      <c r="BU10" s="993"/>
      <c r="BV10" s="993"/>
      <c r="BW10" s="993"/>
      <c r="BX10" s="993"/>
      <c r="BY10" s="993"/>
      <c r="BZ10" s="993"/>
      <c r="CA10" s="993"/>
      <c r="CB10" s="993"/>
      <c r="CC10" s="993"/>
      <c r="CD10" s="993"/>
      <c r="CE10" s="993"/>
      <c r="CF10" s="993"/>
      <c r="CG10" s="1014"/>
      <c r="CH10" s="989">
        <v>0</v>
      </c>
      <c r="CI10" s="990"/>
      <c r="CJ10" s="990"/>
      <c r="CK10" s="990"/>
      <c r="CL10" s="991"/>
      <c r="CM10" s="989">
        <v>7</v>
      </c>
      <c r="CN10" s="990"/>
      <c r="CO10" s="990"/>
      <c r="CP10" s="990"/>
      <c r="CQ10" s="991"/>
      <c r="CR10" s="989">
        <v>7</v>
      </c>
      <c r="CS10" s="990"/>
      <c r="CT10" s="990"/>
      <c r="CU10" s="990"/>
      <c r="CV10" s="991"/>
      <c r="CW10" s="989" t="s">
        <v>491</v>
      </c>
      <c r="CX10" s="990"/>
      <c r="CY10" s="990"/>
      <c r="CZ10" s="990"/>
      <c r="DA10" s="991"/>
      <c r="DB10" s="989" t="s">
        <v>491</v>
      </c>
      <c r="DC10" s="990"/>
      <c r="DD10" s="990"/>
      <c r="DE10" s="990"/>
      <c r="DF10" s="991"/>
      <c r="DG10" s="989" t="s">
        <v>491</v>
      </c>
      <c r="DH10" s="990"/>
      <c r="DI10" s="990"/>
      <c r="DJ10" s="990"/>
      <c r="DK10" s="991"/>
      <c r="DL10" s="989" t="s">
        <v>491</v>
      </c>
      <c r="DM10" s="990"/>
      <c r="DN10" s="990"/>
      <c r="DO10" s="990"/>
      <c r="DP10" s="991"/>
      <c r="DQ10" s="989" t="s">
        <v>491</v>
      </c>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379</v>
      </c>
      <c r="B23" s="937" t="s">
        <v>380</v>
      </c>
      <c r="C23" s="938"/>
      <c r="D23" s="938"/>
      <c r="E23" s="938"/>
      <c r="F23" s="938"/>
      <c r="G23" s="938"/>
      <c r="H23" s="938"/>
      <c r="I23" s="938"/>
      <c r="J23" s="938"/>
      <c r="K23" s="938"/>
      <c r="L23" s="938"/>
      <c r="M23" s="938"/>
      <c r="N23" s="938"/>
      <c r="O23" s="938"/>
      <c r="P23" s="948"/>
      <c r="Q23" s="1067">
        <v>11534</v>
      </c>
      <c r="R23" s="1061"/>
      <c r="S23" s="1061"/>
      <c r="T23" s="1061"/>
      <c r="U23" s="1061"/>
      <c r="V23" s="1061">
        <v>11078</v>
      </c>
      <c r="W23" s="1061"/>
      <c r="X23" s="1061"/>
      <c r="Y23" s="1061"/>
      <c r="Z23" s="1061"/>
      <c r="AA23" s="1061">
        <v>456</v>
      </c>
      <c r="AB23" s="1061"/>
      <c r="AC23" s="1061"/>
      <c r="AD23" s="1061"/>
      <c r="AE23" s="1068"/>
      <c r="AF23" s="1069">
        <v>371</v>
      </c>
      <c r="AG23" s="1061"/>
      <c r="AH23" s="1061"/>
      <c r="AI23" s="1061"/>
      <c r="AJ23" s="1070"/>
      <c r="AK23" s="1071"/>
      <c r="AL23" s="1072"/>
      <c r="AM23" s="1072"/>
      <c r="AN23" s="1072"/>
      <c r="AO23" s="1072"/>
      <c r="AP23" s="1061">
        <v>9574</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391</v>
      </c>
      <c r="C28" s="1048"/>
      <c r="D28" s="1048"/>
      <c r="E28" s="1048"/>
      <c r="F28" s="1048"/>
      <c r="G28" s="1048"/>
      <c r="H28" s="1048"/>
      <c r="I28" s="1048"/>
      <c r="J28" s="1048"/>
      <c r="K28" s="1048"/>
      <c r="L28" s="1048"/>
      <c r="M28" s="1048"/>
      <c r="N28" s="1048"/>
      <c r="O28" s="1048"/>
      <c r="P28" s="1049"/>
      <c r="Q28" s="1050">
        <v>1547</v>
      </c>
      <c r="R28" s="1051"/>
      <c r="S28" s="1051"/>
      <c r="T28" s="1051"/>
      <c r="U28" s="1051"/>
      <c r="V28" s="1051">
        <v>1522</v>
      </c>
      <c r="W28" s="1051"/>
      <c r="X28" s="1051"/>
      <c r="Y28" s="1051"/>
      <c r="Z28" s="1051"/>
      <c r="AA28" s="1051">
        <v>25</v>
      </c>
      <c r="AB28" s="1051"/>
      <c r="AC28" s="1051"/>
      <c r="AD28" s="1051"/>
      <c r="AE28" s="1052"/>
      <c r="AF28" s="1053">
        <v>25</v>
      </c>
      <c r="AG28" s="1051"/>
      <c r="AH28" s="1051"/>
      <c r="AI28" s="1051"/>
      <c r="AJ28" s="1054"/>
      <c r="AK28" s="1042">
        <v>164</v>
      </c>
      <c r="AL28" s="1043"/>
      <c r="AM28" s="1043"/>
      <c r="AN28" s="1043"/>
      <c r="AO28" s="1043"/>
      <c r="AP28" s="1043" t="s">
        <v>491</v>
      </c>
      <c r="AQ28" s="1043"/>
      <c r="AR28" s="1043"/>
      <c r="AS28" s="1043"/>
      <c r="AT28" s="1043"/>
      <c r="AU28" s="1043" t="s">
        <v>491</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392</v>
      </c>
      <c r="C29" s="1031"/>
      <c r="D29" s="1031"/>
      <c r="E29" s="1031"/>
      <c r="F29" s="1031"/>
      <c r="G29" s="1031"/>
      <c r="H29" s="1031"/>
      <c r="I29" s="1031"/>
      <c r="J29" s="1031"/>
      <c r="K29" s="1031"/>
      <c r="L29" s="1031"/>
      <c r="M29" s="1031"/>
      <c r="N29" s="1031"/>
      <c r="O29" s="1031"/>
      <c r="P29" s="1032"/>
      <c r="Q29" s="1038">
        <v>63</v>
      </c>
      <c r="R29" s="1039"/>
      <c r="S29" s="1039"/>
      <c r="T29" s="1039"/>
      <c r="U29" s="1039"/>
      <c r="V29" s="1039">
        <v>63</v>
      </c>
      <c r="W29" s="1039"/>
      <c r="X29" s="1039"/>
      <c r="Y29" s="1039"/>
      <c r="Z29" s="1039"/>
      <c r="AA29" s="1039">
        <v>0</v>
      </c>
      <c r="AB29" s="1039"/>
      <c r="AC29" s="1039"/>
      <c r="AD29" s="1039"/>
      <c r="AE29" s="1040"/>
      <c r="AF29" s="1035">
        <v>0</v>
      </c>
      <c r="AG29" s="1036"/>
      <c r="AH29" s="1036"/>
      <c r="AI29" s="1036"/>
      <c r="AJ29" s="1037"/>
      <c r="AK29" s="980">
        <v>47</v>
      </c>
      <c r="AL29" s="971"/>
      <c r="AM29" s="971"/>
      <c r="AN29" s="971"/>
      <c r="AO29" s="971"/>
      <c r="AP29" s="971">
        <v>1</v>
      </c>
      <c r="AQ29" s="971"/>
      <c r="AR29" s="971"/>
      <c r="AS29" s="971"/>
      <c r="AT29" s="971"/>
      <c r="AU29" s="971" t="s">
        <v>491</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393</v>
      </c>
      <c r="C30" s="1031"/>
      <c r="D30" s="1031"/>
      <c r="E30" s="1031"/>
      <c r="F30" s="1031"/>
      <c r="G30" s="1031"/>
      <c r="H30" s="1031"/>
      <c r="I30" s="1031"/>
      <c r="J30" s="1031"/>
      <c r="K30" s="1031"/>
      <c r="L30" s="1031"/>
      <c r="M30" s="1031"/>
      <c r="N30" s="1031"/>
      <c r="O30" s="1031"/>
      <c r="P30" s="1032"/>
      <c r="Q30" s="1038">
        <v>1689</v>
      </c>
      <c r="R30" s="1039"/>
      <c r="S30" s="1039"/>
      <c r="T30" s="1039"/>
      <c r="U30" s="1039"/>
      <c r="V30" s="1039">
        <v>1579</v>
      </c>
      <c r="W30" s="1039"/>
      <c r="X30" s="1039"/>
      <c r="Y30" s="1039"/>
      <c r="Z30" s="1039"/>
      <c r="AA30" s="1039">
        <v>110</v>
      </c>
      <c r="AB30" s="1039"/>
      <c r="AC30" s="1039"/>
      <c r="AD30" s="1039"/>
      <c r="AE30" s="1040"/>
      <c r="AF30" s="1035">
        <v>110</v>
      </c>
      <c r="AG30" s="1036"/>
      <c r="AH30" s="1036"/>
      <c r="AI30" s="1036"/>
      <c r="AJ30" s="1037"/>
      <c r="AK30" s="980">
        <v>252</v>
      </c>
      <c r="AL30" s="971"/>
      <c r="AM30" s="971"/>
      <c r="AN30" s="971"/>
      <c r="AO30" s="971"/>
      <c r="AP30" s="971" t="s">
        <v>491</v>
      </c>
      <c r="AQ30" s="971"/>
      <c r="AR30" s="971"/>
      <c r="AS30" s="971"/>
      <c r="AT30" s="971"/>
      <c r="AU30" s="971" t="s">
        <v>491</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394</v>
      </c>
      <c r="C31" s="1031"/>
      <c r="D31" s="1031"/>
      <c r="E31" s="1031"/>
      <c r="F31" s="1031"/>
      <c r="G31" s="1031"/>
      <c r="H31" s="1031"/>
      <c r="I31" s="1031"/>
      <c r="J31" s="1031"/>
      <c r="K31" s="1031"/>
      <c r="L31" s="1031"/>
      <c r="M31" s="1031"/>
      <c r="N31" s="1031"/>
      <c r="O31" s="1031"/>
      <c r="P31" s="1032"/>
      <c r="Q31" s="1038">
        <v>17</v>
      </c>
      <c r="R31" s="1039"/>
      <c r="S31" s="1039"/>
      <c r="T31" s="1039"/>
      <c r="U31" s="1039"/>
      <c r="V31" s="1039">
        <v>17</v>
      </c>
      <c r="W31" s="1039"/>
      <c r="X31" s="1039"/>
      <c r="Y31" s="1039"/>
      <c r="Z31" s="1039"/>
      <c r="AA31" s="1039">
        <v>0</v>
      </c>
      <c r="AB31" s="1039"/>
      <c r="AC31" s="1039"/>
      <c r="AD31" s="1039"/>
      <c r="AE31" s="1040"/>
      <c r="AF31" s="1035">
        <v>0</v>
      </c>
      <c r="AG31" s="1036"/>
      <c r="AH31" s="1036"/>
      <c r="AI31" s="1036"/>
      <c r="AJ31" s="1037"/>
      <c r="AK31" s="980">
        <v>15</v>
      </c>
      <c r="AL31" s="971"/>
      <c r="AM31" s="971"/>
      <c r="AN31" s="971"/>
      <c r="AO31" s="971"/>
      <c r="AP31" s="971" t="s">
        <v>491</v>
      </c>
      <c r="AQ31" s="971"/>
      <c r="AR31" s="971"/>
      <c r="AS31" s="971"/>
      <c r="AT31" s="971"/>
      <c r="AU31" s="971" t="s">
        <v>491</v>
      </c>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395</v>
      </c>
      <c r="C32" s="1031"/>
      <c r="D32" s="1031"/>
      <c r="E32" s="1031"/>
      <c r="F32" s="1031"/>
      <c r="G32" s="1031"/>
      <c r="H32" s="1031"/>
      <c r="I32" s="1031"/>
      <c r="J32" s="1031"/>
      <c r="K32" s="1031"/>
      <c r="L32" s="1031"/>
      <c r="M32" s="1031"/>
      <c r="N32" s="1031"/>
      <c r="O32" s="1031"/>
      <c r="P32" s="1032"/>
      <c r="Q32" s="1038">
        <v>252</v>
      </c>
      <c r="R32" s="1039"/>
      <c r="S32" s="1039"/>
      <c r="T32" s="1039"/>
      <c r="U32" s="1039"/>
      <c r="V32" s="1039">
        <v>244</v>
      </c>
      <c r="W32" s="1039"/>
      <c r="X32" s="1039"/>
      <c r="Y32" s="1039"/>
      <c r="Z32" s="1039"/>
      <c r="AA32" s="1039">
        <v>8</v>
      </c>
      <c r="AB32" s="1039"/>
      <c r="AC32" s="1039"/>
      <c r="AD32" s="1039"/>
      <c r="AE32" s="1040"/>
      <c r="AF32" s="1035" t="s">
        <v>122</v>
      </c>
      <c r="AG32" s="1036"/>
      <c r="AH32" s="1036"/>
      <c r="AI32" s="1036"/>
      <c r="AJ32" s="1037"/>
      <c r="AK32" s="980">
        <v>81</v>
      </c>
      <c r="AL32" s="971"/>
      <c r="AM32" s="971"/>
      <c r="AN32" s="971"/>
      <c r="AO32" s="971"/>
      <c r="AP32" s="971" t="s">
        <v>491</v>
      </c>
      <c r="AQ32" s="971"/>
      <c r="AR32" s="971"/>
      <c r="AS32" s="971"/>
      <c r="AT32" s="971"/>
      <c r="AU32" s="971" t="s">
        <v>491</v>
      </c>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396</v>
      </c>
      <c r="C33" s="1031"/>
      <c r="D33" s="1031"/>
      <c r="E33" s="1031"/>
      <c r="F33" s="1031"/>
      <c r="G33" s="1031"/>
      <c r="H33" s="1031"/>
      <c r="I33" s="1031"/>
      <c r="J33" s="1031"/>
      <c r="K33" s="1031"/>
      <c r="L33" s="1031"/>
      <c r="M33" s="1031"/>
      <c r="N33" s="1031"/>
      <c r="O33" s="1031"/>
      <c r="P33" s="1032"/>
      <c r="Q33" s="1038">
        <v>296</v>
      </c>
      <c r="R33" s="1039"/>
      <c r="S33" s="1039"/>
      <c r="T33" s="1039"/>
      <c r="U33" s="1039"/>
      <c r="V33" s="1039">
        <v>270</v>
      </c>
      <c r="W33" s="1039"/>
      <c r="X33" s="1039"/>
      <c r="Y33" s="1039"/>
      <c r="Z33" s="1039"/>
      <c r="AA33" s="1039">
        <v>26</v>
      </c>
      <c r="AB33" s="1039"/>
      <c r="AC33" s="1039"/>
      <c r="AD33" s="1039"/>
      <c r="AE33" s="1040"/>
      <c r="AF33" s="1035">
        <v>353</v>
      </c>
      <c r="AG33" s="1036"/>
      <c r="AH33" s="1036"/>
      <c r="AI33" s="1036"/>
      <c r="AJ33" s="1037"/>
      <c r="AK33" s="980">
        <v>84</v>
      </c>
      <c r="AL33" s="971"/>
      <c r="AM33" s="971"/>
      <c r="AN33" s="971"/>
      <c r="AO33" s="971"/>
      <c r="AP33" s="971">
        <v>1610</v>
      </c>
      <c r="AQ33" s="971"/>
      <c r="AR33" s="971"/>
      <c r="AS33" s="971"/>
      <c r="AT33" s="971"/>
      <c r="AU33" s="971">
        <v>189</v>
      </c>
      <c r="AV33" s="971"/>
      <c r="AW33" s="971"/>
      <c r="AX33" s="971"/>
      <c r="AY33" s="971"/>
      <c r="AZ33" s="1041" t="s">
        <v>491</v>
      </c>
      <c r="BA33" s="1041"/>
      <c r="BB33" s="1041"/>
      <c r="BC33" s="1041"/>
      <c r="BD33" s="1041"/>
      <c r="BE33" s="972" t="s">
        <v>397</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398</v>
      </c>
      <c r="C34" s="1031"/>
      <c r="D34" s="1031"/>
      <c r="E34" s="1031"/>
      <c r="F34" s="1031"/>
      <c r="G34" s="1031"/>
      <c r="H34" s="1031"/>
      <c r="I34" s="1031"/>
      <c r="J34" s="1031"/>
      <c r="K34" s="1031"/>
      <c r="L34" s="1031"/>
      <c r="M34" s="1031"/>
      <c r="N34" s="1031"/>
      <c r="O34" s="1031"/>
      <c r="P34" s="1032"/>
      <c r="Q34" s="1038">
        <v>52</v>
      </c>
      <c r="R34" s="1039"/>
      <c r="S34" s="1039"/>
      <c r="T34" s="1039"/>
      <c r="U34" s="1039"/>
      <c r="V34" s="1039">
        <v>52</v>
      </c>
      <c r="W34" s="1039"/>
      <c r="X34" s="1039"/>
      <c r="Y34" s="1039"/>
      <c r="Z34" s="1039"/>
      <c r="AA34" s="1039">
        <v>0</v>
      </c>
      <c r="AB34" s="1039"/>
      <c r="AC34" s="1039"/>
      <c r="AD34" s="1039"/>
      <c r="AE34" s="1040"/>
      <c r="AF34" s="1035">
        <v>0</v>
      </c>
      <c r="AG34" s="1036"/>
      <c r="AH34" s="1036"/>
      <c r="AI34" s="1036"/>
      <c r="AJ34" s="1037"/>
      <c r="AK34" s="980">
        <v>35</v>
      </c>
      <c r="AL34" s="971"/>
      <c r="AM34" s="971"/>
      <c r="AN34" s="971"/>
      <c r="AO34" s="971"/>
      <c r="AP34" s="971">
        <v>195</v>
      </c>
      <c r="AQ34" s="971"/>
      <c r="AR34" s="971"/>
      <c r="AS34" s="971"/>
      <c r="AT34" s="971"/>
      <c r="AU34" s="971">
        <v>6</v>
      </c>
      <c r="AV34" s="971"/>
      <c r="AW34" s="971"/>
      <c r="AX34" s="971"/>
      <c r="AY34" s="971"/>
      <c r="AZ34" s="1041" t="s">
        <v>491</v>
      </c>
      <c r="BA34" s="1041"/>
      <c r="BB34" s="1041"/>
      <c r="BC34" s="1041"/>
      <c r="BD34" s="1041"/>
      <c r="BE34" s="972" t="s">
        <v>397</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379</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487</v>
      </c>
      <c r="AG63" s="959"/>
      <c r="AH63" s="959"/>
      <c r="AI63" s="959"/>
      <c r="AJ63" s="1022"/>
      <c r="AK63" s="1023"/>
      <c r="AL63" s="963"/>
      <c r="AM63" s="963"/>
      <c r="AN63" s="963"/>
      <c r="AO63" s="963"/>
      <c r="AP63" s="959">
        <v>1806</v>
      </c>
      <c r="AQ63" s="959"/>
      <c r="AR63" s="959"/>
      <c r="AS63" s="959"/>
      <c r="AT63" s="959"/>
      <c r="AU63" s="959">
        <v>195</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402</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403</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555</v>
      </c>
      <c r="C68" s="986"/>
      <c r="D68" s="986"/>
      <c r="E68" s="986"/>
      <c r="F68" s="986"/>
      <c r="G68" s="986"/>
      <c r="H68" s="986"/>
      <c r="I68" s="986"/>
      <c r="J68" s="986"/>
      <c r="K68" s="986"/>
      <c r="L68" s="986"/>
      <c r="M68" s="986"/>
      <c r="N68" s="986"/>
      <c r="O68" s="986"/>
      <c r="P68" s="987"/>
      <c r="Q68" s="988">
        <v>1657</v>
      </c>
      <c r="R68" s="982"/>
      <c r="S68" s="982"/>
      <c r="T68" s="982"/>
      <c r="U68" s="982"/>
      <c r="V68" s="982">
        <v>1657</v>
      </c>
      <c r="W68" s="982"/>
      <c r="X68" s="982"/>
      <c r="Y68" s="982"/>
      <c r="Z68" s="982"/>
      <c r="AA68" s="982">
        <v>0</v>
      </c>
      <c r="AB68" s="982"/>
      <c r="AC68" s="982"/>
      <c r="AD68" s="982"/>
      <c r="AE68" s="982"/>
      <c r="AF68" s="982">
        <v>0</v>
      </c>
      <c r="AG68" s="982"/>
      <c r="AH68" s="982"/>
      <c r="AI68" s="982"/>
      <c r="AJ68" s="982"/>
      <c r="AK68" s="982">
        <v>0</v>
      </c>
      <c r="AL68" s="982"/>
      <c r="AM68" s="982"/>
      <c r="AN68" s="982"/>
      <c r="AO68" s="982"/>
      <c r="AP68" s="982" t="s">
        <v>491</v>
      </c>
      <c r="AQ68" s="982"/>
      <c r="AR68" s="982"/>
      <c r="AS68" s="982"/>
      <c r="AT68" s="982"/>
      <c r="AU68" s="982" t="s">
        <v>491</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556</v>
      </c>
      <c r="C69" s="975"/>
      <c r="D69" s="975"/>
      <c r="E69" s="975"/>
      <c r="F69" s="975"/>
      <c r="G69" s="975"/>
      <c r="H69" s="975"/>
      <c r="I69" s="975"/>
      <c r="J69" s="975"/>
      <c r="K69" s="975"/>
      <c r="L69" s="975"/>
      <c r="M69" s="975"/>
      <c r="N69" s="975"/>
      <c r="O69" s="975"/>
      <c r="P69" s="976"/>
      <c r="Q69" s="977">
        <v>15</v>
      </c>
      <c r="R69" s="971"/>
      <c r="S69" s="971"/>
      <c r="T69" s="971"/>
      <c r="U69" s="971"/>
      <c r="V69" s="971">
        <v>8</v>
      </c>
      <c r="W69" s="971"/>
      <c r="X69" s="971"/>
      <c r="Y69" s="971"/>
      <c r="Z69" s="971"/>
      <c r="AA69" s="971">
        <v>7</v>
      </c>
      <c r="AB69" s="971"/>
      <c r="AC69" s="971"/>
      <c r="AD69" s="971"/>
      <c r="AE69" s="971"/>
      <c r="AF69" s="971">
        <v>7</v>
      </c>
      <c r="AG69" s="971"/>
      <c r="AH69" s="971"/>
      <c r="AI69" s="971"/>
      <c r="AJ69" s="971"/>
      <c r="AK69" s="971">
        <v>0</v>
      </c>
      <c r="AL69" s="971"/>
      <c r="AM69" s="971"/>
      <c r="AN69" s="971"/>
      <c r="AO69" s="971"/>
      <c r="AP69" s="971" t="s">
        <v>491</v>
      </c>
      <c r="AQ69" s="971"/>
      <c r="AR69" s="971"/>
      <c r="AS69" s="971"/>
      <c r="AT69" s="971"/>
      <c r="AU69" s="971" t="s">
        <v>491</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557</v>
      </c>
      <c r="C70" s="975"/>
      <c r="D70" s="975"/>
      <c r="E70" s="975"/>
      <c r="F70" s="975"/>
      <c r="G70" s="975"/>
      <c r="H70" s="975"/>
      <c r="I70" s="975"/>
      <c r="J70" s="975"/>
      <c r="K70" s="975"/>
      <c r="L70" s="975"/>
      <c r="M70" s="975"/>
      <c r="N70" s="975"/>
      <c r="O70" s="975"/>
      <c r="P70" s="976"/>
      <c r="Q70" s="977">
        <v>54</v>
      </c>
      <c r="R70" s="971"/>
      <c r="S70" s="971"/>
      <c r="T70" s="971"/>
      <c r="U70" s="971"/>
      <c r="V70" s="971">
        <v>54</v>
      </c>
      <c r="W70" s="971"/>
      <c r="X70" s="971"/>
      <c r="Y70" s="971"/>
      <c r="Z70" s="971"/>
      <c r="AA70" s="971">
        <v>0</v>
      </c>
      <c r="AB70" s="971"/>
      <c r="AC70" s="971"/>
      <c r="AD70" s="971"/>
      <c r="AE70" s="971"/>
      <c r="AF70" s="971">
        <v>0</v>
      </c>
      <c r="AG70" s="971"/>
      <c r="AH70" s="971"/>
      <c r="AI70" s="971"/>
      <c r="AJ70" s="971"/>
      <c r="AK70" s="971">
        <v>0</v>
      </c>
      <c r="AL70" s="971"/>
      <c r="AM70" s="971"/>
      <c r="AN70" s="971"/>
      <c r="AO70" s="971"/>
      <c r="AP70" s="971" t="s">
        <v>491</v>
      </c>
      <c r="AQ70" s="971"/>
      <c r="AR70" s="971"/>
      <c r="AS70" s="971"/>
      <c r="AT70" s="971"/>
      <c r="AU70" s="971" t="s">
        <v>491</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558</v>
      </c>
      <c r="C71" s="975"/>
      <c r="D71" s="975"/>
      <c r="E71" s="975"/>
      <c r="F71" s="975"/>
      <c r="G71" s="975"/>
      <c r="H71" s="975"/>
      <c r="I71" s="975"/>
      <c r="J71" s="975"/>
      <c r="K71" s="975"/>
      <c r="L71" s="975"/>
      <c r="M71" s="975"/>
      <c r="N71" s="975"/>
      <c r="O71" s="975"/>
      <c r="P71" s="976"/>
      <c r="Q71" s="977">
        <v>73</v>
      </c>
      <c r="R71" s="971"/>
      <c r="S71" s="971"/>
      <c r="T71" s="971"/>
      <c r="U71" s="971"/>
      <c r="V71" s="971">
        <v>73</v>
      </c>
      <c r="W71" s="971"/>
      <c r="X71" s="971"/>
      <c r="Y71" s="971"/>
      <c r="Z71" s="971"/>
      <c r="AA71" s="971">
        <v>0</v>
      </c>
      <c r="AB71" s="971"/>
      <c r="AC71" s="971"/>
      <c r="AD71" s="971"/>
      <c r="AE71" s="971"/>
      <c r="AF71" s="971">
        <v>0</v>
      </c>
      <c r="AG71" s="971"/>
      <c r="AH71" s="971"/>
      <c r="AI71" s="971"/>
      <c r="AJ71" s="971"/>
      <c r="AK71" s="971">
        <v>0</v>
      </c>
      <c r="AL71" s="971"/>
      <c r="AM71" s="971"/>
      <c r="AN71" s="971"/>
      <c r="AO71" s="971"/>
      <c r="AP71" s="971" t="s">
        <v>491</v>
      </c>
      <c r="AQ71" s="971"/>
      <c r="AR71" s="971"/>
      <c r="AS71" s="971"/>
      <c r="AT71" s="971"/>
      <c r="AU71" s="971" t="s">
        <v>491</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559</v>
      </c>
      <c r="C72" s="975"/>
      <c r="D72" s="975"/>
      <c r="E72" s="975"/>
      <c r="F72" s="975"/>
      <c r="G72" s="975"/>
      <c r="H72" s="975"/>
      <c r="I72" s="975"/>
      <c r="J72" s="975"/>
      <c r="K72" s="975"/>
      <c r="L72" s="975"/>
      <c r="M72" s="975"/>
      <c r="N72" s="975"/>
      <c r="O72" s="975"/>
      <c r="P72" s="976"/>
      <c r="Q72" s="977">
        <v>1028</v>
      </c>
      <c r="R72" s="971"/>
      <c r="S72" s="971"/>
      <c r="T72" s="971"/>
      <c r="U72" s="971"/>
      <c r="V72" s="971">
        <v>1028</v>
      </c>
      <c r="W72" s="971"/>
      <c r="X72" s="971"/>
      <c r="Y72" s="971"/>
      <c r="Z72" s="971"/>
      <c r="AA72" s="971">
        <v>0</v>
      </c>
      <c r="AB72" s="971"/>
      <c r="AC72" s="971"/>
      <c r="AD72" s="971"/>
      <c r="AE72" s="971"/>
      <c r="AF72" s="971">
        <v>0</v>
      </c>
      <c r="AG72" s="971"/>
      <c r="AH72" s="971"/>
      <c r="AI72" s="971"/>
      <c r="AJ72" s="971"/>
      <c r="AK72" s="971">
        <v>0</v>
      </c>
      <c r="AL72" s="971"/>
      <c r="AM72" s="971"/>
      <c r="AN72" s="971"/>
      <c r="AO72" s="971"/>
      <c r="AP72" s="971">
        <v>415</v>
      </c>
      <c r="AQ72" s="971"/>
      <c r="AR72" s="971"/>
      <c r="AS72" s="971"/>
      <c r="AT72" s="971"/>
      <c r="AU72" s="971">
        <v>76</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560</v>
      </c>
      <c r="C73" s="975"/>
      <c r="D73" s="975"/>
      <c r="E73" s="975"/>
      <c r="F73" s="975"/>
      <c r="G73" s="975"/>
      <c r="H73" s="975"/>
      <c r="I73" s="975"/>
      <c r="J73" s="975"/>
      <c r="K73" s="975"/>
      <c r="L73" s="975"/>
      <c r="M73" s="975"/>
      <c r="N73" s="975"/>
      <c r="O73" s="975"/>
      <c r="P73" s="976"/>
      <c r="Q73" s="977">
        <v>152</v>
      </c>
      <c r="R73" s="971"/>
      <c r="S73" s="971"/>
      <c r="T73" s="971"/>
      <c r="U73" s="971"/>
      <c r="V73" s="971">
        <v>143</v>
      </c>
      <c r="W73" s="971"/>
      <c r="X73" s="971"/>
      <c r="Y73" s="971"/>
      <c r="Z73" s="971"/>
      <c r="AA73" s="971">
        <v>9</v>
      </c>
      <c r="AB73" s="971"/>
      <c r="AC73" s="971"/>
      <c r="AD73" s="971"/>
      <c r="AE73" s="971"/>
      <c r="AF73" s="971">
        <v>9</v>
      </c>
      <c r="AG73" s="971"/>
      <c r="AH73" s="971"/>
      <c r="AI73" s="971"/>
      <c r="AJ73" s="971"/>
      <c r="AK73" s="971">
        <v>0</v>
      </c>
      <c r="AL73" s="971"/>
      <c r="AM73" s="971"/>
      <c r="AN73" s="971"/>
      <c r="AO73" s="971"/>
      <c r="AP73" s="971" t="s">
        <v>491</v>
      </c>
      <c r="AQ73" s="971"/>
      <c r="AR73" s="971"/>
      <c r="AS73" s="971"/>
      <c r="AT73" s="971"/>
      <c r="AU73" s="971" t="s">
        <v>491</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561</v>
      </c>
      <c r="C74" s="975"/>
      <c r="D74" s="975"/>
      <c r="E74" s="975"/>
      <c r="F74" s="975"/>
      <c r="G74" s="975"/>
      <c r="H74" s="975"/>
      <c r="I74" s="975"/>
      <c r="J74" s="975"/>
      <c r="K74" s="975"/>
      <c r="L74" s="975"/>
      <c r="M74" s="975"/>
      <c r="N74" s="975"/>
      <c r="O74" s="975"/>
      <c r="P74" s="976"/>
      <c r="Q74" s="977">
        <v>4171</v>
      </c>
      <c r="R74" s="971"/>
      <c r="S74" s="971"/>
      <c r="T74" s="971"/>
      <c r="U74" s="971"/>
      <c r="V74" s="971">
        <v>3764</v>
      </c>
      <c r="W74" s="971"/>
      <c r="X74" s="971"/>
      <c r="Y74" s="971"/>
      <c r="Z74" s="971"/>
      <c r="AA74" s="971">
        <v>407</v>
      </c>
      <c r="AB74" s="971"/>
      <c r="AC74" s="971"/>
      <c r="AD74" s="971"/>
      <c r="AE74" s="971"/>
      <c r="AF74" s="971">
        <v>407</v>
      </c>
      <c r="AG74" s="971"/>
      <c r="AH74" s="971"/>
      <c r="AI74" s="971"/>
      <c r="AJ74" s="971"/>
      <c r="AK74" s="971">
        <v>2</v>
      </c>
      <c r="AL74" s="971"/>
      <c r="AM74" s="971"/>
      <c r="AN74" s="971"/>
      <c r="AO74" s="971"/>
      <c r="AP74" s="971" t="s">
        <v>491</v>
      </c>
      <c r="AQ74" s="971"/>
      <c r="AR74" s="971"/>
      <c r="AS74" s="971"/>
      <c r="AT74" s="971"/>
      <c r="AU74" s="971" t="s">
        <v>491</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562</v>
      </c>
      <c r="C75" s="975"/>
      <c r="D75" s="975"/>
      <c r="E75" s="975"/>
      <c r="F75" s="975"/>
      <c r="G75" s="975"/>
      <c r="H75" s="975"/>
      <c r="I75" s="975"/>
      <c r="J75" s="975"/>
      <c r="K75" s="975"/>
      <c r="L75" s="975"/>
      <c r="M75" s="975"/>
      <c r="N75" s="975"/>
      <c r="O75" s="975"/>
      <c r="P75" s="976"/>
      <c r="Q75" s="978">
        <v>7</v>
      </c>
      <c r="R75" s="979"/>
      <c r="S75" s="979"/>
      <c r="T75" s="979"/>
      <c r="U75" s="980"/>
      <c r="V75" s="981">
        <v>7</v>
      </c>
      <c r="W75" s="979"/>
      <c r="X75" s="979"/>
      <c r="Y75" s="979"/>
      <c r="Z75" s="980"/>
      <c r="AA75" s="981">
        <v>0</v>
      </c>
      <c r="AB75" s="979"/>
      <c r="AC75" s="979"/>
      <c r="AD75" s="979"/>
      <c r="AE75" s="980"/>
      <c r="AF75" s="981">
        <v>0</v>
      </c>
      <c r="AG75" s="979"/>
      <c r="AH75" s="979"/>
      <c r="AI75" s="979"/>
      <c r="AJ75" s="980"/>
      <c r="AK75" s="981">
        <v>0</v>
      </c>
      <c r="AL75" s="979"/>
      <c r="AM75" s="979"/>
      <c r="AN75" s="979"/>
      <c r="AO75" s="980"/>
      <c r="AP75" s="981" t="s">
        <v>491</v>
      </c>
      <c r="AQ75" s="979"/>
      <c r="AR75" s="979"/>
      <c r="AS75" s="979"/>
      <c r="AT75" s="980"/>
      <c r="AU75" s="981" t="s">
        <v>491</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563</v>
      </c>
      <c r="C76" s="975"/>
      <c r="D76" s="975"/>
      <c r="E76" s="975"/>
      <c r="F76" s="975"/>
      <c r="G76" s="975"/>
      <c r="H76" s="975"/>
      <c r="I76" s="975"/>
      <c r="J76" s="975"/>
      <c r="K76" s="975"/>
      <c r="L76" s="975"/>
      <c r="M76" s="975"/>
      <c r="N76" s="975"/>
      <c r="O76" s="975"/>
      <c r="P76" s="976"/>
      <c r="Q76" s="978">
        <v>59</v>
      </c>
      <c r="R76" s="979"/>
      <c r="S76" s="979"/>
      <c r="T76" s="979"/>
      <c r="U76" s="980"/>
      <c r="V76" s="981">
        <v>48</v>
      </c>
      <c r="W76" s="979"/>
      <c r="X76" s="979"/>
      <c r="Y76" s="979"/>
      <c r="Z76" s="980"/>
      <c r="AA76" s="981">
        <v>11</v>
      </c>
      <c r="AB76" s="979"/>
      <c r="AC76" s="979"/>
      <c r="AD76" s="979"/>
      <c r="AE76" s="980"/>
      <c r="AF76" s="981">
        <v>11</v>
      </c>
      <c r="AG76" s="979"/>
      <c r="AH76" s="979"/>
      <c r="AI76" s="979"/>
      <c r="AJ76" s="980"/>
      <c r="AK76" s="981">
        <v>0</v>
      </c>
      <c r="AL76" s="979"/>
      <c r="AM76" s="979"/>
      <c r="AN76" s="979"/>
      <c r="AO76" s="980"/>
      <c r="AP76" s="981" t="s">
        <v>491</v>
      </c>
      <c r="AQ76" s="979"/>
      <c r="AR76" s="979"/>
      <c r="AS76" s="979"/>
      <c r="AT76" s="980"/>
      <c r="AU76" s="981" t="s">
        <v>491</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564</v>
      </c>
      <c r="C77" s="975"/>
      <c r="D77" s="975"/>
      <c r="E77" s="975"/>
      <c r="F77" s="975"/>
      <c r="G77" s="975"/>
      <c r="H77" s="975"/>
      <c r="I77" s="975"/>
      <c r="J77" s="975"/>
      <c r="K77" s="975"/>
      <c r="L77" s="975"/>
      <c r="M77" s="975"/>
      <c r="N77" s="975"/>
      <c r="O77" s="975"/>
      <c r="P77" s="976"/>
      <c r="Q77" s="978">
        <v>155045</v>
      </c>
      <c r="R77" s="979"/>
      <c r="S77" s="979"/>
      <c r="T77" s="979"/>
      <c r="U77" s="980"/>
      <c r="V77" s="981">
        <v>151878</v>
      </c>
      <c r="W77" s="979"/>
      <c r="X77" s="979"/>
      <c r="Y77" s="979"/>
      <c r="Z77" s="980"/>
      <c r="AA77" s="981">
        <v>3167</v>
      </c>
      <c r="AB77" s="979"/>
      <c r="AC77" s="979"/>
      <c r="AD77" s="979"/>
      <c r="AE77" s="980"/>
      <c r="AF77" s="981">
        <v>3167</v>
      </c>
      <c r="AG77" s="979"/>
      <c r="AH77" s="979"/>
      <c r="AI77" s="979"/>
      <c r="AJ77" s="980"/>
      <c r="AK77" s="981">
        <v>0</v>
      </c>
      <c r="AL77" s="979"/>
      <c r="AM77" s="979"/>
      <c r="AN77" s="979"/>
      <c r="AO77" s="980"/>
      <c r="AP77" s="981" t="s">
        <v>491</v>
      </c>
      <c r="AQ77" s="979"/>
      <c r="AR77" s="979"/>
      <c r="AS77" s="979"/>
      <c r="AT77" s="980"/>
      <c r="AU77" s="981" t="s">
        <v>491</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379</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3601</v>
      </c>
      <c r="AG88" s="959"/>
      <c r="AH88" s="959"/>
      <c r="AI88" s="959"/>
      <c r="AJ88" s="959"/>
      <c r="AK88" s="963"/>
      <c r="AL88" s="963"/>
      <c r="AM88" s="963"/>
      <c r="AN88" s="963"/>
      <c r="AO88" s="963"/>
      <c r="AP88" s="959">
        <v>415</v>
      </c>
      <c r="AQ88" s="959"/>
      <c r="AR88" s="959"/>
      <c r="AS88" s="959"/>
      <c r="AT88" s="959"/>
      <c r="AU88" s="959">
        <v>76</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44</v>
      </c>
      <c r="CS102" s="953"/>
      <c r="CT102" s="953"/>
      <c r="CU102" s="953"/>
      <c r="CV102" s="954"/>
      <c r="CW102" s="952">
        <v>5</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294</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294</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294</v>
      </c>
      <c r="DR109" s="896"/>
      <c r="DS109" s="896"/>
      <c r="DT109" s="896"/>
      <c r="DU109" s="897"/>
      <c r="DV109" s="898" t="s">
        <v>415</v>
      </c>
      <c r="DW109" s="896"/>
      <c r="DX109" s="896"/>
      <c r="DY109" s="896"/>
      <c r="DZ109" s="929"/>
    </row>
    <row r="110" spans="1:131" s="218" customFormat="1" ht="26.25" customHeight="1" x14ac:dyDescent="0.15">
      <c r="A110" s="807" t="s">
        <v>417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1698344</v>
      </c>
      <c r="AB110" s="889"/>
      <c r="AC110" s="889"/>
      <c r="AD110" s="889"/>
      <c r="AE110" s="890"/>
      <c r="AF110" s="891">
        <v>1746945</v>
      </c>
      <c r="AG110" s="889"/>
      <c r="AH110" s="889"/>
      <c r="AI110" s="889"/>
      <c r="AJ110" s="890"/>
      <c r="AK110" s="891">
        <v>1429198</v>
      </c>
      <c r="AL110" s="889"/>
      <c r="AM110" s="889"/>
      <c r="AN110" s="889"/>
      <c r="AO110" s="890"/>
      <c r="AP110" s="892">
        <v>33.799999999999997</v>
      </c>
      <c r="AQ110" s="893"/>
      <c r="AR110" s="893"/>
      <c r="AS110" s="893"/>
      <c r="AT110" s="894"/>
      <c r="AU110" s="930" t="s">
        <v>69</v>
      </c>
      <c r="AV110" s="931"/>
      <c r="AW110" s="931"/>
      <c r="AX110" s="931"/>
      <c r="AY110" s="931"/>
      <c r="AZ110" s="860" t="s">
        <v>418</v>
      </c>
      <c r="BA110" s="808"/>
      <c r="BB110" s="808"/>
      <c r="BC110" s="808"/>
      <c r="BD110" s="808"/>
      <c r="BE110" s="808"/>
      <c r="BF110" s="808"/>
      <c r="BG110" s="808"/>
      <c r="BH110" s="808"/>
      <c r="BI110" s="808"/>
      <c r="BJ110" s="808"/>
      <c r="BK110" s="808"/>
      <c r="BL110" s="808"/>
      <c r="BM110" s="808"/>
      <c r="BN110" s="808"/>
      <c r="BO110" s="808"/>
      <c r="BP110" s="809"/>
      <c r="BQ110" s="861">
        <v>10825106</v>
      </c>
      <c r="BR110" s="842"/>
      <c r="BS110" s="842"/>
      <c r="BT110" s="842"/>
      <c r="BU110" s="842"/>
      <c r="BV110" s="842">
        <v>9995529</v>
      </c>
      <c r="BW110" s="842"/>
      <c r="BX110" s="842"/>
      <c r="BY110" s="842"/>
      <c r="BZ110" s="842"/>
      <c r="CA110" s="842">
        <v>9574064</v>
      </c>
      <c r="CB110" s="842"/>
      <c r="CC110" s="842"/>
      <c r="CD110" s="842"/>
      <c r="CE110" s="842"/>
      <c r="CF110" s="866">
        <v>226.2</v>
      </c>
      <c r="CG110" s="867"/>
      <c r="CH110" s="867"/>
      <c r="CI110" s="867"/>
      <c r="CJ110" s="867"/>
      <c r="CK110" s="926" t="s">
        <v>419</v>
      </c>
      <c r="CL110" s="819"/>
      <c r="CM110" s="860" t="s">
        <v>420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422</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426</v>
      </c>
      <c r="BA112" s="752"/>
      <c r="BB112" s="752"/>
      <c r="BC112" s="752"/>
      <c r="BD112" s="752"/>
      <c r="BE112" s="752"/>
      <c r="BF112" s="752"/>
      <c r="BG112" s="752"/>
      <c r="BH112" s="752"/>
      <c r="BI112" s="752"/>
      <c r="BJ112" s="752"/>
      <c r="BK112" s="752"/>
      <c r="BL112" s="752"/>
      <c r="BM112" s="752"/>
      <c r="BN112" s="752"/>
      <c r="BO112" s="752"/>
      <c r="BP112" s="753"/>
      <c r="BQ112" s="816">
        <v>579543</v>
      </c>
      <c r="BR112" s="817"/>
      <c r="BS112" s="817"/>
      <c r="BT112" s="817"/>
      <c r="BU112" s="817"/>
      <c r="BV112" s="817">
        <v>645800</v>
      </c>
      <c r="BW112" s="817"/>
      <c r="BX112" s="817"/>
      <c r="BY112" s="817"/>
      <c r="BZ112" s="817"/>
      <c r="CA112" s="817">
        <v>800025</v>
      </c>
      <c r="CB112" s="817"/>
      <c r="CC112" s="817"/>
      <c r="CD112" s="817"/>
      <c r="CE112" s="817"/>
      <c r="CF112" s="875">
        <v>18.899999999999999</v>
      </c>
      <c r="CG112" s="876"/>
      <c r="CH112" s="876"/>
      <c r="CI112" s="876"/>
      <c r="CJ112" s="876"/>
      <c r="CK112" s="927"/>
      <c r="CL112" s="821"/>
      <c r="CM112" s="815"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62829</v>
      </c>
      <c r="AB113" s="919"/>
      <c r="AC113" s="919"/>
      <c r="AD113" s="919"/>
      <c r="AE113" s="920"/>
      <c r="AF113" s="921">
        <v>101264</v>
      </c>
      <c r="AG113" s="919"/>
      <c r="AH113" s="919"/>
      <c r="AI113" s="919"/>
      <c r="AJ113" s="920"/>
      <c r="AK113" s="921">
        <v>80657</v>
      </c>
      <c r="AL113" s="919"/>
      <c r="AM113" s="919"/>
      <c r="AN113" s="919"/>
      <c r="AO113" s="920"/>
      <c r="AP113" s="922">
        <v>1.9</v>
      </c>
      <c r="AQ113" s="923"/>
      <c r="AR113" s="923"/>
      <c r="AS113" s="923"/>
      <c r="AT113" s="924"/>
      <c r="AU113" s="932"/>
      <c r="AV113" s="933"/>
      <c r="AW113" s="933"/>
      <c r="AX113" s="933"/>
      <c r="AY113" s="933"/>
      <c r="AZ113" s="815" t="s">
        <v>429</v>
      </c>
      <c r="BA113" s="752"/>
      <c r="BB113" s="752"/>
      <c r="BC113" s="752"/>
      <c r="BD113" s="752"/>
      <c r="BE113" s="752"/>
      <c r="BF113" s="752"/>
      <c r="BG113" s="752"/>
      <c r="BH113" s="752"/>
      <c r="BI113" s="752"/>
      <c r="BJ113" s="752"/>
      <c r="BK113" s="752"/>
      <c r="BL113" s="752"/>
      <c r="BM113" s="752"/>
      <c r="BN113" s="752"/>
      <c r="BO113" s="752"/>
      <c r="BP113" s="753"/>
      <c r="BQ113" s="816">
        <v>96423</v>
      </c>
      <c r="BR113" s="817"/>
      <c r="BS113" s="817"/>
      <c r="BT113" s="817"/>
      <c r="BU113" s="817"/>
      <c r="BV113" s="817">
        <v>83754</v>
      </c>
      <c r="BW113" s="817"/>
      <c r="BX113" s="817"/>
      <c r="BY113" s="817"/>
      <c r="BZ113" s="817"/>
      <c r="CA113" s="817">
        <v>75632</v>
      </c>
      <c r="CB113" s="817"/>
      <c r="CC113" s="817"/>
      <c r="CD113" s="817"/>
      <c r="CE113" s="817"/>
      <c r="CF113" s="875">
        <v>1.8</v>
      </c>
      <c r="CG113" s="876"/>
      <c r="CH113" s="876"/>
      <c r="CI113" s="876"/>
      <c r="CJ113" s="876"/>
      <c r="CK113" s="927"/>
      <c r="CL113" s="821"/>
      <c r="CM113" s="815"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17998</v>
      </c>
      <c r="AB114" s="780"/>
      <c r="AC114" s="780"/>
      <c r="AD114" s="780"/>
      <c r="AE114" s="781"/>
      <c r="AF114" s="782">
        <v>10508</v>
      </c>
      <c r="AG114" s="780"/>
      <c r="AH114" s="780"/>
      <c r="AI114" s="780"/>
      <c r="AJ114" s="781"/>
      <c r="AK114" s="782">
        <v>8930</v>
      </c>
      <c r="AL114" s="780"/>
      <c r="AM114" s="780"/>
      <c r="AN114" s="780"/>
      <c r="AO114" s="781"/>
      <c r="AP114" s="824">
        <v>0.2</v>
      </c>
      <c r="AQ114" s="825"/>
      <c r="AR114" s="825"/>
      <c r="AS114" s="825"/>
      <c r="AT114" s="826"/>
      <c r="AU114" s="932"/>
      <c r="AV114" s="933"/>
      <c r="AW114" s="933"/>
      <c r="AX114" s="933"/>
      <c r="AY114" s="933"/>
      <c r="AZ114" s="815" t="s">
        <v>432</v>
      </c>
      <c r="BA114" s="752"/>
      <c r="BB114" s="752"/>
      <c r="BC114" s="752"/>
      <c r="BD114" s="752"/>
      <c r="BE114" s="752"/>
      <c r="BF114" s="752"/>
      <c r="BG114" s="752"/>
      <c r="BH114" s="752"/>
      <c r="BI114" s="752"/>
      <c r="BJ114" s="752"/>
      <c r="BK114" s="752"/>
      <c r="BL114" s="752"/>
      <c r="BM114" s="752"/>
      <c r="BN114" s="752"/>
      <c r="BO114" s="752"/>
      <c r="BP114" s="753"/>
      <c r="BQ114" s="816">
        <v>1202199</v>
      </c>
      <c r="BR114" s="817"/>
      <c r="BS114" s="817"/>
      <c r="BT114" s="817"/>
      <c r="BU114" s="817"/>
      <c r="BV114" s="817">
        <v>1076401</v>
      </c>
      <c r="BW114" s="817"/>
      <c r="BX114" s="817"/>
      <c r="BY114" s="817"/>
      <c r="BZ114" s="817"/>
      <c r="CA114" s="817">
        <v>1224388</v>
      </c>
      <c r="CB114" s="817"/>
      <c r="CC114" s="817"/>
      <c r="CD114" s="817"/>
      <c r="CE114" s="817"/>
      <c r="CF114" s="875">
        <v>28.9</v>
      </c>
      <c r="CG114" s="876"/>
      <c r="CH114" s="876"/>
      <c r="CI114" s="876"/>
      <c r="CJ114" s="876"/>
      <c r="CK114" s="927"/>
      <c r="CL114" s="821"/>
      <c r="CM114" s="815"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435</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1779171</v>
      </c>
      <c r="AB117" s="903"/>
      <c r="AC117" s="903"/>
      <c r="AD117" s="903"/>
      <c r="AE117" s="904"/>
      <c r="AF117" s="905">
        <v>1858717</v>
      </c>
      <c r="AG117" s="903"/>
      <c r="AH117" s="903"/>
      <c r="AI117" s="903"/>
      <c r="AJ117" s="904"/>
      <c r="AK117" s="905">
        <v>1518785</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294</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419</v>
      </c>
      <c r="B119" s="819"/>
      <c r="C119" s="860" t="s">
        <v>420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445</v>
      </c>
      <c r="BP119" s="878"/>
      <c r="BQ119" s="879">
        <v>12703271</v>
      </c>
      <c r="BR119" s="845"/>
      <c r="BS119" s="845"/>
      <c r="BT119" s="845"/>
      <c r="BU119" s="845"/>
      <c r="BV119" s="845">
        <v>11801484</v>
      </c>
      <c r="BW119" s="845"/>
      <c r="BX119" s="845"/>
      <c r="BY119" s="845"/>
      <c r="BZ119" s="845"/>
      <c r="CA119" s="845">
        <v>11674109</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447</v>
      </c>
      <c r="AV120" s="881"/>
      <c r="AW120" s="881"/>
      <c r="AX120" s="881"/>
      <c r="AY120" s="882"/>
      <c r="AZ120" s="860" t="s">
        <v>448</v>
      </c>
      <c r="BA120" s="808"/>
      <c r="BB120" s="808"/>
      <c r="BC120" s="808"/>
      <c r="BD120" s="808"/>
      <c r="BE120" s="808"/>
      <c r="BF120" s="808"/>
      <c r="BG120" s="808"/>
      <c r="BH120" s="808"/>
      <c r="BI120" s="808"/>
      <c r="BJ120" s="808"/>
      <c r="BK120" s="808"/>
      <c r="BL120" s="808"/>
      <c r="BM120" s="808"/>
      <c r="BN120" s="808"/>
      <c r="BO120" s="808"/>
      <c r="BP120" s="809"/>
      <c r="BQ120" s="861">
        <v>4863103</v>
      </c>
      <c r="BR120" s="842"/>
      <c r="BS120" s="842"/>
      <c r="BT120" s="842"/>
      <c r="BU120" s="842"/>
      <c r="BV120" s="842">
        <v>4303065</v>
      </c>
      <c r="BW120" s="842"/>
      <c r="BX120" s="842"/>
      <c r="BY120" s="842"/>
      <c r="BZ120" s="842"/>
      <c r="CA120" s="842">
        <v>4041194</v>
      </c>
      <c r="CB120" s="842"/>
      <c r="CC120" s="842"/>
      <c r="CD120" s="842"/>
      <c r="CE120" s="842"/>
      <c r="CF120" s="866">
        <v>95.5</v>
      </c>
      <c r="CG120" s="867"/>
      <c r="CH120" s="867"/>
      <c r="CI120" s="867"/>
      <c r="CJ120" s="867"/>
      <c r="CK120" s="868" t="s">
        <v>449</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341720</v>
      </c>
      <c r="DH120" s="842"/>
      <c r="DI120" s="842"/>
      <c r="DJ120" s="842"/>
      <c r="DK120" s="842"/>
      <c r="DL120" s="842">
        <v>424232</v>
      </c>
      <c r="DM120" s="842"/>
      <c r="DN120" s="842"/>
      <c r="DO120" s="842"/>
      <c r="DP120" s="842"/>
      <c r="DQ120" s="842">
        <v>611926</v>
      </c>
      <c r="DR120" s="842"/>
      <c r="DS120" s="842"/>
      <c r="DT120" s="842"/>
      <c r="DU120" s="842"/>
      <c r="DV120" s="843">
        <v>14.5</v>
      </c>
      <c r="DW120" s="843"/>
      <c r="DX120" s="843"/>
      <c r="DY120" s="843"/>
      <c r="DZ120" s="844"/>
    </row>
    <row r="121" spans="1:130" s="218" customFormat="1" ht="26.25" customHeight="1" x14ac:dyDescent="0.15">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v>150776</v>
      </c>
      <c r="BR121" s="817"/>
      <c r="BS121" s="817"/>
      <c r="BT121" s="817"/>
      <c r="BU121" s="817"/>
      <c r="BV121" s="817">
        <v>300000</v>
      </c>
      <c r="BW121" s="817"/>
      <c r="BX121" s="817"/>
      <c r="BY121" s="817"/>
      <c r="BZ121" s="817"/>
      <c r="CA121" s="817">
        <v>491200</v>
      </c>
      <c r="CB121" s="817"/>
      <c r="CC121" s="817"/>
      <c r="CD121" s="817"/>
      <c r="CE121" s="817"/>
      <c r="CF121" s="875">
        <v>11.6</v>
      </c>
      <c r="CG121" s="876"/>
      <c r="CH121" s="876"/>
      <c r="CI121" s="876"/>
      <c r="CJ121" s="876"/>
      <c r="CK121" s="869"/>
      <c r="CL121" s="855"/>
      <c r="CM121" s="855"/>
      <c r="CN121" s="855"/>
      <c r="CO121" s="856"/>
      <c r="CP121" s="835" t="s">
        <v>398</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v>187008</v>
      </c>
      <c r="DR121" s="817"/>
      <c r="DS121" s="817"/>
      <c r="DT121" s="817"/>
      <c r="DU121" s="817"/>
      <c r="DV121" s="794">
        <v>4.4000000000000004</v>
      </c>
      <c r="DW121" s="794"/>
      <c r="DX121" s="794"/>
      <c r="DY121" s="794"/>
      <c r="DZ121" s="795"/>
    </row>
    <row r="122" spans="1:130" s="218" customFormat="1" ht="26.25" customHeight="1" x14ac:dyDescent="0.15">
      <c r="A122" s="820"/>
      <c r="B122" s="821"/>
      <c r="C122" s="815"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9503866</v>
      </c>
      <c r="BR122" s="845"/>
      <c r="BS122" s="845"/>
      <c r="BT122" s="845"/>
      <c r="BU122" s="845"/>
      <c r="BV122" s="845">
        <v>9230098</v>
      </c>
      <c r="BW122" s="845"/>
      <c r="BX122" s="845"/>
      <c r="BY122" s="845"/>
      <c r="BZ122" s="845"/>
      <c r="CA122" s="845">
        <v>8651515</v>
      </c>
      <c r="CB122" s="845"/>
      <c r="CC122" s="845"/>
      <c r="CD122" s="845"/>
      <c r="CE122" s="845"/>
      <c r="CF122" s="846">
        <v>204.4</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v>1805</v>
      </c>
      <c r="DH122" s="817"/>
      <c r="DI122" s="817"/>
      <c r="DJ122" s="817"/>
      <c r="DK122" s="817"/>
      <c r="DL122" s="817">
        <v>1448</v>
      </c>
      <c r="DM122" s="817"/>
      <c r="DN122" s="817"/>
      <c r="DO122" s="817"/>
      <c r="DP122" s="817"/>
      <c r="DQ122" s="817">
        <v>1091</v>
      </c>
      <c r="DR122" s="817"/>
      <c r="DS122" s="817"/>
      <c r="DT122" s="817"/>
      <c r="DU122" s="817"/>
      <c r="DV122" s="794">
        <v>0</v>
      </c>
      <c r="DW122" s="794"/>
      <c r="DX122" s="794"/>
      <c r="DY122" s="794"/>
      <c r="DZ122" s="795"/>
    </row>
    <row r="123" spans="1:130" s="218" customFormat="1" ht="26.25" customHeight="1" x14ac:dyDescent="0.15">
      <c r="A123" s="820"/>
      <c r="B123" s="821"/>
      <c r="C123" s="815"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453</v>
      </c>
      <c r="BP123" s="878"/>
      <c r="BQ123" s="832">
        <v>14517745</v>
      </c>
      <c r="BR123" s="833"/>
      <c r="BS123" s="833"/>
      <c r="BT123" s="833"/>
      <c r="BU123" s="833"/>
      <c r="BV123" s="833">
        <v>13833163</v>
      </c>
      <c r="BW123" s="833"/>
      <c r="BX123" s="833"/>
      <c r="BY123" s="833"/>
      <c r="BZ123" s="833"/>
      <c r="CA123" s="833">
        <v>13183909</v>
      </c>
      <c r="CB123" s="833"/>
      <c r="CC123" s="833"/>
      <c r="CD123" s="833"/>
      <c r="CE123" s="833"/>
      <c r="CF123" s="748"/>
      <c r="CG123" s="749"/>
      <c r="CH123" s="749"/>
      <c r="CI123" s="749"/>
      <c r="CJ123" s="834"/>
      <c r="CK123" s="869"/>
      <c r="CL123" s="855"/>
      <c r="CM123" s="855"/>
      <c r="CN123" s="855"/>
      <c r="CO123" s="856"/>
      <c r="CP123" s="835" t="s">
        <v>394</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v>236018</v>
      </c>
      <c r="DH124" s="764"/>
      <c r="DI124" s="764"/>
      <c r="DJ124" s="764"/>
      <c r="DK124" s="765"/>
      <c r="DL124" s="766">
        <v>220120</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456</v>
      </c>
      <c r="CL125" s="852"/>
      <c r="CM125" s="852"/>
      <c r="CN125" s="852"/>
      <c r="CO125" s="853"/>
      <c r="CP125" s="860" t="s">
        <v>457</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458</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464</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v>15707</v>
      </c>
      <c r="AB128" s="801"/>
      <c r="AC128" s="801"/>
      <c r="AD128" s="801"/>
      <c r="AE128" s="802"/>
      <c r="AF128" s="803">
        <v>6809</v>
      </c>
      <c r="AG128" s="801"/>
      <c r="AH128" s="801"/>
      <c r="AI128" s="801"/>
      <c r="AJ128" s="802"/>
      <c r="AK128" s="803">
        <v>11672</v>
      </c>
      <c r="AL128" s="801"/>
      <c r="AM128" s="801"/>
      <c r="AN128" s="801"/>
      <c r="AO128" s="802"/>
      <c r="AP128" s="804"/>
      <c r="AQ128" s="805"/>
      <c r="AR128" s="805"/>
      <c r="AS128" s="805"/>
      <c r="AT128" s="806"/>
      <c r="AU128" s="220"/>
      <c r="AV128" s="220"/>
      <c r="AW128" s="220"/>
      <c r="AX128" s="807" t="s">
        <v>467</v>
      </c>
      <c r="AY128" s="808"/>
      <c r="AZ128" s="808"/>
      <c r="BA128" s="808"/>
      <c r="BB128" s="808"/>
      <c r="BC128" s="808"/>
      <c r="BD128" s="808"/>
      <c r="BE128" s="809"/>
      <c r="BF128" s="786" t="s">
        <v>122</v>
      </c>
      <c r="BG128" s="787"/>
      <c r="BH128" s="787"/>
      <c r="BI128" s="787"/>
      <c r="BJ128" s="787"/>
      <c r="BK128" s="787"/>
      <c r="BL128" s="810"/>
      <c r="BM128" s="786">
        <v>14.84</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468</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5462441</v>
      </c>
      <c r="AB129" s="780"/>
      <c r="AC129" s="780"/>
      <c r="AD129" s="780"/>
      <c r="AE129" s="781"/>
      <c r="AF129" s="782">
        <v>5350604</v>
      </c>
      <c r="AG129" s="780"/>
      <c r="AH129" s="780"/>
      <c r="AI129" s="780"/>
      <c r="AJ129" s="781"/>
      <c r="AK129" s="782">
        <v>5257973</v>
      </c>
      <c r="AL129" s="780"/>
      <c r="AM129" s="780"/>
      <c r="AN129" s="780"/>
      <c r="AO129" s="781"/>
      <c r="AP129" s="783"/>
      <c r="AQ129" s="784"/>
      <c r="AR129" s="784"/>
      <c r="AS129" s="784"/>
      <c r="AT129" s="785"/>
      <c r="AU129" s="221"/>
      <c r="AV129" s="221"/>
      <c r="AW129" s="221"/>
      <c r="AX129" s="751" t="s">
        <v>470</v>
      </c>
      <c r="AY129" s="752"/>
      <c r="AZ129" s="752"/>
      <c r="BA129" s="752"/>
      <c r="BB129" s="752"/>
      <c r="BC129" s="752"/>
      <c r="BD129" s="752"/>
      <c r="BE129" s="753"/>
      <c r="BF129" s="770" t="s">
        <v>122</v>
      </c>
      <c r="BG129" s="771"/>
      <c r="BH129" s="771"/>
      <c r="BI129" s="771"/>
      <c r="BJ129" s="771"/>
      <c r="BK129" s="771"/>
      <c r="BL129" s="772"/>
      <c r="BM129" s="770">
        <v>19.84</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1293445</v>
      </c>
      <c r="AB130" s="780"/>
      <c r="AC130" s="780"/>
      <c r="AD130" s="780"/>
      <c r="AE130" s="781"/>
      <c r="AF130" s="782">
        <v>1160286</v>
      </c>
      <c r="AG130" s="780"/>
      <c r="AH130" s="780"/>
      <c r="AI130" s="780"/>
      <c r="AJ130" s="781"/>
      <c r="AK130" s="782">
        <v>1025482</v>
      </c>
      <c r="AL130" s="780"/>
      <c r="AM130" s="780"/>
      <c r="AN130" s="780"/>
      <c r="AO130" s="781"/>
      <c r="AP130" s="783"/>
      <c r="AQ130" s="784"/>
      <c r="AR130" s="784"/>
      <c r="AS130" s="784"/>
      <c r="AT130" s="785"/>
      <c r="AU130" s="221"/>
      <c r="AV130" s="221"/>
      <c r="AW130" s="221"/>
      <c r="AX130" s="751" t="s">
        <v>473</v>
      </c>
      <c r="AY130" s="752"/>
      <c r="AZ130" s="752"/>
      <c r="BA130" s="752"/>
      <c r="BB130" s="752"/>
      <c r="BC130" s="752"/>
      <c r="BD130" s="752"/>
      <c r="BE130" s="753"/>
      <c r="BF130" s="754">
        <v>13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4168996</v>
      </c>
      <c r="AB131" s="764"/>
      <c r="AC131" s="764"/>
      <c r="AD131" s="764"/>
      <c r="AE131" s="765"/>
      <c r="AF131" s="766">
        <v>4190318</v>
      </c>
      <c r="AG131" s="764"/>
      <c r="AH131" s="764"/>
      <c r="AI131" s="764"/>
      <c r="AJ131" s="765"/>
      <c r="AK131" s="766">
        <v>4232491</v>
      </c>
      <c r="AL131" s="764"/>
      <c r="AM131" s="764"/>
      <c r="AN131" s="764"/>
      <c r="AO131" s="765"/>
      <c r="AP131" s="767"/>
      <c r="AQ131" s="768"/>
      <c r="AR131" s="768"/>
      <c r="AS131" s="768"/>
      <c r="AT131" s="769"/>
      <c r="AU131" s="221"/>
      <c r="AV131" s="221"/>
      <c r="AW131" s="221"/>
      <c r="AX131" s="729" t="s">
        <v>475</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11.2741533</v>
      </c>
      <c r="AB132" s="745"/>
      <c r="AC132" s="745"/>
      <c r="AD132" s="745"/>
      <c r="AE132" s="746"/>
      <c r="AF132" s="747">
        <v>16.505238980000001</v>
      </c>
      <c r="AG132" s="745"/>
      <c r="AH132" s="745"/>
      <c r="AI132" s="745"/>
      <c r="AJ132" s="746"/>
      <c r="AK132" s="747">
        <v>11.379374459999999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10</v>
      </c>
      <c r="AB133" s="724"/>
      <c r="AC133" s="724"/>
      <c r="AD133" s="724"/>
      <c r="AE133" s="725"/>
      <c r="AF133" s="723">
        <v>12.2</v>
      </c>
      <c r="AG133" s="724"/>
      <c r="AH133" s="724"/>
      <c r="AI133" s="724"/>
      <c r="AJ133" s="725"/>
      <c r="AK133" s="723">
        <v>13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EELw8A6+tVFcZs8D0AvP9hbMpdjWsdeCQmcIOqMrVMnM5+8dhTNE2ra50msBWv6iBPpbzrNU7Y/kKjUxoAqLkQ==" saltValue="1icIg3+qhntSn2Pt4+wjF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479</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GviGmLLgOnBuYsLht6tjyLl70T4hNwh6acB8Bz+Eo11nIpx570tm4c+vPquhGNBiwjfSXjgxMk+Q8IK+ysL5mA==" saltValue="K7ZqKzJ7YYxeJwJ4i/wvM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F/Sd528evyYtFVhaB62skmFCX+ToNm/pMWS7MeeH6KvUoYF7huORBRREGISeXUN/8WvklnjsczzDe3UP8ZRTA==" saltValue="GqDB304jzm7R2DxNEpO4hg=="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482</v>
      </c>
      <c r="AP7" s="260"/>
      <c r="AQ7" s="261" t="s">
        <v>483</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484</v>
      </c>
      <c r="AQ8" s="267" t="s">
        <v>485</v>
      </c>
      <c r="AR8" s="268" t="s">
        <v>486</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487</v>
      </c>
      <c r="AL9" s="1131"/>
      <c r="AM9" s="1131"/>
      <c r="AN9" s="1132"/>
      <c r="AO9" s="269">
        <v>1819616</v>
      </c>
      <c r="AP9" s="269">
        <v>184639</v>
      </c>
      <c r="AQ9" s="270">
        <v>134407</v>
      </c>
      <c r="AR9" s="271">
        <v>37.4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488</v>
      </c>
      <c r="AL10" s="1131"/>
      <c r="AM10" s="1131"/>
      <c r="AN10" s="1132"/>
      <c r="AO10" s="272">
        <v>237546</v>
      </c>
      <c r="AP10" s="272">
        <v>24104</v>
      </c>
      <c r="AQ10" s="273">
        <v>20909</v>
      </c>
      <c r="AR10" s="274">
        <v>15.3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489</v>
      </c>
      <c r="AL11" s="1131"/>
      <c r="AM11" s="1131"/>
      <c r="AN11" s="1132"/>
      <c r="AO11" s="272">
        <v>780</v>
      </c>
      <c r="AP11" s="272">
        <v>79</v>
      </c>
      <c r="AQ11" s="273">
        <v>3830</v>
      </c>
      <c r="AR11" s="274">
        <v>-97.9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490</v>
      </c>
      <c r="AL12" s="1131"/>
      <c r="AM12" s="1131"/>
      <c r="AN12" s="1132"/>
      <c r="AO12" s="272" t="s">
        <v>491</v>
      </c>
      <c r="AP12" s="272" t="s">
        <v>491</v>
      </c>
      <c r="AQ12" s="273" t="s">
        <v>491</v>
      </c>
      <c r="AR12" s="274" t="s">
        <v>491</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492</v>
      </c>
      <c r="AL13" s="1131"/>
      <c r="AM13" s="1131"/>
      <c r="AN13" s="1132"/>
      <c r="AO13" s="272">
        <v>130684</v>
      </c>
      <c r="AP13" s="272">
        <v>13261</v>
      </c>
      <c r="AQ13" s="273">
        <v>6402</v>
      </c>
      <c r="AR13" s="274">
        <v>107.1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493</v>
      </c>
      <c r="AL14" s="1131"/>
      <c r="AM14" s="1131"/>
      <c r="AN14" s="1132"/>
      <c r="AO14" s="272">
        <v>31293</v>
      </c>
      <c r="AP14" s="272">
        <v>3175</v>
      </c>
      <c r="AQ14" s="273">
        <v>3167</v>
      </c>
      <c r="AR14" s="274">
        <v>0.3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494</v>
      </c>
      <c r="AL15" s="1134"/>
      <c r="AM15" s="1134"/>
      <c r="AN15" s="1135"/>
      <c r="AO15" s="272">
        <v>-145473</v>
      </c>
      <c r="AP15" s="272">
        <v>-14761</v>
      </c>
      <c r="AQ15" s="273">
        <v>-7315</v>
      </c>
      <c r="AR15" s="274">
        <v>101.8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2074446</v>
      </c>
      <c r="AP16" s="272">
        <v>210497</v>
      </c>
      <c r="AQ16" s="273">
        <v>161400</v>
      </c>
      <c r="AR16" s="274">
        <v>30.4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499</v>
      </c>
      <c r="AL21" s="1137"/>
      <c r="AM21" s="1137"/>
      <c r="AN21" s="1138"/>
      <c r="AO21" s="285">
        <v>17.55</v>
      </c>
      <c r="AP21" s="286">
        <v>13.23</v>
      </c>
      <c r="AQ21" s="287">
        <v>4.32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500</v>
      </c>
      <c r="AL22" s="1137"/>
      <c r="AM22" s="1137"/>
      <c r="AN22" s="1138"/>
      <c r="AO22" s="290">
        <v>95.5</v>
      </c>
      <c r="AP22" s="291">
        <v>95.5</v>
      </c>
      <c r="AQ22" s="292">
        <v>0</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482</v>
      </c>
      <c r="AP30" s="260"/>
      <c r="AQ30" s="261" t="s">
        <v>483</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484</v>
      </c>
      <c r="AQ31" s="267" t="s">
        <v>485</v>
      </c>
      <c r="AR31" s="268" t="s">
        <v>486</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504</v>
      </c>
      <c r="AL32" s="1121"/>
      <c r="AM32" s="1121"/>
      <c r="AN32" s="1122"/>
      <c r="AO32" s="300">
        <v>1429198</v>
      </c>
      <c r="AP32" s="300">
        <v>145023</v>
      </c>
      <c r="AQ32" s="301">
        <v>84123</v>
      </c>
      <c r="AR32" s="302">
        <v>72.400000000000006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505</v>
      </c>
      <c r="AL33" s="1121"/>
      <c r="AM33" s="1121"/>
      <c r="AN33" s="1122"/>
      <c r="AO33" s="300" t="s">
        <v>491</v>
      </c>
      <c r="AP33" s="300" t="s">
        <v>491</v>
      </c>
      <c r="AQ33" s="301" t="s">
        <v>491</v>
      </c>
      <c r="AR33" s="302" t="s">
        <v>491</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506</v>
      </c>
      <c r="AL34" s="1121"/>
      <c r="AM34" s="1121"/>
      <c r="AN34" s="1122"/>
      <c r="AO34" s="300" t="s">
        <v>491</v>
      </c>
      <c r="AP34" s="300" t="s">
        <v>491</v>
      </c>
      <c r="AQ34" s="301" t="s">
        <v>491</v>
      </c>
      <c r="AR34" s="302" t="s">
        <v>491</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507</v>
      </c>
      <c r="AL35" s="1121"/>
      <c r="AM35" s="1121"/>
      <c r="AN35" s="1122"/>
      <c r="AO35" s="300">
        <v>80657</v>
      </c>
      <c r="AP35" s="300">
        <v>8184</v>
      </c>
      <c r="AQ35" s="301">
        <v>25612</v>
      </c>
      <c r="AR35" s="302">
        <v>-68</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508</v>
      </c>
      <c r="AL36" s="1121"/>
      <c r="AM36" s="1121"/>
      <c r="AN36" s="1122"/>
      <c r="AO36" s="300">
        <v>8930</v>
      </c>
      <c r="AP36" s="300">
        <v>906</v>
      </c>
      <c r="AQ36" s="301">
        <v>3548</v>
      </c>
      <c r="AR36" s="302">
        <v>-74.5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509</v>
      </c>
      <c r="AL37" s="1121"/>
      <c r="AM37" s="1121"/>
      <c r="AN37" s="1122"/>
      <c r="AO37" s="300" t="s">
        <v>491</v>
      </c>
      <c r="AP37" s="300" t="s">
        <v>491</v>
      </c>
      <c r="AQ37" s="301">
        <v>660</v>
      </c>
      <c r="AR37" s="302" t="s">
        <v>491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510</v>
      </c>
      <c r="AL38" s="1124"/>
      <c r="AM38" s="1124"/>
      <c r="AN38" s="1125"/>
      <c r="AO38" s="303" t="s">
        <v>491</v>
      </c>
      <c r="AP38" s="303" t="s">
        <v>491</v>
      </c>
      <c r="AQ38" s="304">
        <v>49</v>
      </c>
      <c r="AR38" s="292" t="s">
        <v>491</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511</v>
      </c>
      <c r="AL39" s="1124"/>
      <c r="AM39" s="1124"/>
      <c r="AN39" s="1125"/>
      <c r="AO39" s="300">
        <v>-11672</v>
      </c>
      <c r="AP39" s="300">
        <v>-1184</v>
      </c>
      <c r="AQ39" s="301">
        <v>-3738</v>
      </c>
      <c r="AR39" s="302">
        <v>-68.3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512</v>
      </c>
      <c r="AL40" s="1121"/>
      <c r="AM40" s="1121"/>
      <c r="AN40" s="1122"/>
      <c r="AO40" s="300">
        <v>-1025482</v>
      </c>
      <c r="AP40" s="300">
        <v>-104057</v>
      </c>
      <c r="AQ40" s="301">
        <v>-72431</v>
      </c>
      <c r="AR40" s="302">
        <v>43.7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481631</v>
      </c>
      <c r="AP41" s="300">
        <v>48872</v>
      </c>
      <c r="AQ41" s="301">
        <v>37824</v>
      </c>
      <c r="AR41" s="302">
        <v>29.2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482</v>
      </c>
      <c r="AN49" s="1115" t="s">
        <v>515</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516</v>
      </c>
      <c r="AO50" s="317" t="s">
        <v>517</v>
      </c>
      <c r="AP50" s="318" t="s">
        <v>518</v>
      </c>
      <c r="AQ50" s="319" t="s">
        <v>519</v>
      </c>
      <c r="AR50" s="320" t="s">
        <v>520</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1560398</v>
      </c>
      <c r="AN51" s="322">
        <v>143696</v>
      </c>
      <c r="AO51" s="323">
        <v>-0.2</v>
      </c>
      <c r="AP51" s="324">
        <v>120302</v>
      </c>
      <c r="AQ51" s="325">
        <v>1.7</v>
      </c>
      <c r="AR51" s="326">
        <v>-1.9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403709</v>
      </c>
      <c r="AN52" s="330">
        <v>37177</v>
      </c>
      <c r="AO52" s="331">
        <v>-26</v>
      </c>
      <c r="AP52" s="332">
        <v>59328</v>
      </c>
      <c r="AQ52" s="333">
        <v>18.7</v>
      </c>
      <c r="AR52" s="334">
        <v>-44.7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2203408</v>
      </c>
      <c r="AN53" s="322">
        <v>207986</v>
      </c>
      <c r="AO53" s="323">
        <v>44.7</v>
      </c>
      <c r="AP53" s="324">
        <v>114841</v>
      </c>
      <c r="AQ53" s="325">
        <v>-4.5</v>
      </c>
      <c r="AR53" s="326">
        <v>49.2</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758114</v>
      </c>
      <c r="AN54" s="330">
        <v>71561</v>
      </c>
      <c r="AO54" s="331">
        <v>92.5</v>
      </c>
      <c r="AP54" s="332">
        <v>51589</v>
      </c>
      <c r="AQ54" s="333">
        <v>-13</v>
      </c>
      <c r="AR54" s="334">
        <v>105.5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1891282</v>
      </c>
      <c r="AN55" s="322">
        <v>181662</v>
      </c>
      <c r="AO55" s="323">
        <v>-12.7</v>
      </c>
      <c r="AP55" s="324">
        <v>124145</v>
      </c>
      <c r="AQ55" s="325">
        <v>8.1</v>
      </c>
      <c r="AR55" s="326">
        <v>-20.8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500535</v>
      </c>
      <c r="AN56" s="330">
        <v>48078</v>
      </c>
      <c r="AO56" s="331">
        <v>-32.799999999999997</v>
      </c>
      <c r="AP56" s="332">
        <v>54761</v>
      </c>
      <c r="AQ56" s="333">
        <v>6.1</v>
      </c>
      <c r="AR56" s="334">
        <v>-38.9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1611996</v>
      </c>
      <c r="AN57" s="322">
        <v>159461</v>
      </c>
      <c r="AO57" s="323">
        <v>-12.2</v>
      </c>
      <c r="AP57" s="324">
        <v>131480</v>
      </c>
      <c r="AQ57" s="325">
        <v>5.9</v>
      </c>
      <c r="AR57" s="326">
        <v>-18.100000000000001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617963</v>
      </c>
      <c r="AN58" s="330">
        <v>61130</v>
      </c>
      <c r="AO58" s="331">
        <v>27.1</v>
      </c>
      <c r="AP58" s="332">
        <v>63148</v>
      </c>
      <c r="AQ58" s="333">
        <v>15.3</v>
      </c>
      <c r="AR58" s="334">
        <v>11.8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2021852</v>
      </c>
      <c r="AN59" s="322">
        <v>205160</v>
      </c>
      <c r="AO59" s="323">
        <v>28.7</v>
      </c>
      <c r="AP59" s="324">
        <v>163245</v>
      </c>
      <c r="AQ59" s="325">
        <v>24.2</v>
      </c>
      <c r="AR59" s="326">
        <v>4.5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358753</v>
      </c>
      <c r="AN60" s="330">
        <v>36403</v>
      </c>
      <c r="AO60" s="331">
        <v>-40.4</v>
      </c>
      <c r="AP60" s="332">
        <v>87630</v>
      </c>
      <c r="AQ60" s="333">
        <v>38.799999999999997</v>
      </c>
      <c r="AR60" s="334">
        <v>-79.2</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1857787</v>
      </c>
      <c r="AN61" s="337">
        <v>179593</v>
      </c>
      <c r="AO61" s="338">
        <v>9.6999999999999993</v>
      </c>
      <c r="AP61" s="339">
        <v>130803</v>
      </c>
      <c r="AQ61" s="340">
        <v>7.1</v>
      </c>
      <c r="AR61" s="326">
        <v>2.6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527815</v>
      </c>
      <c r="AN62" s="330">
        <v>50870</v>
      </c>
      <c r="AO62" s="331">
        <v>4.0999999999999996</v>
      </c>
      <c r="AP62" s="332">
        <v>63291</v>
      </c>
      <c r="AQ62" s="333">
        <v>13.2</v>
      </c>
      <c r="AR62" s="334">
        <v>-9.1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fBl3c8vJmRDgEsr60Qk6ExUDa37c6sej8wg1aDV0Xj10Gn3xGo4iLeTSroiKrf/B3wtDYCvaeDwLdJOX/5hOkw==" saltValue="uWPyYUYOgJLDlrqaIqXWh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verticalCentered="1"/>
  <pageMargins left="0" right="0" top="0" bottom="0" header="0" footer="0"/>
  <pageSetup paperSize="8" scale="89"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479</v>
      </c>
    </row>
    <row r="121" spans="125:125" ht="13.5" hidden="1" customHeight="1" x14ac:dyDescent="0.15">
      <c r="DU121" s="247"/>
    </row>
  </sheetData>
  <sheetProtection algorithmName="SHA-512" hashValue="m33mYnEqVN72E9MtGR8MpVhfaIL7qHpxt+We+JSJqNdOmfYSnqFKIArwnvTVOz4Jo4YJDSYHvt99Fsnc0RaB4A==" saltValue="OHAl1r3OeWBzWWVWSXIvxg==" spinCount="100000" sheet="1" objects="1" scenarios="1"/>
  <dataConsolidate/>
  <phoneticPr fontId="2"/>
  <printOptions horizontalCentered="1" verticalCentered="1"/>
  <pageMargins left="0" right="0" top="0" bottom="0" header="0" footer="0"/>
  <pageSetup paperSize="8" scale="57"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479</v>
      </c>
    </row>
  </sheetData>
  <sheetProtection algorithmName="SHA-512" hashValue="v/trvhxJiyj/NlDXexa789SjCCQvhje5xALcehHh8CEHYpV16Ieu4udK9WJzfje/LizRxyBwjHSOXQCJiGMdIQ==" saltValue="Qed7ZGWWe3QRqdQWqUkxlg==" spinCount="100000" sheet="1" objects="1" scenarios="1"/>
  <dataConsolidate/>
  <phoneticPr fontId="2"/>
  <printOptions horizontalCentered="1" verticalCentered="1"/>
  <pageMargins left="0" right="0" top="0" bottom="0" header="0" footer="0"/>
  <pageSetup paperSize="8" scale="57"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18.920000000000002</v>
      </c>
      <c r="G47" s="12">
        <v>19.850000000000001</v>
      </c>
      <c r="H47" s="12">
        <v>23.22</v>
      </c>
      <c r="I47" s="12">
        <v>22.14</v>
      </c>
      <c r="J47" s="13">
        <v>25.51</v>
      </c>
    </row>
    <row r="48" spans="2:10" ht="57.75" customHeight="1" x14ac:dyDescent="0.15">
      <c r="B48" s="14"/>
      <c r="C48" s="1141" t="s">
        <v>4</v>
      </c>
      <c r="D48" s="1141"/>
      <c r="E48" s="1142"/>
      <c r="F48" s="15">
        <v>4.7300000000000004</v>
      </c>
      <c r="G48" s="16">
        <v>5.85</v>
      </c>
      <c r="H48" s="16">
        <v>5.72</v>
      </c>
      <c r="I48" s="16">
        <v>5.09</v>
      </c>
      <c r="J48" s="17">
        <v>7.06</v>
      </c>
    </row>
    <row r="49" spans="2:10" ht="57.75" customHeight="1" thickBot="1" x14ac:dyDescent="0.2">
      <c r="B49" s="18"/>
      <c r="C49" s="1143" t="s">
        <v>5</v>
      </c>
      <c r="D49" s="1143"/>
      <c r="E49" s="1144"/>
      <c r="F49" s="19">
        <v>1.42</v>
      </c>
      <c r="G49" s="20">
        <v>1.35</v>
      </c>
      <c r="H49" s="20" t="s">
        <v>534</v>
      </c>
      <c r="I49" s="20" t="s">
        <v>535</v>
      </c>
      <c r="J49" s="21">
        <v>2.0099999999999998</v>
      </c>
    </row>
    <row r="50" spans="2:10" x14ac:dyDescent="0.15"/>
  </sheetData>
  <sheetProtection algorithmName="SHA-512" hashValue="qHBpqEmbsWlx8734zuz/5XCCr4E6iG8bCcx9KVGMZDjKnZWa+rn2FOby8pgzHGNfa1N80XiF5wP9k9jqxWdoaA==" saltValue="UNw3BMYMS/is0/4nzbn22Q==" spinCount="100000" sheet="1" objects="1" scenarios="1"/>
  <mergeCells count="3">
    <mergeCell ref="C47:E47"/>
    <mergeCell ref="C48:E48"/>
    <mergeCell ref="C49:E49"/>
  </mergeCells>
  <phoneticPr fontId="2"/>
  <printOptions horizontalCentered="1" verticalCentered="1"/>
  <pageMargins left="0" right="0" top="0" bottom="0" header="0" footer="0"/>
  <pageSetup paperSize="8" scale="92" orientation="landscape" r:id="rId1"/>
  <headerFooter alignWithMargins="0">
    <oddFooter>&amp;C&amp;P /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2026-03-17T05:31:34Z</cp:lastPrinted>
  <dcterms:created xsi:type="dcterms:W3CDTF">2026-02-23T09:02:11Z</dcterms:created>
  <dcterms:modified xsi:type="dcterms:W3CDTF">2026-03-23T00:40:07Z</dcterms:modified>
  <cp:category/>
</cp:coreProperties>
</file>