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1_チェック前\"/>
    </mc:Choice>
  </mc:AlternateContent>
  <bookViews>
    <workbookView xWindow="0" yWindow="0" windowWidth="28800" windowHeight="113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BE34" i="10"/>
  <c r="C34" i="10"/>
  <c r="U34" i="10" s="1"/>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AM34" i="10"/>
  <c r="CO34" i="10" s="1"/>
  <c r="CO35" i="10" s="1"/>
</calcChain>
</file>

<file path=xl/sharedStrings.xml><?xml version="1.0" encoding="utf-8"?>
<sst xmlns="http://schemas.openxmlformats.org/spreadsheetml/2006/main" count="1131" uniqueCount="558">
  <si>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</si>
  <si>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</si>
  <si>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</si>
  <si>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</si>
  <si>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</si>
  <si>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</si>
  <si>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</si>
  <si>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</si>
  <si>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</si>
  <si>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</si>
  <si>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</si>
  <si>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</si>
  <si>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</si>
  <si>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</si>
  <si>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</si>
  <si>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</si>
  <si>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</si>
  <si>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</si>
  <si>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</si>
  <si>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</si>
  <si>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</si>
  <si>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</si>
  <si>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</si>
  <si>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</si>
  <si>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</si>
  <si>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</si>
  <si>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</si>
  <si>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</si>
  <si>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</si>
  <si>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</si>
  <si>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</si>
  <si>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</si>
  <si>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</si>
  <si>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</si>
  <si>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</si>
  <si>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</si>
  <si>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</si>
  <si>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</si>
  <si>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</si>
  <si>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</si>
  <si>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</si>
  <si>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</si>
  <si>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</si>
  <si>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</si>
  <si>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</si>
  <si>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</si>
  <si>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</si>
  <si>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</si>
  <si>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</si>
  <si>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</si>
  <si>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</si>
  <si>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</si>
  <si>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</si>
  <si>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</si>
  <si>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</si>
  <si>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</si>
  <si>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</si>
  <si>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</si>
  <si>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</si>
  <si>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</si>
  <si>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</si>
  <si>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</si>
  <si>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</si>
  <si>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</si>
  <si>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</si>
  <si>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</si>
  <si>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</si>
  <si>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</si>
  <si>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</si>
  <si>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</si>
  <si>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</si>
  <si>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</si>
  <si>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</si>
  <si>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</si>
  <si>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</si>
  <si>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</si>
  <si>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</si>
  <si>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</si>
  <si>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</si>
  <si>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</si>
  <si>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</si>
  <si>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</si>
  <si>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</si>
  <si>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</si>
  <si>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</si>
  <si>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</si>
  <si>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</si>
  <si>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</si>
  <si>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</si>
  <si>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</si>
  <si>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</si>
  <si>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</si>
  <si>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</si>
  <si>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</si>
  <si>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大豊町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</si>
  <si>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</si>
  <si>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</si>
  <si>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</si>
  <si>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</si>
  <si>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</si>
  <si>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</si>
  <si>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</si>
  <si>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</si>
  <si>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</si>
  <si>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</si>
  <si>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</si>
  <si>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</si>
  <si>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</si>
  <si>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</si>
  <si>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</si>
  <si>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</si>
  <si>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</si>
  <si>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</si>
  <si>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</si>
  <si>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</si>
  <si>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</si>
  <si>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</si>
  <si>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</si>
  <si>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</si>
  <si>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</si>
  <si>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</si>
  <si>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</si>
  <si>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</si>
  <si>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</si>
  <si>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</si>
  <si>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</si>
  <si>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</si>
  <si>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</si>
  <si>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</si>
  <si>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</si>
  <si>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</si>
  <si>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</si>
  <si>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</si>
  <si>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</si>
  <si>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</si>
  <si>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</si>
  <si>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</si>
  <si>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</si>
  <si>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</si>
  <si>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</si>
  <si>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</si>
  <si>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-4.3</t>
    <phoneticPr fontId="5"/>
  </si>
  <si>
    <t>基準財政需要額</t>
    <phoneticPr fontId="25"/>
  </si>
  <si>
    <t>うち日本人(％)</t>
    <phoneticPr fontId="5"/>
  </si>
  <si>
    <t>-4.6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</si>
  <si>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</si>
  <si>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</si>
  <si>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</si>
  <si>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</si>
  <si>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</si>
  <si>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</si>
  <si>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</si>
  <si>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</si>
  <si>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</si>
  <si>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</si>
  <si>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</si>
  <si>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</si>
  <si>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</si>
  <si>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</si>
  <si>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</si>
  <si>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</si>
  <si>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</si>
  <si>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</si>
  <si>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</si>
  <si>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</si>
  <si>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</si>
  <si>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</si>
  <si>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</si>
  <si>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</si>
  <si>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</si>
  <si>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</si>
  <si>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</si>
  <si>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</si>
  <si>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</si>
  <si>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</si>
  <si>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</si>
  <si>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</si>
  <si>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</si>
  <si>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</si>
  <si>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</si>
  <si>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</si>
  <si>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</si>
  <si>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</si>
  <si>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</si>
  <si>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</si>
  <si>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</si>
  <si>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</si>
  <si>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</si>
  <si>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</si>
  <si>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</si>
  <si>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</si>
  <si>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</si>
  <si>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</si>
  <si>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</si>
  <si>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</si>
  <si>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</si>
  <si>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</si>
  <si>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</si>
  <si>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</si>
  <si>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</si>
  <si>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</si>
  <si>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</si>
  <si>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</si>
  <si>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高知県大豊町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</si>
  <si>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</si>
  <si>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</si>
  <si>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</si>
  <si>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</si>
  <si>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</si>
  <si>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</si>
  <si>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</si>
  <si>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</si>
  <si>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</si>
  <si>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</si>
  <si>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</si>
  <si>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</si>
  <si>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</si>
  <si>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</si>
  <si>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</si>
  <si>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</si>
  <si>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</si>
  <si>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</si>
  <si>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</si>
  <si>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</si>
  <si>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</si>
  <si>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</si>
  <si>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</si>
  <si>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</si>
  <si>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</si>
  <si>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</si>
  <si>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</si>
  <si>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</si>
  <si>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</si>
  <si>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</si>
  <si>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</si>
  <si>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</si>
  <si>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</si>
  <si>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</si>
  <si>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</si>
  <si>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</si>
  <si>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</si>
  <si>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</si>
  <si>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</si>
  <si>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</si>
  <si>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</si>
  <si>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</si>
  <si>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</si>
  <si>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</si>
  <si>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</si>
  <si>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</si>
  <si>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</si>
  <si>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</si>
  <si>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</si>
  <si>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</si>
  <si>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</si>
  <si>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</si>
  <si>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</si>
  <si>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</si>
  <si>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</si>
  <si>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</si>
  <si>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</si>
  <si>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</si>
  <si>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</si>
  <si>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</si>
  <si>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</si>
  <si>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</si>
  <si>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</si>
  <si>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</si>
  <si>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</si>
  <si>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</si>
  <si>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</si>
  <si>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</si>
  <si>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</si>
  <si>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</si>
  <si>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</si>
  <si>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</si>
  <si>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</si>
  <si>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</si>
  <si>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</si>
  <si>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</si>
  <si>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</si>
  <si>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</si>
  <si>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</si>
  <si>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</si>
  <si>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</si>
  <si>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</si>
  <si>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</si>
  <si>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</si>
  <si>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</si>
  <si>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</si>
  <si>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</si>
  <si>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</si>
  <si>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</si>
  <si>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</si>
  <si>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</si>
  <si>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</si>
  <si>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</si>
  <si>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</si>
  <si>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</si>
  <si>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</si>
  <si>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</si>
  <si>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</si>
  <si>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</si>
  <si>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</si>
  <si>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</si>
  <si>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</si>
  <si>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</si>
  <si>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</si>
  <si>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</si>
  <si>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</si>
  <si>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</si>
  <si>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</si>
  <si>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</si>
  <si>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</si>
  <si>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</si>
  <si>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</si>
  <si>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</si>
  <si>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</si>
  <si>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</si>
  <si>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</si>
  <si>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</si>
  <si>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</si>
  <si>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</si>
  <si>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</si>
  <si>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</si>
  <si>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</si>
  <si>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</si>
  <si>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</si>
  <si>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</si>
  <si>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</si>
  <si>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</si>
  <si>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</si>
  <si>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</si>
  <si>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</si>
  <si>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</si>
  <si>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</si>
  <si>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</si>
  <si>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</si>
  <si>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</si>
  <si>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</si>
  <si>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</si>
  <si>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</si>
  <si>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</si>
  <si>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</si>
  <si>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</si>
  <si>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</si>
  <si>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</si>
  <si>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</si>
  <si>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</si>
  <si>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</si>
  <si>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</si>
  <si>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</si>
  <si>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</si>
  <si>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</si>
  <si>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高知県大豊町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</si>
  <si>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</si>
  <si>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</si>
  <si>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</si>
  <si>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</si>
  <si>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</si>
  <si>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</si>
  <si>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</si>
  <si>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</si>
  <si>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</si>
  <si>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</si>
  <si>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</si>
  <si>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</si>
  <si>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</si>
  <si>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</si>
  <si>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</si>
  <si>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</si>
  <si>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</si>
  <si>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</si>
  <si>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</si>
  <si>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</si>
  <si>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</si>
  <si>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</si>
  <si>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</si>
  <si>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</si>
  <si>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</si>
  <si>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</si>
  <si>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</si>
  <si>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</si>
  <si>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</si>
  <si>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</si>
  <si>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</si>
  <si>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</si>
  <si>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</si>
  <si>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</si>
  <si>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</si>
  <si>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</si>
  <si>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</si>
  <si>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</si>
  <si>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</si>
  <si>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</si>
  <si>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</si>
  <si>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</si>
  <si>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</si>
  <si>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</si>
  <si>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</si>
  <si>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</si>
  <si>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</si>
  <si>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</si>
  <si>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</si>
  <si>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</si>
  <si>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</si>
  <si>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</si>
  <si>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</si>
  <si>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</si>
  <si>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</si>
  <si>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</si>
  <si>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</si>
  <si>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</si>
  <si>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</si>
  <si>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</si>
  <si>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</si>
  <si>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</si>
  <si>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</si>
  <si>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</si>
  <si>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</si>
  <si>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</si>
  <si>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</si>
  <si>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</si>
  <si>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</si>
  <si>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</si>
  <si>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</si>
  <si>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</si>
  <si>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</si>
  <si>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</si>
  <si>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</si>
  <si>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</si>
  <si>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</si>
  <si>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</si>
  <si>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</si>
  <si>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</si>
  <si>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</si>
  <si>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</si>
  <si>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</si>
  <si>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</si>
  <si>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</si>
  <si>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</si>
  <si>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</si>
  <si>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</si>
  <si>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</si>
  <si>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</si>
  <si>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</si>
  <si>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</si>
  <si>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</si>
  <si>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</si>
  <si>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</si>
  <si>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</si>
  <si>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</si>
  <si>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</si>
  <si>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</si>
  <si>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</si>
  <si>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</si>
  <si>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</si>
  <si>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</si>
  <si>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</si>
  <si>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</si>
  <si>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</si>
  <si>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</si>
  <si>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</si>
  <si>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</si>
  <si>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</si>
  <si>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</si>
  <si>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</si>
  <si>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</si>
  <si>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</si>
  <si>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</si>
  <si>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</si>
  <si>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</si>
  <si>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</si>
  <si>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</si>
  <si>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</si>
  <si>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</si>
  <si>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</si>
  <si>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</si>
  <si>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</si>
  <si>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</si>
  <si>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</si>
  <si>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</si>
  <si>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</si>
  <si>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</si>
  <si>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</si>
  <si>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</si>
  <si>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</si>
  <si>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</si>
  <si>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</si>
  <si>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</si>
  <si>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</si>
  <si>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</si>
  <si>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</si>
  <si>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</si>
  <si>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</si>
  <si>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</si>
  <si>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</si>
  <si>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</si>
  <si>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</si>
  <si>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</si>
  <si>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</si>
  <si>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</si>
  <si>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</si>
  <si>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</si>
  <si>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</si>
  <si>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</si>
  <si>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</si>
  <si>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</si>
  <si>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</si>
  <si>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</si>
  <si>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</si>
  <si>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</si>
  <si>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</si>
  <si>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</si>
  <si>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</si>
  <si>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</si>
  <si>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</si>
  <si>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</si>
  <si>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</si>
  <si>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</si>
  <si>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</si>
  <si>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</si>
  <si>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</si>
  <si>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</si>
  <si>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</si>
  <si>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</si>
  <si>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</si>
  <si>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</si>
  <si>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2.51</t>
  </si>
  <si>
    <t>▲ 0.73</t>
  </si>
  <si>
    <t>▲ 0.86</t>
  </si>
  <si>
    <t>簡易水道事業会計</t>
  </si>
  <si>
    <t>一般会計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</si>
  <si>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</si>
  <si>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</si>
  <si>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</si>
  <si>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</si>
  <si>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</si>
  <si>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</si>
  <si>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</si>
  <si>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</si>
  <si>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</si>
  <si>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</si>
  <si>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嶺北広域行政事務組合　一般会計</t>
    <rPh sb="0" eb="1">
      <t>レイ</t>
    </rPh>
    <rPh sb="1" eb="2">
      <t>ホク</t>
    </rPh>
    <rPh sb="2" eb="4">
      <t>コウイキ</t>
    </rPh>
    <rPh sb="4" eb="6">
      <t>ギョウセイ</t>
    </rPh>
    <rPh sb="6" eb="8">
      <t>ジム</t>
    </rPh>
    <rPh sb="8" eb="10">
      <t>クミアイ</t>
    </rPh>
    <rPh sb="11" eb="13">
      <t>イッパン</t>
    </rPh>
    <rPh sb="13" eb="15">
      <t>カイケイ</t>
    </rPh>
    <phoneticPr fontId="35"/>
  </si>
  <si>
    <t>嶺北広域行政事務組合　介護認定審査事務特別会計</t>
    <rPh sb="0" eb="1">
      <t>レイ</t>
    </rPh>
    <rPh sb="1" eb="2">
      <t>ホク</t>
    </rPh>
    <rPh sb="2" eb="4">
      <t>コウイキ</t>
    </rPh>
    <rPh sb="4" eb="6">
      <t>ギョウセイ</t>
    </rPh>
    <rPh sb="6" eb="8">
      <t>ジム</t>
    </rPh>
    <rPh sb="8" eb="10">
      <t>クミアイ</t>
    </rPh>
    <rPh sb="11" eb="13">
      <t>カイゴ</t>
    </rPh>
    <rPh sb="13" eb="15">
      <t>ニンテイ</t>
    </rPh>
    <rPh sb="15" eb="17">
      <t>シンサ</t>
    </rPh>
    <rPh sb="17" eb="19">
      <t>ジム</t>
    </rPh>
    <rPh sb="19" eb="21">
      <t>トクベツ</t>
    </rPh>
    <rPh sb="21" eb="23">
      <t>カイケイ</t>
    </rPh>
    <phoneticPr fontId="35"/>
  </si>
  <si>
    <t>こうち人づくり広域連合　一般会計</t>
    <rPh sb="3" eb="4">
      <t>ヒト</t>
    </rPh>
    <rPh sb="7" eb="9">
      <t>コウイキ</t>
    </rPh>
    <rPh sb="9" eb="11">
      <t>レンゴウ</t>
    </rPh>
    <rPh sb="12" eb="14">
      <t>イッパン</t>
    </rPh>
    <rPh sb="14" eb="16">
      <t>カイケイ</t>
    </rPh>
    <phoneticPr fontId="35"/>
  </si>
  <si>
    <t>高知県市町村総合事務組合　一般会計</t>
    <rPh sb="0" eb="3">
      <t>コウチケン</t>
    </rPh>
    <rPh sb="3" eb="6">
      <t>シチョウソン</t>
    </rPh>
    <rPh sb="6" eb="8">
      <t>ソウゴウ</t>
    </rPh>
    <rPh sb="8" eb="10">
      <t>ジム</t>
    </rPh>
    <rPh sb="10" eb="12">
      <t>クミアイ</t>
    </rPh>
    <rPh sb="13" eb="15">
      <t>イッパン</t>
    </rPh>
    <rPh sb="15" eb="17">
      <t>カイケイ</t>
    </rPh>
    <phoneticPr fontId="35"/>
  </si>
  <si>
    <t>高知県市町村総合事務組合　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5"/>
  </si>
  <si>
    <t>高知県後期高齢者医療広域連合　一般会計</t>
  </si>
  <si>
    <t>高知県後期高齢者医療広域連合　特別会計</t>
  </si>
  <si>
    <t>大豊町観光開発協会</t>
    <rPh sb="0" eb="3">
      <t>オオトヨチョウ</t>
    </rPh>
    <rPh sb="3" eb="5">
      <t>カンコウ</t>
    </rPh>
    <rPh sb="5" eb="7">
      <t>カイハツ</t>
    </rPh>
    <rPh sb="7" eb="9">
      <t>キョウカイ</t>
    </rPh>
    <phoneticPr fontId="38"/>
  </si>
  <si>
    <t>大豊ゆとりファーム</t>
    <rPh sb="0" eb="2">
      <t>オオトヨ</t>
    </rPh>
    <phoneticPr fontId="38"/>
  </si>
  <si>
    <t>-</t>
    <phoneticPr fontId="2"/>
  </si>
  <si>
    <t>公共施設整備基金</t>
  </si>
  <si>
    <t>町営住宅等管理基金</t>
  </si>
  <si>
    <t>福祉基金</t>
  </si>
  <si>
    <t>森林環境譲与税基金</t>
  </si>
  <si>
    <t>公有林整備推進基金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</si>
</sst>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8"/>
      <color theme="3"/>
      <name val="游ゴシック Light"/>
      <family val="2"/>
      <charset val="128"/>
      <scheme val="maj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BD7D-48EB-97B8-13F3F47EC9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319435</c:v>
                </c:pt>
                <c:pt idx="1">
                  <c:v>553513</c:v>
                </c:pt>
                <c:pt idx="2">
                  <c:v>256802</c:v>
                </c:pt>
                <c:pt idx="3">
                  <c:v>272195</c:v>
                </c:pt>
                <c:pt idx="4">
                  <c:v>259034</c:v>
                </c:pt>
              </c:numCache>
            </c:numRef>
          </c:val>
          <c:smooth val="0"/>
          <c:extLst>
            <c:ext xmlns:c16="http://schemas.microsoft.com/office/drawing/2014/chart" uri="{C3380CC4-5D6E-409C-BE32-E72D297353CC}">
              <c16:uniqueId val="{00000001-BD7D-48EB-97B8-13F3F47EC9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5.64</c:v>
                </c:pt>
                <c:pt idx="1">
                  <c:v>2.68</c:v>
                </c:pt>
                <c:pt idx="2">
                  <c:v>2.92</c:v>
                </c:pt>
                <c:pt idx="3">
                  <c:v>2.06</c:v>
                </c:pt>
                <c:pt idx="4">
                  <c:v>3.02</c:v>
                </c:pt>
              </c:numCache>
            </c:numRef>
          </c:val>
          <c:extLst>
            <c:ext xmlns:c16="http://schemas.microsoft.com/office/drawing/2014/chart" uri="{C3380CC4-5D6E-409C-BE32-E72D297353CC}">
              <c16:uniqueId val="{00000000-3971-4F86-B5C4-AFE4A88DC7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17.559999999999999</c:v>
                </c:pt>
                <c:pt idx="1">
                  <c:v>19.09</c:v>
                </c:pt>
                <c:pt idx="2">
                  <c:v>20.94</c:v>
                </c:pt>
                <c:pt idx="3">
                  <c:v>20.64</c:v>
                </c:pt>
                <c:pt idx="4">
                  <c:v>13.23</c:v>
                </c:pt>
              </c:numCache>
            </c:numRef>
          </c:val>
          <c:extLst>
            <c:ext xmlns:c16="http://schemas.microsoft.com/office/drawing/2014/chart" uri="{C3380CC4-5D6E-409C-BE32-E72D297353CC}">
              <c16:uniqueId val="{00000001-3971-4F86-B5C4-AFE4A88DC75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2.48</c:v>
                </c:pt>
                <c:pt idx="1">
                  <c:v>-2.5099999999999998</c:v>
                </c:pt>
                <c:pt idx="2">
                  <c:v>8.69</c:v>
                </c:pt>
                <c:pt idx="3">
                  <c:v>-0.73</c:v>
                </c:pt>
                <c:pt idx="4">
                  <c:v>-0.86</c:v>
                </c:pt>
              </c:numCache>
            </c:numRef>
          </c:val>
          <c:smooth val="0"/>
          <c:extLst>
            <c:ext xmlns:c16="http://schemas.microsoft.com/office/drawing/2014/chart" uri="{C3380CC4-5D6E-409C-BE32-E72D297353CC}">
              <c16:uniqueId val="{00000002-3971-4F86-B5C4-AFE4A88DC75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0.48</c:v>
                </c:pt>
                <c:pt idx="2">
                  <c:v>#N/A</c:v>
                </c:pt>
                <c:pt idx="3">
                  <c:v>0.32</c:v>
                </c:pt>
                <c:pt idx="4">
                  <c:v>#N/A</c:v>
                </c:pt>
                <c:pt idx="5">
                  <c:v>0</c:v>
                </c:pt>
                <c:pt idx="6">
                  <c:v>0</c:v>
                </c:pt>
                <c:pt idx="7">
                  <c:v>0</c:v>
                </c:pt>
                <c:pt idx="8">
                  <c:v>0</c:v>
                </c:pt>
                <c:pt idx="9">
                  <c:v>0</c:v>
                </c:pt>
              </c:numCache>
            </c:numRef>
          </c:val>
          <c:extLst>
            <c:ext xmlns:c16="http://schemas.microsoft.com/office/drawing/2014/chart" uri="{C3380CC4-5D6E-409C-BE32-E72D297353CC}">
              <c16:uniqueId val="{00000000-CCB1-4EDA-AB6F-083C4D3FB1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B1-4EDA-AB6F-083C4D3FB19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CB1-4EDA-AB6F-083C4D3FB19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CB1-4EDA-AB6F-083C4D3FB19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CB1-4EDA-AB6F-083C4D3FB19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CCB1-4EDA-AB6F-083C4D3FB19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c:v>
                </c:pt>
                <c:pt idx="2">
                  <c:v>#N/A</c:v>
                </c:pt>
                <c:pt idx="3">
                  <c:v>0.55000000000000004</c:v>
                </c:pt>
                <c:pt idx="4">
                  <c:v>#N/A</c:v>
                </c:pt>
                <c:pt idx="5">
                  <c:v>0.14000000000000001</c:v>
                </c:pt>
                <c:pt idx="6">
                  <c:v>#N/A</c:v>
                </c:pt>
                <c:pt idx="7">
                  <c:v>0.19</c:v>
                </c:pt>
                <c:pt idx="8">
                  <c:v>#N/A</c:v>
                </c:pt>
                <c:pt idx="9">
                  <c:v>0.27</c:v>
                </c:pt>
              </c:numCache>
            </c:numRef>
          </c:val>
          <c:extLst>
            <c:ext xmlns:c16="http://schemas.microsoft.com/office/drawing/2014/chart" uri="{C3380CC4-5D6E-409C-BE32-E72D297353CC}">
              <c16:uniqueId val="{00000006-CCB1-4EDA-AB6F-083C4D3FB19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0.22</c:v>
                </c:pt>
                <c:pt idx="2">
                  <c:v>#N/A</c:v>
                </c:pt>
                <c:pt idx="3">
                  <c:v>0.37</c:v>
                </c:pt>
                <c:pt idx="4">
                  <c:v>#N/A</c:v>
                </c:pt>
                <c:pt idx="5">
                  <c:v>0.71</c:v>
                </c:pt>
                <c:pt idx="6">
                  <c:v>#N/A</c:v>
                </c:pt>
                <c:pt idx="7">
                  <c:v>0.89</c:v>
                </c:pt>
                <c:pt idx="8">
                  <c:v>#N/A</c:v>
                </c:pt>
                <c:pt idx="9">
                  <c:v>1.56</c:v>
                </c:pt>
              </c:numCache>
            </c:numRef>
          </c:val>
          <c:extLst>
            <c:ext xmlns:c16="http://schemas.microsoft.com/office/drawing/2014/chart" uri="{C3380CC4-5D6E-409C-BE32-E72D297353CC}">
              <c16:uniqueId val="{00000007-CCB1-4EDA-AB6F-083C4D3FB19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5.63</c:v>
                </c:pt>
                <c:pt idx="2">
                  <c:v>#N/A</c:v>
                </c:pt>
                <c:pt idx="3">
                  <c:v>2.68</c:v>
                </c:pt>
                <c:pt idx="4">
                  <c:v>#N/A</c:v>
                </c:pt>
                <c:pt idx="5">
                  <c:v>2.91</c:v>
                </c:pt>
                <c:pt idx="6">
                  <c:v>#N/A</c:v>
                </c:pt>
                <c:pt idx="7">
                  <c:v>2.0499999999999998</c:v>
                </c:pt>
                <c:pt idx="8">
                  <c:v>#N/A</c:v>
                </c:pt>
                <c:pt idx="9">
                  <c:v>3.01</c:v>
                </c:pt>
              </c:numCache>
            </c:numRef>
          </c:val>
          <c:extLst>
            <c:ext xmlns:c16="http://schemas.microsoft.com/office/drawing/2014/chart" uri="{C3380CC4-5D6E-409C-BE32-E72D297353CC}">
              <c16:uniqueId val="{00000008-CCB1-4EDA-AB6F-083C4D3FB19E}"/>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4.7699999999999996</c:v>
                </c:pt>
                <c:pt idx="8">
                  <c:v>#N/A</c:v>
                </c:pt>
                <c:pt idx="9">
                  <c:v>4.21</c:v>
                </c:pt>
              </c:numCache>
            </c:numRef>
          </c:val>
          <c:extLst>
            <c:ext xmlns:c16="http://schemas.microsoft.com/office/drawing/2014/chart" uri="{C3380CC4-5D6E-409C-BE32-E72D297353CC}">
              <c16:uniqueId val="{00000009-CCB1-4EDA-AB6F-083C4D3FB19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379</c:v>
                </c:pt>
                <c:pt idx="5">
                  <c:v>392</c:v>
                </c:pt>
                <c:pt idx="8">
                  <c:v>475</c:v>
                </c:pt>
                <c:pt idx="11">
                  <c:v>531</c:v>
                </c:pt>
                <c:pt idx="14">
                  <c:v>564</c:v>
                </c:pt>
              </c:numCache>
            </c:numRef>
          </c:val>
          <c:extLst>
            <c:ext xmlns:c16="http://schemas.microsoft.com/office/drawing/2014/chart" uri="{C3380CC4-5D6E-409C-BE32-E72D297353CC}">
              <c16:uniqueId val="{00000000-54EA-4036-AAA2-476D3479C1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EA-4036-AAA2-476D3479C1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4EA-4036-AAA2-476D3479C1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7</c:v>
                </c:pt>
                <c:pt idx="6">
                  <c:v>7</c:v>
                </c:pt>
                <c:pt idx="9">
                  <c:v>7</c:v>
                </c:pt>
                <c:pt idx="12">
                  <c:v>4</c:v>
                </c:pt>
              </c:numCache>
            </c:numRef>
          </c:val>
          <c:extLst>
            <c:ext xmlns:c16="http://schemas.microsoft.com/office/drawing/2014/chart" uri="{C3380CC4-5D6E-409C-BE32-E72D297353CC}">
              <c16:uniqueId val="{00000003-54EA-4036-AAA2-476D3479C1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53</c:v>
                </c:pt>
                <c:pt idx="3">
                  <c:v>62</c:v>
                </c:pt>
                <c:pt idx="6">
                  <c:v>38</c:v>
                </c:pt>
                <c:pt idx="9">
                  <c:v>95</c:v>
                </c:pt>
                <c:pt idx="12">
                  <c:v>63</c:v>
                </c:pt>
              </c:numCache>
            </c:numRef>
          </c:val>
          <c:extLst>
            <c:ext xmlns:c16="http://schemas.microsoft.com/office/drawing/2014/chart" uri="{C3380CC4-5D6E-409C-BE32-E72D297353CC}">
              <c16:uniqueId val="{00000004-54EA-4036-AAA2-476D3479C1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EA-4036-AAA2-476D3479C1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EA-4036-AAA2-476D3479C1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406</c:v>
                </c:pt>
                <c:pt idx="3">
                  <c:v>465</c:v>
                </c:pt>
                <c:pt idx="6">
                  <c:v>539</c:v>
                </c:pt>
                <c:pt idx="9">
                  <c:v>579</c:v>
                </c:pt>
                <c:pt idx="12">
                  <c:v>640</c:v>
                </c:pt>
              </c:numCache>
            </c:numRef>
          </c:val>
          <c:extLst>
            <c:ext xmlns:c16="http://schemas.microsoft.com/office/drawing/2014/chart" uri="{C3380CC4-5D6E-409C-BE32-E72D297353CC}">
              <c16:uniqueId val="{00000007-54EA-4036-AAA2-476D3479C1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87</c:v>
                </c:pt>
                <c:pt idx="2">
                  <c:v>#N/A</c:v>
                </c:pt>
                <c:pt idx="3">
                  <c:v>#N/A</c:v>
                </c:pt>
                <c:pt idx="4">
                  <c:v>142</c:v>
                </c:pt>
                <c:pt idx="5">
                  <c:v>#N/A</c:v>
                </c:pt>
                <c:pt idx="6">
                  <c:v>#N/A</c:v>
                </c:pt>
                <c:pt idx="7">
                  <c:v>109</c:v>
                </c:pt>
                <c:pt idx="8">
                  <c:v>#N/A</c:v>
                </c:pt>
                <c:pt idx="9">
                  <c:v>#N/A</c:v>
                </c:pt>
                <c:pt idx="10">
                  <c:v>150</c:v>
                </c:pt>
                <c:pt idx="11">
                  <c:v>#N/A</c:v>
                </c:pt>
                <c:pt idx="12">
                  <c:v>#N/A</c:v>
                </c:pt>
                <c:pt idx="13">
                  <c:v>143</c:v>
                </c:pt>
                <c:pt idx="14">
                  <c:v>#N/A</c:v>
                </c:pt>
              </c:numCache>
            </c:numRef>
          </c:val>
          <c:smooth val="0"/>
          <c:extLst>
            <c:ext xmlns:c16="http://schemas.microsoft.com/office/drawing/2014/chart" uri="{C3380CC4-5D6E-409C-BE32-E72D297353CC}">
              <c16:uniqueId val="{00000008-54EA-4036-AAA2-476D3479C1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5242</c:v>
                </c:pt>
                <c:pt idx="5">
                  <c:v>5796</c:v>
                </c:pt>
                <c:pt idx="8">
                  <c:v>5703</c:v>
                </c:pt>
                <c:pt idx="11">
                  <c:v>5472</c:v>
                </c:pt>
                <c:pt idx="14">
                  <c:v>5204</c:v>
                </c:pt>
              </c:numCache>
            </c:numRef>
          </c:val>
          <c:extLst>
            <c:ext xmlns:c16="http://schemas.microsoft.com/office/drawing/2014/chart" uri="{C3380CC4-5D6E-409C-BE32-E72D297353CC}">
              <c16:uniqueId val="{00000000-9FFF-4D36-AB7B-F5443DBA49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FFF-4D36-AB7B-F5443DBA49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6345</c:v>
                </c:pt>
                <c:pt idx="5">
                  <c:v>7531</c:v>
                </c:pt>
                <c:pt idx="8">
                  <c:v>10145</c:v>
                </c:pt>
                <c:pt idx="11">
                  <c:v>8842</c:v>
                </c:pt>
                <c:pt idx="14">
                  <c:v>9156</c:v>
                </c:pt>
              </c:numCache>
            </c:numRef>
          </c:val>
          <c:extLst>
            <c:ext xmlns:c16="http://schemas.microsoft.com/office/drawing/2014/chart" uri="{C3380CC4-5D6E-409C-BE32-E72D297353CC}">
              <c16:uniqueId val="{00000002-9FFF-4D36-AB7B-F5443DBA49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FF-4D36-AB7B-F5443DBA49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FFF-4D36-AB7B-F5443DBA49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FF-4D36-AB7B-F5443DBA49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1051</c:v>
                </c:pt>
                <c:pt idx="3">
                  <c:v>1030</c:v>
                </c:pt>
                <c:pt idx="6">
                  <c:v>1135</c:v>
                </c:pt>
                <c:pt idx="9">
                  <c:v>1006</c:v>
                </c:pt>
                <c:pt idx="12">
                  <c:v>1019</c:v>
                </c:pt>
              </c:numCache>
            </c:numRef>
          </c:val>
          <c:extLst>
            <c:ext xmlns:c16="http://schemas.microsoft.com/office/drawing/2014/chart" uri="{C3380CC4-5D6E-409C-BE32-E72D297353CC}">
              <c16:uniqueId val="{00000006-9FFF-4D36-AB7B-F5443DBA49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54</c:v>
                </c:pt>
                <c:pt idx="3">
                  <c:v>48</c:v>
                </c:pt>
                <c:pt idx="6">
                  <c:v>41</c:v>
                </c:pt>
                <c:pt idx="9">
                  <c:v>34</c:v>
                </c:pt>
                <c:pt idx="12">
                  <c:v>30</c:v>
                </c:pt>
              </c:numCache>
            </c:numRef>
          </c:val>
          <c:extLst>
            <c:ext xmlns:c16="http://schemas.microsoft.com/office/drawing/2014/chart" uri="{C3380CC4-5D6E-409C-BE32-E72D297353CC}">
              <c16:uniqueId val="{00000007-9FFF-4D36-AB7B-F5443DBA49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429</c:v>
                </c:pt>
                <c:pt idx="3">
                  <c:v>404</c:v>
                </c:pt>
                <c:pt idx="6">
                  <c:v>322</c:v>
                </c:pt>
                <c:pt idx="9">
                  <c:v>324</c:v>
                </c:pt>
                <c:pt idx="12">
                  <c:v>258</c:v>
                </c:pt>
              </c:numCache>
            </c:numRef>
          </c:val>
          <c:extLst>
            <c:ext xmlns:c16="http://schemas.microsoft.com/office/drawing/2014/chart" uri="{C3380CC4-5D6E-409C-BE32-E72D297353CC}">
              <c16:uniqueId val="{00000008-9FFF-4D36-AB7B-F5443DBA49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FFF-4D36-AB7B-F5443DBA49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5580</c:v>
                </c:pt>
                <c:pt idx="3">
                  <c:v>6465</c:v>
                </c:pt>
                <c:pt idx="6">
                  <c:v>6139</c:v>
                </c:pt>
                <c:pt idx="9">
                  <c:v>5979</c:v>
                </c:pt>
                <c:pt idx="12">
                  <c:v>5488</c:v>
                </c:pt>
              </c:numCache>
            </c:numRef>
          </c:val>
          <c:extLst>
            <c:ext xmlns:c16="http://schemas.microsoft.com/office/drawing/2014/chart" uri="{C3380CC4-5D6E-409C-BE32-E72D297353CC}">
              <c16:uniqueId val="{0000000A-9FFF-4D36-AB7B-F5443DBA49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FFF-4D36-AB7B-F5443DBA49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756</c:v>
                </c:pt>
                <c:pt idx="1">
                  <c:v>759</c:v>
                </c:pt>
                <c:pt idx="2">
                  <c:v>501</c:v>
                </c:pt>
              </c:numCache>
            </c:numRef>
          </c:val>
          <c:extLst>
            <c:ext xmlns:c16="http://schemas.microsoft.com/office/drawing/2014/chart" uri="{C3380CC4-5D6E-409C-BE32-E72D297353CC}">
              <c16:uniqueId val="{00000000-712E-403D-9AD4-0204B80291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3053</c:v>
                </c:pt>
                <c:pt idx="1">
                  <c:v>3136</c:v>
                </c:pt>
                <c:pt idx="2">
                  <c:v>2936</c:v>
                </c:pt>
              </c:numCache>
            </c:numRef>
          </c:val>
          <c:extLst>
            <c:ext xmlns:c16="http://schemas.microsoft.com/office/drawing/2014/chart" uri="{C3380CC4-5D6E-409C-BE32-E72D297353CC}">
              <c16:uniqueId val="{00000001-712E-403D-9AD4-0204B80291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3277</c:v>
                </c:pt>
                <c:pt idx="1">
                  <c:v>3908</c:v>
                </c:pt>
                <c:pt idx="2">
                  <c:v>4662</c:v>
                </c:pt>
              </c:numCache>
            </c:numRef>
          </c:val>
          <c:extLst>
            <c:ext xmlns:c16="http://schemas.microsoft.com/office/drawing/2014/chart" uri="{C3380CC4-5D6E-409C-BE32-E72D297353CC}">
              <c16:uniqueId val="{00000002-712E-403D-9AD4-0204B80291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投資的事業に充当する起債枠を精査・抑制することで、起債の元利償還額は平成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年をピークに減ってきており、</a:t>
          </a:r>
          <a:r>
            <a:rPr kumimoji="1" lang="ja-JP" altLang="en-US" sz="1100">
              <a:solidFill>
                <a:schemeClr val="dk1"/>
              </a:solidFill>
              <a:effectLst/>
              <a:latin typeface="+mn-lt"/>
              <a:ea typeface="+mn-ea"/>
              <a:cs typeface="+mn-cs"/>
            </a:rPr>
            <a:t>これまで数度の</a:t>
          </a:r>
          <a:r>
            <a:rPr kumimoji="1" lang="ja-JP" altLang="ja-JP" sz="1100">
              <a:solidFill>
                <a:schemeClr val="dk1"/>
              </a:solidFill>
              <a:effectLst/>
              <a:latin typeface="+mn-lt"/>
              <a:ea typeface="+mn-ea"/>
              <a:cs typeface="+mn-cs"/>
            </a:rPr>
            <a:t>繰上償還を行ったことにより更に減となった。しかし、ストックヤード造成事業等の大型事業により、平成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年度から令和元年度までには約</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億の借入を行い、令和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年度にはその元金償還が始まったことから、それ以降増加傾向にある。</a:t>
          </a:r>
          <a:endParaRPr lang="ja-JP" altLang="ja-JP" sz="1400">
            <a:effectLst/>
          </a:endParaRPr>
        </a:p>
        <a:p>
          <a:r>
            <a:rPr kumimoji="1" lang="ja-JP" altLang="ja-JP" sz="1100">
              <a:solidFill>
                <a:schemeClr val="dk1"/>
              </a:solidFill>
              <a:effectLst/>
              <a:latin typeface="+mn-lt"/>
              <a:ea typeface="+mn-ea"/>
              <a:cs typeface="+mn-cs"/>
            </a:rPr>
            <a:t>また、令和２年度及び３年度には、保小中一貫教育施設整備事業の大型事業の新発債の発行があった</a:t>
          </a:r>
          <a:r>
            <a:rPr kumimoji="1" lang="ja-JP" altLang="en-US" sz="1100">
              <a:solidFill>
                <a:schemeClr val="dk1"/>
              </a:solidFill>
              <a:effectLst/>
              <a:latin typeface="+mn-lt"/>
              <a:ea typeface="+mn-ea"/>
              <a:cs typeface="+mn-cs"/>
            </a:rPr>
            <a:t>ほか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町営住宅等大規模改修事業等大型の事業も予定していることから、今後の</a:t>
          </a:r>
          <a:r>
            <a:rPr kumimoji="1" lang="ja-JP" altLang="ja-JP" sz="1100">
              <a:solidFill>
                <a:schemeClr val="dk1"/>
              </a:solidFill>
              <a:effectLst/>
              <a:latin typeface="+mn-lt"/>
              <a:ea typeface="+mn-ea"/>
              <a:cs typeface="+mn-cs"/>
            </a:rPr>
            <a:t>実質公債費比率の上昇を抑制するためにも、</a:t>
          </a:r>
          <a:r>
            <a:rPr kumimoji="1" lang="ja-JP" altLang="en-US" sz="1100">
              <a:solidFill>
                <a:schemeClr val="dk1"/>
              </a:solidFill>
              <a:effectLst/>
              <a:latin typeface="+mn-lt"/>
              <a:ea typeface="+mn-ea"/>
              <a:cs typeface="+mn-cs"/>
            </a:rPr>
            <a:t>基金の活用及び</a:t>
          </a:r>
          <a:r>
            <a:rPr kumimoji="1" lang="ja-JP" altLang="ja-JP" sz="1100">
              <a:solidFill>
                <a:schemeClr val="dk1"/>
              </a:solidFill>
              <a:effectLst/>
              <a:latin typeface="+mn-lt"/>
              <a:ea typeface="+mn-ea"/>
              <a:cs typeface="+mn-cs"/>
            </a:rPr>
            <a:t>既発債の繰上償還</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行い</a:t>
          </a:r>
          <a:r>
            <a:rPr kumimoji="1" lang="ja-JP" altLang="ja-JP" sz="1100">
              <a:solidFill>
                <a:schemeClr val="dk1"/>
              </a:solidFill>
              <a:effectLst/>
              <a:latin typeface="+mn-lt"/>
              <a:ea typeface="+mn-ea"/>
              <a:cs typeface="+mn-cs"/>
            </a:rPr>
            <a:t>引き続き健全な財政運営に努めていく。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地方債の繰上償還等による地方債残高の減や、財政調整基金及び減債基金等の積立により、平成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充当可能財源が将来負担額を上回る結果となっているが、ストックヤード造成事業等の大型事業による地方債残高が増加しており、また、令和２年度及び３年度は保小中一貫教育施設整備等の大型事業により、起債の借入額の増加が見られた。令和４年度</a:t>
          </a:r>
          <a:r>
            <a:rPr kumimoji="1" lang="ja-JP" altLang="en-US" sz="1100">
              <a:solidFill>
                <a:schemeClr val="dk1"/>
              </a:solidFill>
              <a:effectLst/>
              <a:latin typeface="+mn-lt"/>
              <a:ea typeface="+mn-ea"/>
              <a:cs typeface="+mn-cs"/>
            </a:rPr>
            <a:t>及び令和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は繰上償還を行ったが、今後とも繰上償還等を行い、公債費等義務的経費の削減を中心とする行政改革を進め、後世への負担を少しでも軽減するよう、新規事業等の実施について総点検を図り、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高知県大豊町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千円の取崩を行ったほか、繰上償還により減債基金は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225,731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千円の取崩を行ったが、預金利子の積立をはじめ、公共施設整備基金に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千円、町営住宅等管理基金に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千円等を積み立てた結果、基金全体で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公共施設の老朽化対策のため、公共施設整備基金及び町営住宅等管理基金を中心に積立を行うほか、減債基金への積立を行い、繰上償還を実施することで実質公債費比率の上昇を抑制する。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公共施設整備基金：公共施設の円滑な整備を図る。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具体例：庁舎建替、老朽施設の更新等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町営住宅等管理基金：町営住宅等の維持管理、修繕又は改良等を円滑に行う。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森林環境譲与税基金：森林環境譲与税を財源として、森林の整備に関する施策等を実施するため、必要な資金を積み立てる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公共施設整備基金：預金利子のほか、後年度に実施予定の町営住宅整備のために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町営住宅等管理基金：計画修繕のほか、後年度実施予定の町営住宅改修のための積立金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千円及び預金利子の積立により増となった。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千円の積立及び預金利子の積立により増となった。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公共施設整備基金：本町においては、公共施設の老朽化が深刻な問題となっており、耐震基準を満たさない施設も多く存在する。本庁舎についてもそういった施設の一つであり、平成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別施設への緊急的な避難移転を行ったが、新庁舎建設についての目処がたっていない状況である。すべての公共施設の点検を行ったが、その結果に基づき今後の施設の更新・除却等について協議を行い、計画に基づき施設の更新等を行う予定であり、その経費に充てるため毎年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町営住宅等管理基金：老朽化が深刻な問題となっている町営住宅等の大規模修繕や改良等を計画的に行う予定であり、その経費に充てるため毎年積立を行っていく。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に関する施策や、森林の整備を担うべき人材の育成及び確保、森林の有する公益的機能に関する普及啓発、木材の利用の促進その他の森林の整備の促進に関する施策を実施するために必要な資金として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千円、町営住宅等管理基金に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千円等を積み立てた結果、財政調整基金から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千円を取り崩すこととなり、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将来的な地方交付税の減等による財源不足に対応するため決算剰余金や運用益等を積立てる。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225,731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千円の繰上償還を行ったことにより、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200,849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今後、地方債償還が増え続けることから、それに備えて毎年度計画的に積立を行う予定である。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2,961
2,909
315.06
6,276,723
5,966,918
114,408
3,791,342
5,487,846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人口の減少や全国平均を上回る高齢化率に加え、中心産業である農林・建設業の低迷などにより財政基盤が</a:t>
          </a:r>
          <a:r>
            <a:rPr kumimoji="1" lang="ja-JP" altLang="en-US" sz="1100">
              <a:solidFill>
                <a:schemeClr val="dk1"/>
              </a:solidFill>
              <a:effectLst/>
              <a:latin typeface="+mn-lt"/>
              <a:ea typeface="+mn-ea"/>
              <a:cs typeface="+mn-cs"/>
            </a:rPr>
            <a:t>弱い状況にある。財政力指数については、今年度は類似団体の平均値と同値となっており、近年の推移を見ても同等の水準を維持している。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75142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給与改定や期末・勤勉手当の支給率の増加による人件費の増のほか、</a:t>
          </a:r>
          <a:r>
            <a:rPr kumimoji="1" lang="ja-JP" altLang="ja-JP" sz="1100">
              <a:solidFill>
                <a:schemeClr val="dk1"/>
              </a:solidFill>
              <a:effectLst/>
              <a:latin typeface="+mn-lt"/>
              <a:ea typeface="+mn-ea"/>
              <a:cs typeface="+mn-cs"/>
            </a:rPr>
            <a:t>繰上償還による公債費の増加に伴い、令和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77.6</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今後、過疎高齢化により地方税等の歳入経常一般財源が減少することが予想されることから、高利率の地方債の繰上償還等により、歳出経常経費の縮減に努める。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1270</xdr:rowOff>
    </xdr:from>
    <xdr:to>
      <xdr:col>23</xdr:col>
      <xdr:colOff>133350</xdr:colOff>
      <xdr:row>62</xdr:row>
      <xdr:rowOff>68580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288270"/>
          <a:ext cx="8382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1270</xdr:rowOff>
    </xdr:from>
    <xdr:to>
      <xdr:col>19</xdr:col>
      <xdr:colOff>133350</xdr:colOff>
      <xdr:row>62</xdr:row>
      <xdr:rowOff>20320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28827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92287</xdr:rowOff>
    </xdr:from>
    <xdr:to>
      <xdr:col>15</xdr:col>
      <xdr:colOff>82550</xdr:colOff>
      <xdr:row>62</xdr:row>
      <xdr:rowOff>20320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207837"/>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92287</xdr:rowOff>
    </xdr:from>
    <xdr:to>
      <xdr:col>11</xdr:col>
      <xdr:colOff>31750</xdr:colOff>
      <xdr:row>59</xdr:row>
      <xdr:rowOff>108373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2078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121920</xdr:rowOff>
    </xdr:from>
    <xdr:to>
      <xdr:col>19</xdr:col>
      <xdr:colOff>184150</xdr:colOff>
      <xdr:row>60</xdr:row>
      <xdr:rowOff>52070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62247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0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41487</xdr:rowOff>
    </xdr:from>
    <xdr:to>
      <xdr:col>11</xdr:col>
      <xdr:colOff>82550</xdr:colOff>
      <xdr:row>59</xdr:row>
      <xdr:rowOff>143087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153264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57573</xdr:rowOff>
    </xdr:from>
    <xdr:to>
      <xdr:col>7</xdr:col>
      <xdr:colOff>31750</xdr:colOff>
      <xdr:row>59</xdr:row>
      <xdr:rowOff>159173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169350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[544,308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物件費及び維持補修費の合計額の人口１人当たりの金額が類似団体平均を下回っているのは、人件費の適正化、物件費等の経費節減に継続的に取り組んできたことが要因となっている。今後、施設の老朽化により維持補修費が増加することが予想されるが、民間でも実施可能な部分については委託化を進める等、コストの低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7176</xdr:rowOff>
    </xdr:from>
    <xdr:to>
      <xdr:col>23</xdr:col>
      <xdr:colOff>133350</xdr:colOff>
      <xdr:row>82</xdr:row>
      <xdr:rowOff>59576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66076"/>
          <a:ext cx="838200" cy="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7176</xdr:rowOff>
    </xdr:from>
    <xdr:to>
      <xdr:col>19</xdr:col>
      <xdr:colOff>133350</xdr:colOff>
      <xdr:row>82</xdr:row>
      <xdr:rowOff>9447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66076"/>
          <a:ext cx="889000" cy="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3029</xdr:rowOff>
    </xdr:from>
    <xdr:to>
      <xdr:col>15</xdr:col>
      <xdr:colOff>82550</xdr:colOff>
      <xdr:row>82</xdr:row>
      <xdr:rowOff>9447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61929"/>
          <a:ext cx="8890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148130</xdr:rowOff>
    </xdr:from>
    <xdr:to>
      <xdr:col>11</xdr:col>
      <xdr:colOff>31750</xdr:colOff>
      <xdr:row>82</xdr:row>
      <xdr:rowOff>3029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35580"/>
          <a:ext cx="889000" cy="2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8776</xdr:rowOff>
    </xdr:from>
    <xdr:to>
      <xdr:col>23</xdr:col>
      <xdr:colOff>184150</xdr:colOff>
      <xdr:row>82</xdr:row>
      <xdr:rowOff>110376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25303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12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127826</xdr:rowOff>
    </xdr:from>
    <xdr:to>
      <xdr:col>19</xdr:col>
      <xdr:colOff>184150</xdr:colOff>
      <xdr:row>82</xdr:row>
      <xdr:rowOff>57976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68153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84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130097</xdr:rowOff>
    </xdr:from>
    <xdr:to>
      <xdr:col>15</xdr:col>
      <xdr:colOff>133350</xdr:colOff>
      <xdr:row>82</xdr:row>
      <xdr:rowOff>60247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1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70424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86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123679</xdr:rowOff>
    </xdr:from>
    <xdr:to>
      <xdr:col>11</xdr:col>
      <xdr:colOff>82550</xdr:colOff>
      <xdr:row>82</xdr:row>
      <xdr:rowOff>53829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1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64006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8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97330</xdr:rowOff>
    </xdr:from>
    <xdr:to>
      <xdr:col>7</xdr:col>
      <xdr:colOff>31750</xdr:colOff>
      <xdr:row>82</xdr:row>
      <xdr:rowOff>27480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8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37657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5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採用者退職者の学歴・経験年数の差、人事異動による職種変更、職員年齢構成及び人事</a:t>
          </a:r>
          <a:r>
            <a:rPr kumimoji="1" lang="ja-JP" altLang="en-US" sz="1100">
              <a:solidFill>
                <a:schemeClr val="dk1"/>
              </a:solidFill>
              <a:effectLst/>
              <a:latin typeface="+mn-lt"/>
              <a:ea typeface="+mn-ea"/>
              <a:cs typeface="+mn-cs"/>
            </a:rPr>
            <a:t>評価</a:t>
          </a:r>
          <a:r>
            <a:rPr kumimoji="1" lang="ja-JP" altLang="ja-JP" sz="1100">
              <a:solidFill>
                <a:schemeClr val="dk1"/>
              </a:solidFill>
              <a:effectLst/>
              <a:latin typeface="+mn-lt"/>
              <a:ea typeface="+mn-ea"/>
              <a:cs typeface="+mn-cs"/>
            </a:rPr>
            <a:t>の導入等により、類似団体を下回っている。今後においても一層の定員管理及び給与の適正化に努める。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21844</xdr:rowOff>
    </xdr:from>
    <xdr:to>
      <xdr:col>81</xdr:col>
      <xdr:colOff>44450</xdr:colOff>
      <xdr:row>87</xdr:row>
      <xdr:rowOff>65278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3799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21844</xdr:rowOff>
    </xdr:from>
    <xdr:to>
      <xdr:col>77</xdr:col>
      <xdr:colOff>44450</xdr:colOff>
      <xdr:row>87</xdr:row>
      <xdr:rowOff>41148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3799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7365</xdr:rowOff>
    </xdr:from>
    <xdr:to>
      <xdr:col>72</xdr:col>
      <xdr:colOff>203200</xdr:colOff>
      <xdr:row>87</xdr:row>
      <xdr:rowOff>41148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23515"/>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7365</xdr:rowOff>
    </xdr:from>
    <xdr:to>
      <xdr:col>68</xdr:col>
      <xdr:colOff>152400</xdr:colOff>
      <xdr:row>87</xdr:row>
      <xdr:rowOff>45974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23515"/>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xdr:rowOff>
    </xdr:from>
    <xdr:to>
      <xdr:col>81</xdr:col>
      <xdr:colOff>95250</xdr:colOff>
      <xdr:row>87</xdr:row>
      <xdr:rowOff>116078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31005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7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142494</xdr:rowOff>
    </xdr:from>
    <xdr:to>
      <xdr:col>77</xdr:col>
      <xdr:colOff>95250</xdr:colOff>
      <xdr:row>87</xdr:row>
      <xdr:rowOff>72644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8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82821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5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161798</xdr:rowOff>
    </xdr:from>
    <xdr:to>
      <xdr:col>73</xdr:col>
      <xdr:colOff>44450</xdr:colOff>
      <xdr:row>87</xdr:row>
      <xdr:rowOff>91948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0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102125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128015</xdr:rowOff>
    </xdr:from>
    <xdr:to>
      <xdr:col>68</xdr:col>
      <xdr:colOff>203200</xdr:colOff>
      <xdr:row>87</xdr:row>
      <xdr:rowOff>58165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7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68342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4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166624</xdr:rowOff>
    </xdr:from>
    <xdr:to>
      <xdr:col>64</xdr:col>
      <xdr:colOff>152400</xdr:colOff>
      <xdr:row>87</xdr:row>
      <xdr:rowOff>96774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106951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町の面積が広大で人家が点在しているなどの地理的要因により、行政効率が悪いことから類似団体平均を少し上回っている。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今後とも、更なる行政効率化の促進を図るとともに、新規採用抑制等を行い、定員管理計画に基づき職員数の適正化に努める。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38946</xdr:rowOff>
    </xdr:from>
    <xdr:to>
      <xdr:col>81</xdr:col>
      <xdr:colOff>44450</xdr:colOff>
      <xdr:row>61</xdr:row>
      <xdr:rowOff>75543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97396"/>
          <a:ext cx="838200" cy="3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37539</xdr:rowOff>
    </xdr:from>
    <xdr:to>
      <xdr:col>77</xdr:col>
      <xdr:colOff>44450</xdr:colOff>
      <xdr:row>61</xdr:row>
      <xdr:rowOff>38946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95989"/>
          <a:ext cx="889000" cy="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1545</xdr:rowOff>
    </xdr:from>
    <xdr:to>
      <xdr:col>72</xdr:col>
      <xdr:colOff>203200</xdr:colOff>
      <xdr:row>61</xdr:row>
      <xdr:rowOff>37539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59995"/>
          <a:ext cx="889000" cy="3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162539</xdr:rowOff>
    </xdr:from>
    <xdr:to>
      <xdr:col>68</xdr:col>
      <xdr:colOff>152400</xdr:colOff>
      <xdr:row>61</xdr:row>
      <xdr:rowOff>1545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49539"/>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24743</xdr:rowOff>
    </xdr:from>
    <xdr:to>
      <xdr:col>81</xdr:col>
      <xdr:colOff>95250</xdr:colOff>
      <xdr:row>61</xdr:row>
      <xdr:rowOff>126343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8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168270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5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159596</xdr:rowOff>
    </xdr:from>
    <xdr:to>
      <xdr:col>77</xdr:col>
      <xdr:colOff>95250</xdr:colOff>
      <xdr:row>61</xdr:row>
      <xdr:rowOff>89746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74523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32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158189</xdr:rowOff>
    </xdr:from>
    <xdr:to>
      <xdr:col>73</xdr:col>
      <xdr:colOff>44450</xdr:colOff>
      <xdr:row>61</xdr:row>
      <xdr:rowOff>88339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4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73116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3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122195</xdr:rowOff>
    </xdr:from>
    <xdr:to>
      <xdr:col>68</xdr:col>
      <xdr:colOff>203200</xdr:colOff>
      <xdr:row>61</xdr:row>
      <xdr:rowOff>52345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37122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111739</xdr:rowOff>
    </xdr:from>
    <xdr:to>
      <xdr:col>64</xdr:col>
      <xdr:colOff>152400</xdr:colOff>
      <xdr:row>61</xdr:row>
      <xdr:rowOff>41889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9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26666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85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繰上償還を行った影響や事業の適切な取捨選択の結果、実質公債費比率は類似団体の平均値を大きく下回っている。</a:t>
          </a:r>
          <a:endParaRPr lang="ja-JP" altLang="ja-JP" sz="1400">
            <a:effectLst/>
          </a:endParaRPr>
        </a:p>
        <a:p>
          <a:r>
            <a:rPr kumimoji="1" lang="ja-JP" altLang="ja-JP" sz="1100">
              <a:solidFill>
                <a:schemeClr val="dk1"/>
              </a:solidFill>
              <a:effectLst/>
              <a:latin typeface="+mn-lt"/>
              <a:ea typeface="+mn-ea"/>
              <a:cs typeface="+mn-cs"/>
            </a:rPr>
            <a:t>しかし、令和３年度に発行した保小中一貫教育施設整備事業等の大型事業による起債の償還が始まることや、定住促進住宅整備事業及び町営住宅等大規模改修事業等の大型事業も控えており、更に実質公債費比率の増加が見込まれるため、今後とも高利率の地方債の繰上償還を実施することにより、公債費の適正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83566</xdr:rowOff>
    </xdr:from>
    <xdr:to>
      <xdr:col>81</xdr:col>
      <xdr:colOff>44450</xdr:colOff>
      <xdr:row>40</xdr:row>
      <xdr:rowOff>88392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94156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83566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1261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54610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8884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1524</xdr:rowOff>
    </xdr:from>
    <xdr:to>
      <xdr:col>68</xdr:col>
      <xdr:colOff>152400</xdr:colOff>
      <xdr:row>40</xdr:row>
      <xdr:rowOff>30480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85952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54119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4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32766</xdr:rowOff>
    </xdr:from>
    <xdr:to>
      <xdr:col>77</xdr:col>
      <xdr:colOff>95250</xdr:colOff>
      <xdr:row>40</xdr:row>
      <xdr:rowOff>134366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144543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59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122174</xdr:rowOff>
    </xdr:from>
    <xdr:to>
      <xdr:col>64</xdr:col>
      <xdr:colOff>152400</xdr:colOff>
      <xdr:row>40</xdr:row>
      <xdr:rowOff>52324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62501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繰上償還を行い、公債費削減を中心とする行政改革を進めた結果、令和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年度決算でも数値はマイナスとなった。今後も、後世への負担を少しでも軽減するよう、新規事業等実施について総点検を図り、財政の健全化に努める。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2,961
2,909
315.06
6,276,723
5,966,918
114,408
3,791,342
5,487,846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人事院勧告に伴う</a:t>
          </a:r>
          <a:r>
            <a:rPr kumimoji="1" lang="ja-JP" altLang="ja-JP" sz="1100">
              <a:solidFill>
                <a:schemeClr val="dk1"/>
              </a:solidFill>
              <a:effectLst/>
              <a:latin typeface="+mn-lt"/>
              <a:ea typeface="+mn-ea"/>
              <a:cs typeface="+mn-cs"/>
            </a:rPr>
            <a:t>給与改定や期末・勤勉手当の支給率の増加により、人件費全体では対前年度</a:t>
          </a:r>
          <a:r>
            <a:rPr kumimoji="1" lang="en-US" altLang="ja-JP" sz="1100">
              <a:solidFill>
                <a:schemeClr val="dk1"/>
              </a:solidFill>
              <a:effectLst/>
              <a:latin typeface="+mn-lt"/>
              <a:ea typeface="+mn-ea"/>
              <a:cs typeface="+mn-cs"/>
            </a:rPr>
            <a:t>51,437</a:t>
          </a:r>
          <a:r>
            <a:rPr kumimoji="1" lang="ja-JP" altLang="ja-JP" sz="1100">
              <a:solidFill>
                <a:schemeClr val="dk1"/>
              </a:solidFill>
              <a:effectLst/>
              <a:latin typeface="+mn-lt"/>
              <a:ea typeface="+mn-ea"/>
              <a:cs typeface="+mn-cs"/>
            </a:rPr>
            <a:t>千円の増額となったが、定員管理や給与の適正化に努めてきたことにより、類似団体平均値を下回る結果となった。</a:t>
          </a:r>
          <a:endParaRPr lang="ja-JP" altLang="ja-JP" sz="1400">
            <a:effectLst/>
          </a:endParaRPr>
        </a:p>
        <a:p>
          <a:r>
            <a:rPr kumimoji="1" lang="ja-JP" altLang="ja-JP" sz="1100">
              <a:solidFill>
                <a:schemeClr val="dk1"/>
              </a:solidFill>
              <a:effectLst/>
              <a:latin typeface="+mn-lt"/>
              <a:ea typeface="+mn-ea"/>
              <a:cs typeface="+mn-cs"/>
            </a:rPr>
            <a:t>今後においても一層の定員管理及び給与の適正化に努める。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134620</xdr:rowOff>
    </xdr:from>
    <xdr:to>
      <xdr:col>24</xdr:col>
      <xdr:colOff>25400</xdr:colOff>
      <xdr:row>34</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639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130810</xdr:rowOff>
    </xdr:from>
    <xdr:to>
      <xdr:col>19</xdr:col>
      <xdr:colOff>187325</xdr:colOff>
      <xdr:row>34</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60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123190</xdr:rowOff>
    </xdr:from>
    <xdr:to>
      <xdr:col>15</xdr:col>
      <xdr:colOff>98425</xdr:colOff>
      <xdr:row>34</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524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123190</xdr:rowOff>
    </xdr:from>
    <xdr:to>
      <xdr:col>11</xdr:col>
      <xdr:colOff>9525</xdr:colOff>
      <xdr:row>35</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5249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83820</xdr:rowOff>
    </xdr:from>
    <xdr:to>
      <xdr:col>20</xdr:col>
      <xdr:colOff>38100</xdr:colOff>
      <xdr:row>35</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80010</xdr:rowOff>
    </xdr:from>
    <xdr:to>
      <xdr:col>15</xdr:col>
      <xdr:colOff>149225</xdr:colOff>
      <xdr:row>35</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0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20337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7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72390</xdr:rowOff>
    </xdr:from>
    <xdr:to>
      <xdr:col>11</xdr:col>
      <xdr:colOff>60325</xdr:colOff>
      <xdr:row>35</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7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15240</xdr:rowOff>
    </xdr:from>
    <xdr:to>
      <xdr:col>6</xdr:col>
      <xdr:colOff>171450</xdr:colOff>
      <xdr:row>35</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127017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物価高騰に伴い原材料費や光熱費等の経常経費充当一般財源が増加し、物件費は対前年度</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ポイントの増となったが、</a:t>
          </a:r>
          <a:r>
            <a:rPr kumimoji="1" lang="ja-JP" altLang="ja-JP" sz="1100">
              <a:solidFill>
                <a:schemeClr val="dk1"/>
              </a:solidFill>
              <a:effectLst/>
              <a:latin typeface="+mn-lt"/>
              <a:ea typeface="+mn-ea"/>
              <a:cs typeface="+mn-cs"/>
            </a:rPr>
            <a:t>創意と工夫による一層の効率化を図り、経費の縮減に努めてきた結果、類似団体平均を下回っている。</a:t>
          </a:r>
          <a:endParaRPr lang="ja-JP" altLang="ja-JP" sz="1400">
            <a:effectLst/>
          </a:endParaRPr>
        </a:p>
        <a:p>
          <a:r>
            <a:rPr kumimoji="1" lang="ja-JP" altLang="ja-JP" sz="1100">
              <a:solidFill>
                <a:schemeClr val="dk1"/>
              </a:solidFill>
              <a:effectLst/>
              <a:latin typeface="+mn-lt"/>
              <a:ea typeface="+mn-ea"/>
              <a:cs typeface="+mn-cs"/>
            </a:rPr>
            <a:t>今後、職員数の減少による委託（物件費）へのシフトが考えられるが、より一層事業の精査を行い、経費の削減に努める。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113284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7876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67564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787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67564</xdr:rowOff>
    </xdr:from>
    <xdr:to>
      <xdr:col>73</xdr:col>
      <xdr:colOff>180975</xdr:colOff>
      <xdr:row>16</xdr:row>
      <xdr:rowOff>85852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10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17272</xdr:rowOff>
    </xdr:from>
    <xdr:to>
      <xdr:col>69</xdr:col>
      <xdr:colOff>92075</xdr:colOff>
      <xdr:row>16</xdr:row>
      <xdr:rowOff>85852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604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79011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5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xdr:rowOff>
    </xdr:from>
    <xdr:to>
      <xdr:col>74</xdr:col>
      <xdr:colOff>31750</xdr:colOff>
      <xdr:row>16</xdr:row>
      <xdr:rowOff>118364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128541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35052</xdr:rowOff>
    </xdr:from>
    <xdr:to>
      <xdr:col>69</xdr:col>
      <xdr:colOff>142875</xdr:colOff>
      <xdr:row>16</xdr:row>
      <xdr:rowOff>136652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137922</xdr:rowOff>
    </xdr:from>
    <xdr:to>
      <xdr:col>65</xdr:col>
      <xdr:colOff>53975</xdr:colOff>
      <xdr:row>16</xdr:row>
      <xdr:rowOff>68072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78249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扶助費にかかる経常収支比率が、類似団体平均を上回った状態で継続して推移している要因としては、高齢化率の高い本町では、扶助費をはじめとする社会保障経費が高く、老人ホーム入所措置費</a:t>
          </a:r>
          <a:r>
            <a:rPr kumimoji="1" lang="ja-JP" altLang="en-US" sz="1100">
              <a:solidFill>
                <a:schemeClr val="dk1"/>
              </a:solidFill>
              <a:effectLst/>
              <a:latin typeface="+mn-lt"/>
              <a:ea typeface="+mn-ea"/>
              <a:cs typeface="+mn-cs"/>
            </a:rPr>
            <a:t>等は年々</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傾向にあるが、</a:t>
          </a:r>
          <a:r>
            <a:rPr kumimoji="1" lang="ja-JP" altLang="ja-JP" sz="1100">
              <a:solidFill>
                <a:schemeClr val="dk1"/>
              </a:solidFill>
              <a:effectLst/>
              <a:latin typeface="+mn-lt"/>
              <a:ea typeface="+mn-ea"/>
              <a:cs typeface="+mn-cs"/>
            </a:rPr>
            <a:t>今後とも審査等の適正化に努める。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465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45357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46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81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55</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その他に係る経常収支比率が類似団体平均を</a:t>
          </a:r>
          <a:r>
            <a:rPr kumimoji="1" lang="ja-JP" altLang="en-US" sz="1100">
              <a:solidFill>
                <a:schemeClr val="dk1"/>
              </a:solidFill>
              <a:effectLst/>
              <a:latin typeface="+mn-lt"/>
              <a:ea typeface="+mn-ea"/>
              <a:cs typeface="+mn-cs"/>
            </a:rPr>
            <a:t>上回って</a:t>
          </a:r>
          <a:r>
            <a:rPr kumimoji="1" lang="ja-JP" altLang="ja-JP" sz="1100">
              <a:solidFill>
                <a:schemeClr val="dk1"/>
              </a:solidFill>
              <a:effectLst/>
              <a:latin typeface="+mn-lt"/>
              <a:ea typeface="+mn-ea"/>
              <a:cs typeface="+mn-cs"/>
            </a:rPr>
            <a:t>いるのは、</a:t>
          </a:r>
          <a:r>
            <a:rPr kumimoji="1" lang="ja-JP" altLang="en-US" sz="1100">
              <a:solidFill>
                <a:schemeClr val="dk1"/>
              </a:solidFill>
              <a:effectLst/>
              <a:latin typeface="+mn-lt"/>
              <a:ea typeface="+mn-ea"/>
              <a:cs typeface="+mn-cs"/>
            </a:rPr>
            <a:t>公共施設の老朽化に伴う維持補修費の増が考えられる。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mn-lt"/>
              <a:ea typeface="+mn-ea"/>
              <a:cs typeface="+mn-cs"/>
            </a:rPr>
            <a:t>今後は、施設の利用状況に応じて施設の統廃合及び集約化を実施することで、遊休施設の削減及びコストの縮減に努める。</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xdr:rowOff>
    </xdr:from>
    <xdr:to>
      <xdr:col>82</xdr:col>
      <xdr:colOff>107950</xdr:colOff>
      <xdr:row>57</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7891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xdr:rowOff>
    </xdr:from>
    <xdr:to>
      <xdr:col>78</xdr:col>
      <xdr:colOff>69850</xdr:colOff>
      <xdr:row>58</xdr:row>
      <xdr:rowOff>27940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7891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27940</xdr:rowOff>
    </xdr:from>
    <xdr:to>
      <xdr:col>73</xdr:col>
      <xdr:colOff>180975</xdr:colOff>
      <xdr:row>58</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972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43180</xdr:rowOff>
    </xdr:from>
    <xdr:to>
      <xdr:col>69</xdr:col>
      <xdr:colOff>92075</xdr:colOff>
      <xdr:row>58</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987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139717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77487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148590</xdr:rowOff>
    </xdr:from>
    <xdr:to>
      <xdr:col>74</xdr:col>
      <xdr:colOff>31750</xdr:colOff>
      <xdr:row>58</xdr:row>
      <xdr:rowOff>78740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163830</xdr:rowOff>
    </xdr:from>
    <xdr:to>
      <xdr:col>65</xdr:col>
      <xdr:colOff>53975</xdr:colOff>
      <xdr:row>58</xdr:row>
      <xdr:rowOff>93980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78757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一部事務組合負担金の増により経常経費充当一般財源は増加したが、歳入経常一般財源も増加したことにより、経常収支比率は若干の減となった。</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事業の精査</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類似団体平均値を下回る結果となっているが、高齢化の進展などにより社会保障関係経費の増加傾向が続くことが見込まれる。今後とも、事業の見直しや補助金の交付が適当かどうかの精査を行い、経費の縮小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17272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803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36</xdr:row>
      <xdr:rowOff>17272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163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97282</xdr:rowOff>
    </xdr:from>
    <xdr:to>
      <xdr:col>73</xdr:col>
      <xdr:colOff>180975</xdr:colOff>
      <xdr:row>35</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78994</xdr:rowOff>
    </xdr:from>
    <xdr:to>
      <xdr:col>69</xdr:col>
      <xdr:colOff>92075</xdr:colOff>
      <xdr:row>35</xdr:row>
      <xdr:rowOff>97282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0797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46482</xdr:rowOff>
    </xdr:from>
    <xdr:to>
      <xdr:col>69</xdr:col>
      <xdr:colOff>142875</xdr:colOff>
      <xdr:row>35</xdr:row>
      <xdr:rowOff>148082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158259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28194</xdr:rowOff>
    </xdr:from>
    <xdr:to>
      <xdr:col>65</xdr:col>
      <xdr:colOff>53975</xdr:colOff>
      <xdr:row>35</xdr:row>
      <xdr:rowOff>129794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139971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年度は、繰上償還の実施により</a:t>
          </a:r>
          <a:r>
            <a:rPr kumimoji="1" lang="ja-JP" altLang="ja-JP" sz="1100">
              <a:solidFill>
                <a:schemeClr val="dk1"/>
              </a:solidFill>
              <a:effectLst/>
              <a:latin typeface="+mn-lt"/>
              <a:ea typeface="+mn-ea"/>
              <a:cs typeface="+mn-cs"/>
            </a:rPr>
            <a:t>前年度と比べると公債費に係る経常収支比率は</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回る結果となっている。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地方債の新規発行を伴う事業の精査・抑制に努めているが、財政基盤が弱く、自主財源の増額が望めない本町では、インフラ整備や高齢化の進展によるソフト事業の推進等については地方債の発行を行っている。今後大型の整備事業による既発債の償還が控えており、引き続き、地方債の発行を伴う事業の精査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69850</xdr:rowOff>
    </xdr:from>
    <xdr:to>
      <xdr:col>24</xdr:col>
      <xdr:colOff>25400</xdr:colOff>
      <xdr:row>77</xdr:row>
      <xdr:rowOff>168911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00050"/>
          <a:ext cx="838200" cy="27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69850</xdr:rowOff>
    </xdr:from>
    <xdr:to>
      <xdr:col>19</xdr:col>
      <xdr:colOff>187325</xdr:colOff>
      <xdr:row>78</xdr:row>
      <xdr:rowOff>16511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00050"/>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78</xdr:row>
      <xdr:rowOff>16511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81940"/>
          <a:ext cx="889000" cy="4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100330</xdr:rowOff>
    </xdr:from>
    <xdr:to>
      <xdr:col>11</xdr:col>
      <xdr:colOff>9525</xdr:colOff>
      <xdr:row>75</xdr:row>
      <xdr:rowOff>123190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959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90188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19050</xdr:rowOff>
    </xdr:from>
    <xdr:to>
      <xdr:col>20</xdr:col>
      <xdr:colOff>38100</xdr:colOff>
      <xdr:row>76</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137161</xdr:rowOff>
    </xdr:from>
    <xdr:to>
      <xdr:col>15</xdr:col>
      <xdr:colOff>149225</xdr:colOff>
      <xdr:row>78</xdr:row>
      <xdr:rowOff>67311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52088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49530</xdr:rowOff>
    </xdr:from>
    <xdr:to>
      <xdr:col>6</xdr:col>
      <xdr:colOff>171450</xdr:colOff>
      <xdr:row>75</xdr:row>
      <xdr:rowOff>151130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161307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公債費以外に係る経常収支比率</a:t>
          </a:r>
          <a:r>
            <a:rPr kumimoji="1" lang="ja-JP" altLang="en-US" sz="1100">
              <a:solidFill>
                <a:schemeClr val="dk1"/>
              </a:solidFill>
              <a:effectLst/>
              <a:latin typeface="+mn-lt"/>
              <a:ea typeface="+mn-ea"/>
              <a:cs typeface="+mn-cs"/>
            </a:rPr>
            <a:t>については、物価高騰に伴う物件費の増及び人事院勧告に伴う人件費の増により、昨年度より</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ポイント増加している。こうした状況は全国的なものであるため、他団体でも同様の傾向にあると思われる。</a:t>
          </a:r>
          <a:r>
            <a:rPr kumimoji="1" lang="ja-JP" altLang="ja-JP" sz="1100">
              <a:solidFill>
                <a:schemeClr val="dk1"/>
              </a:solidFill>
              <a:effectLst/>
              <a:latin typeface="+mn-lt"/>
              <a:ea typeface="+mn-ea"/>
              <a:cs typeface="+mn-cs"/>
            </a:rPr>
            <a:t>類似団体平均を下回っているのは、歳入全体に占める歳入経常一般財源の割合が増加したことにより、全体として経常収支比率が低く抑えられたことがあげられる。今後定年退職者の増加による人件費の減少や、特別会計の保険料の適正化や人件費等の繰出金を考慮すると、減少する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156391</xdr:rowOff>
    </xdr:from>
    <xdr:to>
      <xdr:col>82</xdr:col>
      <xdr:colOff>107950</xdr:colOff>
      <xdr:row>75</xdr:row>
      <xdr:rowOff>86178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843691"/>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156391</xdr:rowOff>
    </xdr:from>
    <xdr:to>
      <xdr:col>78</xdr:col>
      <xdr:colOff>69850</xdr:colOff>
      <xdr:row>75</xdr:row>
      <xdr:rowOff>30662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84369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20865</xdr:rowOff>
    </xdr:from>
    <xdr:to>
      <xdr:col>73</xdr:col>
      <xdr:colOff>180975</xdr:colOff>
      <xdr:row>75</xdr:row>
      <xdr:rowOff>30662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796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20865</xdr:rowOff>
    </xdr:from>
    <xdr:to>
      <xdr:col>69</xdr:col>
      <xdr:colOff>92075</xdr:colOff>
      <xdr:row>75</xdr:row>
      <xdr:rowOff>53522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79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35378</xdr:rowOff>
    </xdr:from>
    <xdr:to>
      <xdr:col>82</xdr:col>
      <xdr:colOff>158750</xdr:colOff>
      <xdr:row>75</xdr:row>
      <xdr:rowOff>136978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51905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105591</xdr:rowOff>
    </xdr:from>
    <xdr:to>
      <xdr:col>78</xdr:col>
      <xdr:colOff>120650</xdr:colOff>
      <xdr:row>75</xdr:row>
      <xdr:rowOff>35741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79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45918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561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151312</xdr:rowOff>
    </xdr:from>
    <xdr:to>
      <xdr:col>74</xdr:col>
      <xdr:colOff>31750</xdr:colOff>
      <xdr:row>75</xdr:row>
      <xdr:rowOff>81462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3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91639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60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141515</xdr:rowOff>
    </xdr:from>
    <xdr:to>
      <xdr:col>69</xdr:col>
      <xdr:colOff>142875</xdr:colOff>
      <xdr:row>75</xdr:row>
      <xdr:rowOff>71665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81842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114499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高知県大豊町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10919</xdr:rowOff>
    </xdr:from>
    <xdr:to>
      <xdr:col>29</xdr:col>
      <xdr:colOff>127000</xdr:colOff>
      <xdr:row>19</xdr:row>
      <xdr:rowOff>73595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16094"/>
          <a:ext cx="647700" cy="62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167146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30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73595</xdr:rowOff>
    </xdr:from>
    <xdr:to>
      <xdr:col>26</xdr:col>
      <xdr:colOff>50800</xdr:colOff>
      <xdr:row>19</xdr:row>
      <xdr:rowOff>111994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78770"/>
          <a:ext cx="698500" cy="38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111994</xdr:rowOff>
    </xdr:from>
    <xdr:to>
      <xdr:col>22</xdr:col>
      <xdr:colOff>114300</xdr:colOff>
      <xdr:row>19</xdr:row>
      <xdr:rowOff>133475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17169"/>
          <a:ext cx="698500" cy="21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133475</xdr:rowOff>
    </xdr:from>
    <xdr:to>
      <xdr:col>18</xdr:col>
      <xdr:colOff>177800</xdr:colOff>
      <xdr:row>19</xdr:row>
      <xdr:rowOff>139019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38650"/>
          <a:ext cx="698500" cy="5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131569</xdr:rowOff>
    </xdr:from>
    <xdr:to>
      <xdr:col>29</xdr:col>
      <xdr:colOff>177800</xdr:colOff>
      <xdr:row>19</xdr:row>
      <xdr:rowOff>61719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65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148096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10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22795</xdr:rowOff>
    </xdr:from>
    <xdr:to>
      <xdr:col>26</xdr:col>
      <xdr:colOff>101600</xdr:colOff>
      <xdr:row>19</xdr:row>
      <xdr:rowOff>124395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27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134572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96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61194</xdr:rowOff>
    </xdr:from>
    <xdr:to>
      <xdr:col>22</xdr:col>
      <xdr:colOff>165100</xdr:colOff>
      <xdr:row>19</xdr:row>
      <xdr:rowOff>162794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66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147571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5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82675</xdr:rowOff>
    </xdr:from>
    <xdr:to>
      <xdr:col>19</xdr:col>
      <xdr:colOff>38100</xdr:colOff>
      <xdr:row>20</xdr:row>
      <xdr:rowOff>12825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87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169052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88219</xdr:rowOff>
    </xdr:from>
    <xdr:to>
      <xdr:col>15</xdr:col>
      <xdr:colOff>101600</xdr:colOff>
      <xdr:row>20</xdr:row>
      <xdr:rowOff>18369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3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28546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191360</xdr:rowOff>
    </xdr:from>
    <xdr:to>
      <xdr:col>29</xdr:col>
      <xdr:colOff>127000</xdr:colOff>
      <xdr:row>35</xdr:row>
      <xdr:rowOff>191364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01710"/>
          <a:ext cx="647700" cy="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191364</xdr:rowOff>
    </xdr:from>
    <xdr:to>
      <xdr:col>26</xdr:col>
      <xdr:colOff>50800</xdr:colOff>
      <xdr:row>35</xdr:row>
      <xdr:rowOff>257746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01714"/>
          <a:ext cx="698500" cy="66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217708</xdr:rowOff>
    </xdr:from>
    <xdr:to>
      <xdr:col>22</xdr:col>
      <xdr:colOff>114300</xdr:colOff>
      <xdr:row>35</xdr:row>
      <xdr:rowOff>257746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28058"/>
          <a:ext cx="698500" cy="40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217708</xdr:rowOff>
    </xdr:from>
    <xdr:to>
      <xdr:col>18</xdr:col>
      <xdr:colOff>177800</xdr:colOff>
      <xdr:row>35</xdr:row>
      <xdr:rowOff>296429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28058"/>
          <a:ext cx="698500" cy="78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140560</xdr:rowOff>
    </xdr:from>
    <xdr:to>
      <xdr:col>29</xdr:col>
      <xdr:colOff>177800</xdr:colOff>
      <xdr:row>35</xdr:row>
      <xdr:rowOff>242160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50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112637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2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140564</xdr:rowOff>
    </xdr:from>
    <xdr:to>
      <xdr:col>26</xdr:col>
      <xdr:colOff>101600</xdr:colOff>
      <xdr:row>35</xdr:row>
      <xdr:rowOff>242164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50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226941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3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206946</xdr:rowOff>
    </xdr:from>
    <xdr:to>
      <xdr:col>22</xdr:col>
      <xdr:colOff>165100</xdr:colOff>
      <xdr:row>35</xdr:row>
      <xdr:rowOff>308546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17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293323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166908</xdr:rowOff>
    </xdr:from>
    <xdr:to>
      <xdr:col>19</xdr:col>
      <xdr:colOff>38100</xdr:colOff>
      <xdr:row>35</xdr:row>
      <xdr:rowOff>268508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77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253285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6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245629</xdr:rowOff>
    </xdr:from>
    <xdr:to>
      <xdr:col>15</xdr:col>
      <xdr:colOff>101600</xdr:colOff>
      <xdr:row>36</xdr:row>
      <xdr:rowOff>4329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55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332006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4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2,961
2,909
315.06
6,276,723
5,966,918
114,408
3,791,342
5,487,846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161244</xdr:rowOff>
    </xdr:from>
    <xdr:to>
      <xdr:col>24</xdr:col>
      <xdr:colOff>63500</xdr:colOff>
      <xdr:row>37</xdr:row>
      <xdr:rowOff>36499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33444"/>
          <a:ext cx="838200" cy="4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36499</xdr:rowOff>
    </xdr:from>
    <xdr:to>
      <xdr:col>19</xdr:col>
      <xdr:colOff>177800</xdr:colOff>
      <xdr:row>37</xdr:row>
      <xdr:rowOff>67379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80149"/>
          <a:ext cx="889000" cy="3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67379</xdr:rowOff>
    </xdr:from>
    <xdr:to>
      <xdr:col>15</xdr:col>
      <xdr:colOff>50800</xdr:colOff>
      <xdr:row>37</xdr:row>
      <xdr:rowOff>74032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11029"/>
          <a:ext cx="889000" cy="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66959</xdr:rowOff>
    </xdr:from>
    <xdr:to>
      <xdr:col>10</xdr:col>
      <xdr:colOff>114300</xdr:colOff>
      <xdr:row>37</xdr:row>
      <xdr:rowOff>74032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410609"/>
          <a:ext cx="889000" cy="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110444</xdr:rowOff>
    </xdr:from>
    <xdr:to>
      <xdr:col>24</xdr:col>
      <xdr:colOff>114300</xdr:colOff>
      <xdr:row>37</xdr:row>
      <xdr:rowOff>40594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133321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3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157149</xdr:rowOff>
    </xdr:from>
    <xdr:to>
      <xdr:col>20</xdr:col>
      <xdr:colOff>38100</xdr:colOff>
      <xdr:row>37</xdr:row>
      <xdr:rowOff>87299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103826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1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16579</xdr:rowOff>
    </xdr:from>
    <xdr:to>
      <xdr:col>15</xdr:col>
      <xdr:colOff>101600</xdr:colOff>
      <xdr:row>37</xdr:row>
      <xdr:rowOff>118179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109306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5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23232</xdr:rowOff>
    </xdr:from>
    <xdr:to>
      <xdr:col>10</xdr:col>
      <xdr:colOff>165100</xdr:colOff>
      <xdr:row>37</xdr:row>
      <xdr:rowOff>124832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6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115959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5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16159</xdr:rowOff>
    </xdr:from>
    <xdr:to>
      <xdr:col>6</xdr:col>
      <xdr:colOff>38100</xdr:colOff>
      <xdr:row>37</xdr:row>
      <xdr:rowOff>117759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5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134286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3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47014</xdr:rowOff>
    </xdr:from>
    <xdr:to>
      <xdr:col>24</xdr:col>
      <xdr:colOff>63500</xdr:colOff>
      <xdr:row>57</xdr:row>
      <xdr:rowOff>99567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9664"/>
          <a:ext cx="838200" cy="5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79770</xdr:rowOff>
    </xdr:from>
    <xdr:to>
      <xdr:col>19</xdr:col>
      <xdr:colOff>177800</xdr:colOff>
      <xdr:row>57</xdr:row>
      <xdr:rowOff>99567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52420"/>
          <a:ext cx="889000" cy="1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77408</xdr:rowOff>
    </xdr:from>
    <xdr:to>
      <xdr:col>15</xdr:col>
      <xdr:colOff>50800</xdr:colOff>
      <xdr:row>57</xdr:row>
      <xdr:rowOff>79770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50058"/>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77408</xdr:rowOff>
    </xdr:from>
    <xdr:to>
      <xdr:col>10</xdr:col>
      <xdr:colOff>114300</xdr:colOff>
      <xdr:row>57</xdr:row>
      <xdr:rowOff>118553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0058"/>
          <a:ext cx="889000" cy="4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167664</xdr:rowOff>
    </xdr:from>
    <xdr:to>
      <xdr:col>24</xdr:col>
      <xdr:colOff>114300</xdr:colOff>
      <xdr:row>57</xdr:row>
      <xdr:rowOff>97814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146091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7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48767</xdr:rowOff>
    </xdr:from>
    <xdr:to>
      <xdr:col>20</xdr:col>
      <xdr:colOff>38100</xdr:colOff>
      <xdr:row>57</xdr:row>
      <xdr:rowOff>150367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141494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1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28970</xdr:rowOff>
    </xdr:from>
    <xdr:to>
      <xdr:col>15</xdr:col>
      <xdr:colOff>101600</xdr:colOff>
      <xdr:row>57</xdr:row>
      <xdr:rowOff>130570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121697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89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26608</xdr:rowOff>
    </xdr:from>
    <xdr:to>
      <xdr:col>10</xdr:col>
      <xdr:colOff>165100</xdr:colOff>
      <xdr:row>57</xdr:row>
      <xdr:rowOff>128208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9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144735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7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67753</xdr:rowOff>
    </xdr:from>
    <xdr:to>
      <xdr:col>6</xdr:col>
      <xdr:colOff>38100</xdr:colOff>
      <xdr:row>57</xdr:row>
      <xdr:rowOff>169353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160480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3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69583</xdr:rowOff>
    </xdr:from>
    <xdr:to>
      <xdr:col>24</xdr:col>
      <xdr:colOff>63500</xdr:colOff>
      <xdr:row>78</xdr:row>
      <xdr:rowOff>97588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42683"/>
          <a:ext cx="838200" cy="2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81091</xdr:rowOff>
    </xdr:from>
    <xdr:to>
      <xdr:col>19</xdr:col>
      <xdr:colOff>177800</xdr:colOff>
      <xdr:row>78</xdr:row>
      <xdr:rowOff>97588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54191"/>
          <a:ext cx="889000" cy="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81091</xdr:rowOff>
    </xdr:from>
    <xdr:to>
      <xdr:col>15</xdr:col>
      <xdr:colOff>50800</xdr:colOff>
      <xdr:row>78</xdr:row>
      <xdr:rowOff>90990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54191"/>
          <a:ext cx="889000"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90990</xdr:rowOff>
    </xdr:from>
    <xdr:to>
      <xdr:col>10</xdr:col>
      <xdr:colOff>114300</xdr:colOff>
      <xdr:row>78</xdr:row>
      <xdr:rowOff>109804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64090"/>
          <a:ext cx="8890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18783</xdr:rowOff>
    </xdr:from>
    <xdr:to>
      <xdr:col>24</xdr:col>
      <xdr:colOff>114300</xdr:colOff>
      <xdr:row>78</xdr:row>
      <xdr:rowOff>120383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105160</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0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46788</xdr:rowOff>
    </xdr:from>
    <xdr:to>
      <xdr:col>20</xdr:col>
      <xdr:colOff>38100</xdr:colOff>
      <xdr:row>78</xdr:row>
      <xdr:rowOff>148388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139515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1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30291</xdr:rowOff>
    </xdr:from>
    <xdr:to>
      <xdr:col>15</xdr:col>
      <xdr:colOff>101600</xdr:colOff>
      <xdr:row>78</xdr:row>
      <xdr:rowOff>131891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123018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40190</xdr:rowOff>
    </xdr:from>
    <xdr:to>
      <xdr:col>10</xdr:col>
      <xdr:colOff>165100</xdr:colOff>
      <xdr:row>78</xdr:row>
      <xdr:rowOff>141790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132917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0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59004</xdr:rowOff>
    </xdr:from>
    <xdr:to>
      <xdr:col>6</xdr:col>
      <xdr:colOff>38100</xdr:colOff>
      <xdr:row>78</xdr:row>
      <xdr:rowOff>160604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151731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138534</xdr:rowOff>
    </xdr:from>
    <xdr:to>
      <xdr:col>24</xdr:col>
      <xdr:colOff>63500</xdr:colOff>
      <xdr:row>92</xdr:row>
      <xdr:rowOff>140188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911934"/>
          <a:ext cx="838200" cy="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140188</xdr:rowOff>
    </xdr:from>
    <xdr:to>
      <xdr:col>19</xdr:col>
      <xdr:colOff>177800</xdr:colOff>
      <xdr:row>93</xdr:row>
      <xdr:rowOff>49868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913588"/>
          <a:ext cx="889000" cy="8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49868</xdr:rowOff>
    </xdr:from>
    <xdr:to>
      <xdr:col>15</xdr:col>
      <xdr:colOff>50800</xdr:colOff>
      <xdr:row>93</xdr:row>
      <xdr:rowOff>71927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994718"/>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71927</xdr:rowOff>
    </xdr:from>
    <xdr:to>
      <xdr:col>10</xdr:col>
      <xdr:colOff>114300</xdr:colOff>
      <xdr:row>95</xdr:row>
      <xdr:rowOff>24402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016777"/>
          <a:ext cx="889000" cy="29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87734</xdr:rowOff>
    </xdr:from>
    <xdr:to>
      <xdr:col>24</xdr:col>
      <xdr:colOff>114300</xdr:colOff>
      <xdr:row>93</xdr:row>
      <xdr:rowOff>17884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86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110611</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12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89388</xdr:rowOff>
    </xdr:from>
    <xdr:to>
      <xdr:col>20</xdr:col>
      <xdr:colOff>38100</xdr:colOff>
      <xdr:row>93</xdr:row>
      <xdr:rowOff>19538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86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36065</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638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170518</xdr:rowOff>
    </xdr:from>
    <xdr:to>
      <xdr:col>15</xdr:col>
      <xdr:colOff>101600</xdr:colOff>
      <xdr:row>93</xdr:row>
      <xdr:rowOff>100668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94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117195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71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21127</xdr:rowOff>
    </xdr:from>
    <xdr:to>
      <xdr:col>10</xdr:col>
      <xdr:colOff>165100</xdr:colOff>
      <xdr:row>93</xdr:row>
      <xdr:rowOff>122727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96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139254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74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145052</xdr:rowOff>
    </xdr:from>
    <xdr:to>
      <xdr:col>6</xdr:col>
      <xdr:colOff>38100</xdr:colOff>
      <xdr:row>95</xdr:row>
      <xdr:rowOff>75202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6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91729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3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129991</xdr:rowOff>
    </xdr:from>
    <xdr:to>
      <xdr:col>55</xdr:col>
      <xdr:colOff>0</xdr:colOff>
      <xdr:row>37</xdr:row>
      <xdr:rowOff>31184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02191"/>
          <a:ext cx="838200" cy="7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31184</xdr:rowOff>
    </xdr:from>
    <xdr:to>
      <xdr:col>50</xdr:col>
      <xdr:colOff>114300</xdr:colOff>
      <xdr:row>37</xdr:row>
      <xdr:rowOff>106752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74834"/>
          <a:ext cx="889000" cy="7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106752</xdr:rowOff>
    </xdr:from>
    <xdr:to>
      <xdr:col>45</xdr:col>
      <xdr:colOff>177800</xdr:colOff>
      <xdr:row>37</xdr:row>
      <xdr:rowOff>112747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50402"/>
          <a:ext cx="889000" cy="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121843</xdr:rowOff>
    </xdr:from>
    <xdr:to>
      <xdr:col>41</xdr:col>
      <xdr:colOff>50800</xdr:colOff>
      <xdr:row>37</xdr:row>
      <xdr:rowOff>112747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94043"/>
          <a:ext cx="889000" cy="16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79191</xdr:rowOff>
    </xdr:from>
    <xdr:to>
      <xdr:col>55</xdr:col>
      <xdr:colOff>50800</xdr:colOff>
      <xdr:row>37</xdr:row>
      <xdr:rowOff>9341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57618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2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151834</xdr:rowOff>
    </xdr:from>
    <xdr:to>
      <xdr:col>50</xdr:col>
      <xdr:colOff>165100</xdr:colOff>
      <xdr:row>37</xdr:row>
      <xdr:rowOff>81984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2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73111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1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55952</xdr:rowOff>
    </xdr:from>
    <xdr:to>
      <xdr:col>46</xdr:col>
      <xdr:colOff>38100</xdr:colOff>
      <xdr:row>37</xdr:row>
      <xdr:rowOff>157552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9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148679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9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61947</xdr:rowOff>
    </xdr:from>
    <xdr:to>
      <xdr:col>41</xdr:col>
      <xdr:colOff>101600</xdr:colOff>
      <xdr:row>37</xdr:row>
      <xdr:rowOff>163547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0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154674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49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71043</xdr:rowOff>
    </xdr:from>
    <xdr:to>
      <xdr:col>36</xdr:col>
      <xdr:colOff>165100</xdr:colOff>
      <xdr:row>37</xdr:row>
      <xdr:rowOff>1193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163770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3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8487</xdr:rowOff>
    </xdr:from>
    <xdr:to>
      <xdr:col>55</xdr:col>
      <xdr:colOff>0</xdr:colOff>
      <xdr:row>58</xdr:row>
      <xdr:rowOff>18516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52587"/>
          <a:ext cx="838200" cy="1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8487</xdr:rowOff>
    </xdr:from>
    <xdr:to>
      <xdr:col>50</xdr:col>
      <xdr:colOff>114300</xdr:colOff>
      <xdr:row>58</xdr:row>
      <xdr:rowOff>20217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52587"/>
          <a:ext cx="889000" cy="1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137023</xdr:rowOff>
    </xdr:from>
    <xdr:to>
      <xdr:col>45</xdr:col>
      <xdr:colOff>177800</xdr:colOff>
      <xdr:row>58</xdr:row>
      <xdr:rowOff>20217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38223"/>
          <a:ext cx="889000" cy="22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137023</xdr:rowOff>
    </xdr:from>
    <xdr:to>
      <xdr:col>41</xdr:col>
      <xdr:colOff>50800</xdr:colOff>
      <xdr:row>57</xdr:row>
      <xdr:rowOff>143941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38223"/>
          <a:ext cx="889000" cy="17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139166</xdr:rowOff>
    </xdr:from>
    <xdr:to>
      <xdr:col>55</xdr:col>
      <xdr:colOff>50800</xdr:colOff>
      <xdr:row>58</xdr:row>
      <xdr:rowOff>69316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117593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9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129137</xdr:rowOff>
    </xdr:from>
    <xdr:to>
      <xdr:col>50</xdr:col>
      <xdr:colOff>165100</xdr:colOff>
      <xdr:row>58</xdr:row>
      <xdr:rowOff>59287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0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50414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99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140867</xdr:rowOff>
    </xdr:from>
    <xdr:to>
      <xdr:col>46</xdr:col>
      <xdr:colOff>38100</xdr:colOff>
      <xdr:row>58</xdr:row>
      <xdr:rowOff>71017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62144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0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86223</xdr:rowOff>
    </xdr:from>
    <xdr:to>
      <xdr:col>41</xdr:col>
      <xdr:colOff>101600</xdr:colOff>
      <xdr:row>57</xdr:row>
      <xdr:rowOff>16373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32900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46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93141</xdr:rowOff>
    </xdr:from>
    <xdr:to>
      <xdr:col>36</xdr:col>
      <xdr:colOff>165100</xdr:colOff>
      <xdr:row>58</xdr:row>
      <xdr:rowOff>23291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6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39818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4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36987</xdr:rowOff>
    </xdr:from>
    <xdr:to>
      <xdr:col>55</xdr:col>
      <xdr:colOff>0</xdr:colOff>
      <xdr:row>79</xdr:row>
      <xdr:rowOff>42289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81537"/>
          <a:ext cx="838200" cy="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38354</xdr:rowOff>
    </xdr:from>
    <xdr:to>
      <xdr:col>50</xdr:col>
      <xdr:colOff>114300</xdr:colOff>
      <xdr:row>79</xdr:row>
      <xdr:rowOff>42289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2904"/>
          <a:ext cx="88900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52867</xdr:rowOff>
    </xdr:from>
    <xdr:to>
      <xdr:col>45</xdr:col>
      <xdr:colOff>177800</xdr:colOff>
      <xdr:row>79</xdr:row>
      <xdr:rowOff>38354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54517"/>
          <a:ext cx="889000" cy="32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52867</xdr:rowOff>
    </xdr:from>
    <xdr:to>
      <xdr:col>41</xdr:col>
      <xdr:colOff>50800</xdr:colOff>
      <xdr:row>78</xdr:row>
      <xdr:rowOff>57040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54517"/>
          <a:ext cx="889000" cy="17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157637</xdr:rowOff>
    </xdr:from>
    <xdr:to>
      <xdr:col>55</xdr:col>
      <xdr:colOff>50800</xdr:colOff>
      <xdr:row>79</xdr:row>
      <xdr:rowOff>87787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72564</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162939</xdr:rowOff>
    </xdr:from>
    <xdr:to>
      <xdr:col>50</xdr:col>
      <xdr:colOff>165100</xdr:colOff>
      <xdr:row>79</xdr:row>
      <xdr:rowOff>93089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84216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159004</xdr:rowOff>
    </xdr:from>
    <xdr:to>
      <xdr:col>46</xdr:col>
      <xdr:colOff>38100</xdr:colOff>
      <xdr:row>79</xdr:row>
      <xdr:rowOff>89154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80281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2067</xdr:rowOff>
    </xdr:from>
    <xdr:to>
      <xdr:col>41</xdr:col>
      <xdr:colOff>101600</xdr:colOff>
      <xdr:row>77</xdr:row>
      <xdr:rowOff>103667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0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120194</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978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6240</xdr:rowOff>
    </xdr:from>
    <xdr:to>
      <xdr:col>36</xdr:col>
      <xdr:colOff>165100</xdr:colOff>
      <xdr:row>78</xdr:row>
      <xdr:rowOff>107840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7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124367</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5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99693</xdr:rowOff>
    </xdr:from>
    <xdr:to>
      <xdr:col>55</xdr:col>
      <xdr:colOff>0</xdr:colOff>
      <xdr:row>97</xdr:row>
      <xdr:rowOff>162779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30343"/>
          <a:ext cx="838200" cy="6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99693</xdr:rowOff>
    </xdr:from>
    <xdr:to>
      <xdr:col>50</xdr:col>
      <xdr:colOff>114300</xdr:colOff>
      <xdr:row>97</xdr:row>
      <xdr:rowOff>123771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30343"/>
          <a:ext cx="889000" cy="2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38040</xdr:rowOff>
    </xdr:from>
    <xdr:to>
      <xdr:col>45</xdr:col>
      <xdr:colOff>177800</xdr:colOff>
      <xdr:row>97</xdr:row>
      <xdr:rowOff>123771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668690"/>
          <a:ext cx="889000" cy="8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38040</xdr:rowOff>
    </xdr:from>
    <xdr:to>
      <xdr:col>41</xdr:col>
      <xdr:colOff>50800</xdr:colOff>
      <xdr:row>98</xdr:row>
      <xdr:rowOff>16509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68690"/>
          <a:ext cx="889000" cy="14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111979</xdr:rowOff>
    </xdr:from>
    <xdr:to>
      <xdr:col>55</xdr:col>
      <xdr:colOff>50800</xdr:colOff>
      <xdr:row>98</xdr:row>
      <xdr:rowOff>42129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4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90406</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2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48893</xdr:rowOff>
    </xdr:from>
    <xdr:to>
      <xdr:col>50</xdr:col>
      <xdr:colOff>165100</xdr:colOff>
      <xdr:row>97</xdr:row>
      <xdr:rowOff>150493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7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167020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5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72971</xdr:rowOff>
    </xdr:from>
    <xdr:to>
      <xdr:col>46</xdr:col>
      <xdr:colOff>38100</xdr:colOff>
      <xdr:row>98</xdr:row>
      <xdr:rowOff>3121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0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19648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7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158690</xdr:rowOff>
    </xdr:from>
    <xdr:to>
      <xdr:col>41</xdr:col>
      <xdr:colOff>101600</xdr:colOff>
      <xdr:row>97</xdr:row>
      <xdr:rowOff>88840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1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105367</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39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137159</xdr:rowOff>
    </xdr:from>
    <xdr:to>
      <xdr:col>36</xdr:col>
      <xdr:colOff>165100</xdr:colOff>
      <xdr:row>98</xdr:row>
      <xdr:rowOff>67309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6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58436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6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162816</xdr:rowOff>
    </xdr:from>
    <xdr:to>
      <xdr:col>85</xdr:col>
      <xdr:colOff>127000</xdr:colOff>
      <xdr:row>39</xdr:row>
      <xdr:rowOff>4325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77916"/>
          <a:ext cx="838200" cy="1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69042</xdr:rowOff>
    </xdr:from>
    <xdr:to>
      <xdr:col>81</xdr:col>
      <xdr:colOff>50800</xdr:colOff>
      <xdr:row>39</xdr:row>
      <xdr:rowOff>4325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84142"/>
          <a:ext cx="889000" cy="10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32563</xdr:rowOff>
    </xdr:from>
    <xdr:to>
      <xdr:col>76</xdr:col>
      <xdr:colOff>114300</xdr:colOff>
      <xdr:row>38</xdr:row>
      <xdr:rowOff>69042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547663"/>
          <a:ext cx="889000" cy="3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90576</xdr:rowOff>
    </xdr:from>
    <xdr:to>
      <xdr:col>71</xdr:col>
      <xdr:colOff>177800</xdr:colOff>
      <xdr:row>38</xdr:row>
      <xdr:rowOff>32563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434226"/>
          <a:ext cx="889000" cy="11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112016</xdr:rowOff>
    </xdr:from>
    <xdr:to>
      <xdr:col>85</xdr:col>
      <xdr:colOff>177800</xdr:colOff>
      <xdr:row>39</xdr:row>
      <xdr:rowOff>42166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2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71393</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1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124975</xdr:rowOff>
    </xdr:from>
    <xdr:to>
      <xdr:col>81</xdr:col>
      <xdr:colOff>101600</xdr:colOff>
      <xdr:row>39</xdr:row>
      <xdr:rowOff>55125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4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71652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1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18242</xdr:rowOff>
    </xdr:from>
    <xdr:to>
      <xdr:col>76</xdr:col>
      <xdr:colOff>165100</xdr:colOff>
      <xdr:row>38</xdr:row>
      <xdr:rowOff>119842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3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136369</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30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153213</xdr:rowOff>
    </xdr:from>
    <xdr:to>
      <xdr:col>72</xdr:col>
      <xdr:colOff>38100</xdr:colOff>
      <xdr:row>38</xdr:row>
      <xdr:rowOff>83362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4968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99890</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27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39776</xdr:rowOff>
    </xdr:from>
    <xdr:to>
      <xdr:col>67</xdr:col>
      <xdr:colOff>101600</xdr:colOff>
      <xdr:row>37</xdr:row>
      <xdr:rowOff>141376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157903</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15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1507</xdr:rowOff>
    </xdr:from>
    <xdr:to>
      <xdr:col>85</xdr:col>
      <xdr:colOff>127000</xdr:colOff>
      <xdr:row>77</xdr:row>
      <xdr:rowOff>31237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031707"/>
          <a:ext cx="838200" cy="20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60443</xdr:rowOff>
    </xdr:from>
    <xdr:to>
      <xdr:col>81</xdr:col>
      <xdr:colOff>50800</xdr:colOff>
      <xdr:row>77</xdr:row>
      <xdr:rowOff>31237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090643"/>
          <a:ext cx="889000" cy="14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60443</xdr:rowOff>
    </xdr:from>
    <xdr:to>
      <xdr:col>76</xdr:col>
      <xdr:colOff>114300</xdr:colOff>
      <xdr:row>77</xdr:row>
      <xdr:rowOff>122202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090643"/>
          <a:ext cx="889000" cy="23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122202</xdr:rowOff>
    </xdr:from>
    <xdr:to>
      <xdr:col>71</xdr:col>
      <xdr:colOff>177800</xdr:colOff>
      <xdr:row>77</xdr:row>
      <xdr:rowOff>160851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23852"/>
          <a:ext cx="889000" cy="3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122158</xdr:rowOff>
    </xdr:from>
    <xdr:to>
      <xdr:col>85</xdr:col>
      <xdr:colOff>177800</xdr:colOff>
      <xdr:row>76</xdr:row>
      <xdr:rowOff>52307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809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145035</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3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151887</xdr:rowOff>
    </xdr:from>
    <xdr:to>
      <xdr:col>81</xdr:col>
      <xdr:colOff>101600</xdr:colOff>
      <xdr:row>77</xdr:row>
      <xdr:rowOff>82037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8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98564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95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9643</xdr:rowOff>
    </xdr:from>
    <xdr:to>
      <xdr:col>76</xdr:col>
      <xdr:colOff>165100</xdr:colOff>
      <xdr:row>76</xdr:row>
      <xdr:rowOff>111243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3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127770</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81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71402</xdr:rowOff>
    </xdr:from>
    <xdr:to>
      <xdr:col>72</xdr:col>
      <xdr:colOff>38100</xdr:colOff>
      <xdr:row>78</xdr:row>
      <xdr:rowOff>1552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164129</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36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110051</xdr:rowOff>
    </xdr:from>
    <xdr:to>
      <xdr:col>67</xdr:col>
      <xdr:colOff>101600</xdr:colOff>
      <xdr:row>78</xdr:row>
      <xdr:rowOff>40201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1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31328</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40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66365</xdr:rowOff>
    </xdr:from>
    <xdr:to>
      <xdr:col>85</xdr:col>
      <xdr:colOff>127000</xdr:colOff>
      <xdr:row>97</xdr:row>
      <xdr:rowOff>113444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697015"/>
          <a:ext cx="838200" cy="4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66464</xdr:rowOff>
    </xdr:from>
    <xdr:to>
      <xdr:col>81</xdr:col>
      <xdr:colOff>50800</xdr:colOff>
      <xdr:row>97</xdr:row>
      <xdr:rowOff>113444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97114"/>
          <a:ext cx="889000" cy="4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xdr:rowOff>
    </xdr:from>
    <xdr:to>
      <xdr:col>76</xdr:col>
      <xdr:colOff>114300</xdr:colOff>
      <xdr:row>97</xdr:row>
      <xdr:rowOff>66464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30780"/>
          <a:ext cx="889000" cy="6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xdr:rowOff>
    </xdr:from>
    <xdr:to>
      <xdr:col>71</xdr:col>
      <xdr:colOff>177800</xdr:colOff>
      <xdr:row>97</xdr:row>
      <xdr:rowOff>91470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30780"/>
          <a:ext cx="889000" cy="9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15565</xdr:rowOff>
    </xdr:from>
    <xdr:to>
      <xdr:col>85</xdr:col>
      <xdr:colOff>177800</xdr:colOff>
      <xdr:row>97</xdr:row>
      <xdr:rowOff>117165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38442</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9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62644</xdr:rowOff>
    </xdr:from>
    <xdr:to>
      <xdr:col>81</xdr:col>
      <xdr:colOff>101600</xdr:colOff>
      <xdr:row>97</xdr:row>
      <xdr:rowOff>164244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9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9321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46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15664</xdr:rowOff>
    </xdr:from>
    <xdr:to>
      <xdr:col>76</xdr:col>
      <xdr:colOff>165100</xdr:colOff>
      <xdr:row>97</xdr:row>
      <xdr:rowOff>117264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4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133791</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2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120780</xdr:rowOff>
    </xdr:from>
    <xdr:to>
      <xdr:col>72</xdr:col>
      <xdr:colOff>38100</xdr:colOff>
      <xdr:row>97</xdr:row>
      <xdr:rowOff>50930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7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67457</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35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40670</xdr:rowOff>
    </xdr:from>
    <xdr:to>
      <xdr:col>67</xdr:col>
      <xdr:colOff>101600</xdr:colOff>
      <xdr:row>97</xdr:row>
      <xdr:rowOff>142270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7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158797</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44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38398</xdr:rowOff>
    </xdr:from>
    <xdr:to>
      <xdr:col>116</xdr:col>
      <xdr:colOff>63500</xdr:colOff>
      <xdr:row>37</xdr:row>
      <xdr:rowOff>146264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5696248"/>
          <a:ext cx="838200" cy="79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38398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5696248"/>
          <a:ext cx="889000" cy="108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82104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76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95464</xdr:rowOff>
    </xdr:from>
    <xdr:to>
      <xdr:col>116</xdr:col>
      <xdr:colOff>114300</xdr:colOff>
      <xdr:row>38</xdr:row>
      <xdr:rowOff>25614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43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118341</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29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159048</xdr:rowOff>
    </xdr:from>
    <xdr:to>
      <xdr:col>112</xdr:col>
      <xdr:colOff>38100</xdr:colOff>
      <xdr:row>33</xdr:row>
      <xdr:rowOff>89198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564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105725</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56111" y="542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42545</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58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87706</xdr:rowOff>
    </xdr:from>
    <xdr:to>
      <xdr:col>102</xdr:col>
      <xdr:colOff>114300</xdr:colOff>
      <xdr:row>59</xdr:row>
      <xdr:rowOff>42545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031806"/>
          <a:ext cx="889000" cy="1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163195</xdr:rowOff>
    </xdr:from>
    <xdr:to>
      <xdr:col>102</xdr:col>
      <xdr:colOff>165100</xdr:colOff>
      <xdr:row>59</xdr:row>
      <xdr:rowOff>93345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84472</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56017" y="10200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36906</xdr:rowOff>
    </xdr:from>
    <xdr:to>
      <xdr:col>98</xdr:col>
      <xdr:colOff>38100</xdr:colOff>
      <xdr:row>58</xdr:row>
      <xdr:rowOff>138506</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8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155033</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75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37854</xdr:rowOff>
    </xdr:from>
    <xdr:to>
      <xdr:col>116</xdr:col>
      <xdr:colOff>63500</xdr:colOff>
      <xdr:row>75</xdr:row>
      <xdr:rowOff>45151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896604"/>
          <a:ext cx="838200" cy="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142516</xdr:rowOff>
    </xdr:from>
    <xdr:to>
      <xdr:col>111</xdr:col>
      <xdr:colOff>177800</xdr:colOff>
      <xdr:row>75</xdr:row>
      <xdr:rowOff>45151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829816"/>
          <a:ext cx="889000" cy="7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111189</xdr:rowOff>
    </xdr:from>
    <xdr:to>
      <xdr:col>107</xdr:col>
      <xdr:colOff>50800</xdr:colOff>
      <xdr:row>74</xdr:row>
      <xdr:rowOff>142516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798489"/>
          <a:ext cx="889000" cy="3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126318</xdr:rowOff>
    </xdr:from>
    <xdr:to>
      <xdr:col>102</xdr:col>
      <xdr:colOff>114300</xdr:colOff>
      <xdr:row>74</xdr:row>
      <xdr:rowOff>111189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642168"/>
          <a:ext cx="889000" cy="15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158504</xdr:rowOff>
    </xdr:from>
    <xdr:to>
      <xdr:col>116</xdr:col>
      <xdr:colOff>114300</xdr:colOff>
      <xdr:row>75</xdr:row>
      <xdr:rowOff>88654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4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9931</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69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165801</xdr:rowOff>
    </xdr:from>
    <xdr:to>
      <xdr:col>112</xdr:col>
      <xdr:colOff>38100</xdr:colOff>
      <xdr:row>75</xdr:row>
      <xdr:rowOff>95951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5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112478</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2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91716</xdr:rowOff>
    </xdr:from>
    <xdr:to>
      <xdr:col>107</xdr:col>
      <xdr:colOff>101600</xdr:colOff>
      <xdr:row>75</xdr:row>
      <xdr:rowOff>21866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7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38393</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55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60389</xdr:rowOff>
    </xdr:from>
    <xdr:to>
      <xdr:col>102</xdr:col>
      <xdr:colOff>165100</xdr:colOff>
      <xdr:row>74</xdr:row>
      <xdr:rowOff>161989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7066</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52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75518</xdr:rowOff>
    </xdr:from>
    <xdr:to>
      <xdr:col>98</xdr:col>
      <xdr:colOff>38100</xdr:colOff>
      <xdr:row>74</xdr:row>
      <xdr:rowOff>5668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59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22195</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36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扶助費については、住民一人当たり</a:t>
          </a:r>
          <a:r>
            <a:rPr lang="en-US" altLang="ja-JP" sz="1100">
              <a:solidFill>
                <a:schemeClr val="dk1"/>
              </a:solidFill>
              <a:effectLst/>
              <a:latin typeface="+mn-lt"/>
              <a:ea typeface="+mn-ea"/>
              <a:cs typeface="+mn-cs"/>
            </a:rPr>
            <a:t>145,153</a:t>
          </a:r>
          <a:r>
            <a:rPr lang="ja-JP" altLang="ja-JP" sz="1100">
              <a:solidFill>
                <a:schemeClr val="dk1"/>
              </a:solidFill>
              <a:effectLst/>
              <a:latin typeface="+mn-lt"/>
              <a:ea typeface="+mn-ea"/>
              <a:cs typeface="+mn-cs"/>
            </a:rPr>
            <a:t>円となっており、類似団体と比較して一人当たりコストが高い状況となっている。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これは、高齢化率が高い本町においては、老人ホーム入所措置費等の社会保障経費が</a:t>
          </a:r>
          <a:r>
            <a:rPr lang="ja-JP" altLang="en-US" sz="1100">
              <a:solidFill>
                <a:schemeClr val="dk1"/>
              </a:solidFill>
              <a:effectLst/>
              <a:latin typeface="+mn-lt"/>
              <a:ea typeface="+mn-ea"/>
              <a:cs typeface="+mn-cs"/>
            </a:rPr>
            <a:t>年々</a:t>
          </a:r>
          <a:r>
            <a:rPr lang="ja-JP" altLang="ja-JP" sz="1100">
              <a:solidFill>
                <a:schemeClr val="dk1"/>
              </a:solidFill>
              <a:effectLst/>
              <a:latin typeface="+mn-lt"/>
              <a:ea typeface="+mn-ea"/>
              <a:cs typeface="+mn-cs"/>
            </a:rPr>
            <a:t>増加していることによるものであ</a:t>
          </a:r>
          <a:r>
            <a:rPr lang="ja-JP" altLang="en-US" sz="1100">
              <a:solidFill>
                <a:schemeClr val="dk1"/>
              </a:solidFill>
              <a:effectLst/>
              <a:latin typeface="+mn-lt"/>
              <a:ea typeface="+mn-ea"/>
              <a:cs typeface="+mn-cs"/>
            </a:rPr>
            <a:t>り、今後しばらくは増加することが予想される。</a:t>
          </a:r>
          <a:endParaRPr lang="en-US" altLang="ja-JP" sz="1100">
            <a:solidFill>
              <a:schemeClr val="dk1"/>
            </a:solidFill>
            <a:effectLst/>
            <a:latin typeface="+mn-lt"/>
            <a:ea typeface="+mn-ea"/>
            <a:cs typeface="+mn-cs"/>
          </a:endParaRPr>
        </a:p>
        <a:p>
          <a:pPr eaLnBrk="1" fontAlgn="auto" latinLnBrk="0" hangingPunct="1"/>
          <a:r>
            <a:rPr lang="ja-JP" altLang="en-US" sz="1100">
              <a:effectLst/>
            </a:rPr>
            <a:t>公債費については、</a:t>
          </a:r>
          <a:r>
            <a:rPr lang="en-US" altLang="ja-JP" sz="1100">
              <a:effectLst/>
            </a:rPr>
            <a:t>225,731</a:t>
          </a:r>
          <a:r>
            <a:rPr lang="ja-JP" altLang="en-US" sz="1100">
              <a:effectLst/>
            </a:rPr>
            <a:t>千円の繰上償還を実施したことにより増加している。</a:t>
          </a:r>
          <a:endParaRPr lang="en-US"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積立金については、住民一人当たり</a:t>
          </a:r>
          <a:r>
            <a:rPr kumimoji="1" lang="en-US" altLang="ja-JP" sz="1100">
              <a:solidFill>
                <a:schemeClr val="dk1"/>
              </a:solidFill>
              <a:effectLst/>
              <a:latin typeface="+mn-lt"/>
              <a:ea typeface="+mn-ea"/>
              <a:cs typeface="+mn-cs"/>
            </a:rPr>
            <a:t>267,700</a:t>
          </a:r>
          <a:r>
            <a:rPr kumimoji="1" lang="ja-JP" altLang="ja-JP" sz="1100">
              <a:solidFill>
                <a:schemeClr val="dk1"/>
              </a:solidFill>
              <a:effectLst/>
              <a:latin typeface="+mn-lt"/>
              <a:ea typeface="+mn-ea"/>
              <a:cs typeface="+mn-cs"/>
            </a:rPr>
            <a:t>円となっており、類似団体と比較して一人当たりコストが高い状況となっている。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rPr>
            <a:t>前年度から</a:t>
          </a:r>
          <a:r>
            <a:rPr lang="en-US" altLang="ja-JP">
              <a:effectLst/>
            </a:rPr>
            <a:t>51,487</a:t>
          </a:r>
          <a:r>
            <a:rPr lang="ja-JP" altLang="en-US">
              <a:effectLst/>
            </a:rPr>
            <a:t>円増となっている要因としては、</a:t>
          </a:r>
          <a:r>
            <a:rPr kumimoji="1" lang="ja-JP" altLang="ja-JP" sz="1100">
              <a:solidFill>
                <a:schemeClr val="dk1"/>
              </a:solidFill>
              <a:effectLst/>
              <a:latin typeface="+mn-lt"/>
              <a:ea typeface="+mn-ea"/>
              <a:cs typeface="+mn-cs"/>
            </a:rPr>
            <a:t>今後控えている町営住宅等大規模改修事業に備えた</a:t>
          </a:r>
          <a:r>
            <a:rPr kumimoji="1" lang="ja-JP" altLang="en-US" sz="1100">
              <a:solidFill>
                <a:schemeClr val="dk1"/>
              </a:solidFill>
              <a:effectLst/>
              <a:latin typeface="+mn-lt"/>
              <a:ea typeface="+mn-ea"/>
              <a:cs typeface="+mn-cs"/>
            </a:rPr>
            <a:t>公共施設整備基金への積立</a:t>
          </a:r>
          <a:r>
            <a:rPr kumimoji="1" lang="en-US" altLang="ja-JP" sz="1100">
              <a:solidFill>
                <a:schemeClr val="dk1"/>
              </a:solidFill>
              <a:effectLst/>
              <a:latin typeface="+mn-lt"/>
              <a:ea typeface="+mn-ea"/>
              <a:cs typeface="+mn-cs"/>
            </a:rPr>
            <a:t>309,650</a:t>
          </a:r>
          <a:r>
            <a:rPr kumimoji="1" lang="ja-JP" altLang="en-US" sz="1100">
              <a:solidFill>
                <a:schemeClr val="dk1"/>
              </a:solidFill>
              <a:effectLst/>
              <a:latin typeface="+mn-lt"/>
              <a:ea typeface="+mn-ea"/>
              <a:cs typeface="+mn-cs"/>
            </a:rPr>
            <a:t>千円及び</a:t>
          </a:r>
          <a:r>
            <a:rPr kumimoji="1" lang="ja-JP" altLang="ja-JP" sz="1100">
              <a:solidFill>
                <a:schemeClr val="dk1"/>
              </a:solidFill>
              <a:effectLst/>
              <a:latin typeface="+mn-lt"/>
              <a:ea typeface="+mn-ea"/>
              <a:cs typeface="+mn-cs"/>
            </a:rPr>
            <a:t>町営住宅等管理基金</a:t>
          </a:r>
          <a:r>
            <a:rPr kumimoji="1" lang="ja-JP" altLang="en-US" sz="1100">
              <a:solidFill>
                <a:schemeClr val="dk1"/>
              </a:solidFill>
              <a:effectLst/>
              <a:latin typeface="+mn-lt"/>
              <a:ea typeface="+mn-ea"/>
              <a:cs typeface="+mn-cs"/>
            </a:rPr>
            <a:t>への積立</a:t>
          </a:r>
          <a:r>
            <a:rPr kumimoji="1" lang="en-US" altLang="ja-JP" sz="1100">
              <a:solidFill>
                <a:schemeClr val="dk1"/>
              </a:solidFill>
              <a:effectLst/>
              <a:latin typeface="+mn-lt"/>
              <a:ea typeface="+mn-ea"/>
              <a:cs typeface="+mn-cs"/>
            </a:rPr>
            <a:t>366,979</a:t>
          </a:r>
          <a:r>
            <a:rPr kumimoji="1" lang="ja-JP" altLang="en-US" sz="1100">
              <a:solidFill>
                <a:schemeClr val="dk1"/>
              </a:solidFill>
              <a:effectLst/>
              <a:latin typeface="+mn-lt"/>
              <a:ea typeface="+mn-ea"/>
              <a:cs typeface="+mn-cs"/>
            </a:rPr>
            <a:t>千円の影響である。</a:t>
          </a:r>
          <a:endParaRPr lang="ja-JP" altLang="ja-JP">
            <a:effectLst/>
          </a:endParaRPr>
        </a:p>
        <a:p>
          <a:pPr eaLnBrk="1" fontAlgn="auto" latinLnBrk="0" hangingPunct="1"/>
          <a:endParaRPr lang="ja-JP" altLang="ja-JP" sz="11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2,961
2,909
315.06
6,276,723
5,966,918
114,408
3,791,342
5,487,846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7093</xdr:rowOff>
    </xdr:from>
    <xdr:to>
      <xdr:col>24</xdr:col>
      <xdr:colOff>63500</xdr:colOff>
      <xdr:row>37</xdr:row>
      <xdr:rowOff>68206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50743"/>
          <a:ext cx="838200" cy="6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68206</xdr:rowOff>
    </xdr:from>
    <xdr:to>
      <xdr:col>19</xdr:col>
      <xdr:colOff>177800</xdr:colOff>
      <xdr:row>37</xdr:row>
      <xdr:rowOff>108382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11856"/>
          <a:ext cx="889000" cy="4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105124</xdr:rowOff>
    </xdr:from>
    <xdr:to>
      <xdr:col>15</xdr:col>
      <xdr:colOff>50800</xdr:colOff>
      <xdr:row>37</xdr:row>
      <xdr:rowOff>108382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48774"/>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105124</xdr:rowOff>
    </xdr:from>
    <xdr:to>
      <xdr:col>10</xdr:col>
      <xdr:colOff>114300</xdr:colOff>
      <xdr:row>37</xdr:row>
      <xdr:rowOff>112821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48774"/>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127743</xdr:rowOff>
    </xdr:from>
    <xdr:to>
      <xdr:col>24</xdr:col>
      <xdr:colOff>114300</xdr:colOff>
      <xdr:row>37</xdr:row>
      <xdr:rowOff>57893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9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150620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5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17406</xdr:rowOff>
    </xdr:from>
    <xdr:to>
      <xdr:col>20</xdr:col>
      <xdr:colOff>38100</xdr:colOff>
      <xdr:row>37</xdr:row>
      <xdr:rowOff>119006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6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110133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5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57582</xdr:rowOff>
    </xdr:from>
    <xdr:to>
      <xdr:col>15</xdr:col>
      <xdr:colOff>101600</xdr:colOff>
      <xdr:row>37</xdr:row>
      <xdr:rowOff>159182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150309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9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54324</xdr:rowOff>
    </xdr:from>
    <xdr:to>
      <xdr:col>10</xdr:col>
      <xdr:colOff>165100</xdr:colOff>
      <xdr:row>37</xdr:row>
      <xdr:rowOff>155924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9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147052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62021</xdr:rowOff>
    </xdr:from>
    <xdr:to>
      <xdr:col>6</xdr:col>
      <xdr:colOff>38100</xdr:colOff>
      <xdr:row>37</xdr:row>
      <xdr:rowOff>163621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0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154747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140762</xdr:rowOff>
    </xdr:from>
    <xdr:to>
      <xdr:col>24</xdr:col>
      <xdr:colOff>63500</xdr:colOff>
      <xdr:row>58</xdr:row>
      <xdr:rowOff>24112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13412"/>
          <a:ext cx="838200" cy="5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94235</xdr:rowOff>
    </xdr:from>
    <xdr:to>
      <xdr:col>19</xdr:col>
      <xdr:colOff>177800</xdr:colOff>
      <xdr:row>58</xdr:row>
      <xdr:rowOff>24112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66885"/>
          <a:ext cx="889000" cy="10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69616</xdr:rowOff>
    </xdr:from>
    <xdr:to>
      <xdr:col>15</xdr:col>
      <xdr:colOff>50800</xdr:colOff>
      <xdr:row>57</xdr:row>
      <xdr:rowOff>94235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42266"/>
          <a:ext cx="889000" cy="2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53937</xdr:rowOff>
    </xdr:from>
    <xdr:to>
      <xdr:col>10</xdr:col>
      <xdr:colOff>114300</xdr:colOff>
      <xdr:row>57</xdr:row>
      <xdr:rowOff>69616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26587"/>
          <a:ext cx="889000" cy="1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89962</xdr:rowOff>
    </xdr:from>
    <xdr:to>
      <xdr:col>24</xdr:col>
      <xdr:colOff>114300</xdr:colOff>
      <xdr:row>58</xdr:row>
      <xdr:rowOff>20112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6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144762</xdr:rowOff>
    </xdr:from>
    <xdr:to>
      <xdr:col>20</xdr:col>
      <xdr:colOff>38100</xdr:colOff>
      <xdr:row>58</xdr:row>
      <xdr:rowOff>74912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66039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1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43435</xdr:rowOff>
    </xdr:from>
    <xdr:to>
      <xdr:col>15</xdr:col>
      <xdr:colOff>101600</xdr:colOff>
      <xdr:row>57</xdr:row>
      <xdr:rowOff>145035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1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161562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9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18816</xdr:rowOff>
    </xdr:from>
    <xdr:to>
      <xdr:col>10</xdr:col>
      <xdr:colOff>165100</xdr:colOff>
      <xdr:row>57</xdr:row>
      <xdr:rowOff>120416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9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136943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6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3137</xdr:rowOff>
    </xdr:from>
    <xdr:to>
      <xdr:col>6</xdr:col>
      <xdr:colOff>38100</xdr:colOff>
      <xdr:row>57</xdr:row>
      <xdr:rowOff>104737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7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121264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5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4264</xdr:rowOff>
    </xdr:from>
    <xdr:to>
      <xdr:col>24</xdr:col>
      <xdr:colOff>63500</xdr:colOff>
      <xdr:row>74</xdr:row>
      <xdr:rowOff>60536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691564"/>
          <a:ext cx="838200" cy="5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60536</xdr:rowOff>
    </xdr:from>
    <xdr:to>
      <xdr:col>19</xdr:col>
      <xdr:colOff>177800</xdr:colOff>
      <xdr:row>74</xdr:row>
      <xdr:rowOff>150954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747836"/>
          <a:ext cx="889000" cy="9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149406</xdr:rowOff>
    </xdr:from>
    <xdr:to>
      <xdr:col>15</xdr:col>
      <xdr:colOff>50800</xdr:colOff>
      <xdr:row>74</xdr:row>
      <xdr:rowOff>150954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665256"/>
          <a:ext cx="889000" cy="17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149406</xdr:rowOff>
    </xdr:from>
    <xdr:to>
      <xdr:col>10</xdr:col>
      <xdr:colOff>114300</xdr:colOff>
      <xdr:row>75</xdr:row>
      <xdr:rowOff>168928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665256"/>
          <a:ext cx="889000" cy="36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124914</xdr:rowOff>
    </xdr:from>
    <xdr:to>
      <xdr:col>24</xdr:col>
      <xdr:colOff>114300</xdr:colOff>
      <xdr:row>74</xdr:row>
      <xdr:rowOff>55064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4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147791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49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9736</xdr:rowOff>
    </xdr:from>
    <xdr:to>
      <xdr:col>20</xdr:col>
      <xdr:colOff>38100</xdr:colOff>
      <xdr:row>74</xdr:row>
      <xdr:rowOff>111336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69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127863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47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100154</xdr:rowOff>
    </xdr:from>
    <xdr:to>
      <xdr:col>15</xdr:col>
      <xdr:colOff>101600</xdr:colOff>
      <xdr:row>75</xdr:row>
      <xdr:rowOff>30304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8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46831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6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98606</xdr:rowOff>
    </xdr:from>
    <xdr:to>
      <xdr:col>10</xdr:col>
      <xdr:colOff>165100</xdr:colOff>
      <xdr:row>74</xdr:row>
      <xdr:rowOff>28756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6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45283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38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118128</xdr:rowOff>
    </xdr:from>
    <xdr:to>
      <xdr:col>6</xdr:col>
      <xdr:colOff>38100</xdr:colOff>
      <xdr:row>76</xdr:row>
      <xdr:rowOff>48279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768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64805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5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109119</xdr:rowOff>
    </xdr:from>
    <xdr:to>
      <xdr:col>24</xdr:col>
      <xdr:colOff>63500</xdr:colOff>
      <xdr:row>98</xdr:row>
      <xdr:rowOff>10823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39769"/>
          <a:ext cx="838200" cy="7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109119</xdr:rowOff>
    </xdr:from>
    <xdr:to>
      <xdr:col>19</xdr:col>
      <xdr:colOff>177800</xdr:colOff>
      <xdr:row>98</xdr:row>
      <xdr:rowOff>44248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39769"/>
          <a:ext cx="889000" cy="10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35874</xdr:rowOff>
    </xdr:from>
    <xdr:to>
      <xdr:col>15</xdr:col>
      <xdr:colOff>50800</xdr:colOff>
      <xdr:row>98</xdr:row>
      <xdr:rowOff>44248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37974"/>
          <a:ext cx="889000" cy="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35874</xdr:rowOff>
    </xdr:from>
    <xdr:to>
      <xdr:col>10</xdr:col>
      <xdr:colOff>114300</xdr:colOff>
      <xdr:row>98</xdr:row>
      <xdr:rowOff>37463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37974"/>
          <a:ext cx="889000" cy="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131473</xdr:rowOff>
    </xdr:from>
    <xdr:to>
      <xdr:col>24</xdr:col>
      <xdr:colOff>114300</xdr:colOff>
      <xdr:row>98</xdr:row>
      <xdr:rowOff>61623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109900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4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58319</xdr:rowOff>
    </xdr:from>
    <xdr:to>
      <xdr:col>20</xdr:col>
      <xdr:colOff>38100</xdr:colOff>
      <xdr:row>97</xdr:row>
      <xdr:rowOff>159919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8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151046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8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164898</xdr:rowOff>
    </xdr:from>
    <xdr:to>
      <xdr:col>15</xdr:col>
      <xdr:colOff>101600</xdr:colOff>
      <xdr:row>98</xdr:row>
      <xdr:rowOff>95048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9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86175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156524</xdr:rowOff>
    </xdr:from>
    <xdr:to>
      <xdr:col>10</xdr:col>
      <xdr:colOff>165100</xdr:colOff>
      <xdr:row>98</xdr:row>
      <xdr:rowOff>86674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77801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158113</xdr:rowOff>
    </xdr:from>
    <xdr:to>
      <xdr:col>6</xdr:col>
      <xdr:colOff>38100</xdr:colOff>
      <xdr:row>98</xdr:row>
      <xdr:rowOff>88263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79390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8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129574</xdr:rowOff>
    </xdr:from>
    <xdr:to>
      <xdr:col>55</xdr:col>
      <xdr:colOff>0</xdr:colOff>
      <xdr:row>58</xdr:row>
      <xdr:rowOff>11114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02224"/>
          <a:ext cx="838200" cy="5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165112</xdr:rowOff>
    </xdr:from>
    <xdr:to>
      <xdr:col>50</xdr:col>
      <xdr:colOff>114300</xdr:colOff>
      <xdr:row>58</xdr:row>
      <xdr:rowOff>11114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37762"/>
          <a:ext cx="889000" cy="1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165112</xdr:rowOff>
    </xdr:from>
    <xdr:to>
      <xdr:col>45</xdr:col>
      <xdr:colOff>177800</xdr:colOff>
      <xdr:row>58</xdr:row>
      <xdr:rowOff>60805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37762"/>
          <a:ext cx="889000" cy="6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131406</xdr:rowOff>
    </xdr:from>
    <xdr:to>
      <xdr:col>41</xdr:col>
      <xdr:colOff>50800</xdr:colOff>
      <xdr:row>58</xdr:row>
      <xdr:rowOff>60805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04056"/>
          <a:ext cx="889000" cy="10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78774</xdr:rowOff>
    </xdr:from>
    <xdr:to>
      <xdr:col>55</xdr:col>
      <xdr:colOff>50800</xdr:colOff>
      <xdr:row>58</xdr:row>
      <xdr:rowOff>8924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5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101651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0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131764</xdr:rowOff>
    </xdr:from>
    <xdr:to>
      <xdr:col>50</xdr:col>
      <xdr:colOff>165100</xdr:colOff>
      <xdr:row>58</xdr:row>
      <xdr:rowOff>61914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53041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99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114312</xdr:rowOff>
    </xdr:from>
    <xdr:to>
      <xdr:col>46</xdr:col>
      <xdr:colOff>38100</xdr:colOff>
      <xdr:row>58</xdr:row>
      <xdr:rowOff>44462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8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35589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97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10005</xdr:rowOff>
    </xdr:from>
    <xdr:to>
      <xdr:col>41</xdr:col>
      <xdr:colOff>101600</xdr:colOff>
      <xdr:row>58</xdr:row>
      <xdr:rowOff>111605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5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102732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4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80606</xdr:rowOff>
    </xdr:from>
    <xdr:to>
      <xdr:col>36</xdr:col>
      <xdr:colOff>165100</xdr:colOff>
      <xdr:row>58</xdr:row>
      <xdr:rowOff>10756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5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27283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2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72473</xdr:rowOff>
    </xdr:from>
    <xdr:to>
      <xdr:col>55</xdr:col>
      <xdr:colOff>0</xdr:colOff>
      <xdr:row>78</xdr:row>
      <xdr:rowOff>34658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74123"/>
          <a:ext cx="838200" cy="13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72473</xdr:rowOff>
    </xdr:from>
    <xdr:to>
      <xdr:col>50</xdr:col>
      <xdr:colOff>114300</xdr:colOff>
      <xdr:row>77</xdr:row>
      <xdr:rowOff>149580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74123"/>
          <a:ext cx="889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116577</xdr:rowOff>
    </xdr:from>
    <xdr:to>
      <xdr:col>45</xdr:col>
      <xdr:colOff>177800</xdr:colOff>
      <xdr:row>77</xdr:row>
      <xdr:rowOff>149580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18227"/>
          <a:ext cx="889000" cy="3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116577</xdr:rowOff>
    </xdr:from>
    <xdr:to>
      <xdr:col>41</xdr:col>
      <xdr:colOff>50800</xdr:colOff>
      <xdr:row>78</xdr:row>
      <xdr:rowOff>30052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18227"/>
          <a:ext cx="889000" cy="8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155308</xdr:rowOff>
    </xdr:from>
    <xdr:to>
      <xdr:col>55</xdr:col>
      <xdr:colOff>50800</xdr:colOff>
      <xdr:row>78</xdr:row>
      <xdr:rowOff>85458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5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133735</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3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21673</xdr:rowOff>
    </xdr:from>
    <xdr:to>
      <xdr:col>50</xdr:col>
      <xdr:colOff>165100</xdr:colOff>
      <xdr:row>77</xdr:row>
      <xdr:rowOff>123273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2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139800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9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98780</xdr:rowOff>
    </xdr:from>
    <xdr:to>
      <xdr:col>46</xdr:col>
      <xdr:colOff>38100</xdr:colOff>
      <xdr:row>78</xdr:row>
      <xdr:rowOff>28930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20057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9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65777</xdr:rowOff>
    </xdr:from>
    <xdr:to>
      <xdr:col>41</xdr:col>
      <xdr:colOff>101600</xdr:colOff>
      <xdr:row>77</xdr:row>
      <xdr:rowOff>167377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12454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4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150702</xdr:rowOff>
    </xdr:from>
    <xdr:to>
      <xdr:col>36</xdr:col>
      <xdr:colOff>165100</xdr:colOff>
      <xdr:row>78</xdr:row>
      <xdr:rowOff>80852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71979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148538</xdr:rowOff>
    </xdr:from>
    <xdr:to>
      <xdr:col>55</xdr:col>
      <xdr:colOff>0</xdr:colOff>
      <xdr:row>95</xdr:row>
      <xdr:rowOff>149620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36288"/>
          <a:ext cx="8382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148538</xdr:rowOff>
    </xdr:from>
    <xdr:to>
      <xdr:col>50</xdr:col>
      <xdr:colOff>114300</xdr:colOff>
      <xdr:row>97</xdr:row>
      <xdr:rowOff>120419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36288"/>
          <a:ext cx="889000" cy="31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120419</xdr:rowOff>
    </xdr:from>
    <xdr:to>
      <xdr:col>45</xdr:col>
      <xdr:colOff>177800</xdr:colOff>
      <xdr:row>97</xdr:row>
      <xdr:rowOff>130797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51069"/>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130797</xdr:rowOff>
    </xdr:from>
    <xdr:to>
      <xdr:col>41</xdr:col>
      <xdr:colOff>50800</xdr:colOff>
      <xdr:row>97</xdr:row>
      <xdr:rowOff>156147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61447"/>
          <a:ext cx="889000" cy="2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98820</xdr:rowOff>
    </xdr:from>
    <xdr:to>
      <xdr:col>55</xdr:col>
      <xdr:colOff>50800</xdr:colOff>
      <xdr:row>96</xdr:row>
      <xdr:rowOff>28970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8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121697</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3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97738</xdr:rowOff>
    </xdr:from>
    <xdr:to>
      <xdr:col>50</xdr:col>
      <xdr:colOff>165100</xdr:colOff>
      <xdr:row>96</xdr:row>
      <xdr:rowOff>27888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8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44415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16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69619</xdr:rowOff>
    </xdr:from>
    <xdr:to>
      <xdr:col>46</xdr:col>
      <xdr:colOff>38100</xdr:colOff>
      <xdr:row>97</xdr:row>
      <xdr:rowOff>171219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0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16296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47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79997</xdr:rowOff>
    </xdr:from>
    <xdr:to>
      <xdr:col>41</xdr:col>
      <xdr:colOff>101600</xdr:colOff>
      <xdr:row>98</xdr:row>
      <xdr:rowOff>10147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1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26674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4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105347</xdr:rowOff>
    </xdr:from>
    <xdr:to>
      <xdr:col>36</xdr:col>
      <xdr:colOff>165100</xdr:colOff>
      <xdr:row>98</xdr:row>
      <xdr:rowOff>35497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52024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51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19879</xdr:rowOff>
    </xdr:from>
    <xdr:to>
      <xdr:col>85</xdr:col>
      <xdr:colOff>127000</xdr:colOff>
      <xdr:row>38</xdr:row>
      <xdr:rowOff>21121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34979"/>
          <a:ext cx="8382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158746</xdr:rowOff>
    </xdr:from>
    <xdr:to>
      <xdr:col>81</xdr:col>
      <xdr:colOff>50800</xdr:colOff>
      <xdr:row>38</xdr:row>
      <xdr:rowOff>19879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02396"/>
          <a:ext cx="889000" cy="3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158746</xdr:rowOff>
    </xdr:from>
    <xdr:to>
      <xdr:col>76</xdr:col>
      <xdr:colOff>114300</xdr:colOff>
      <xdr:row>38</xdr:row>
      <xdr:rowOff>37188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02396"/>
          <a:ext cx="889000" cy="4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15033</xdr:rowOff>
    </xdr:from>
    <xdr:to>
      <xdr:col>71</xdr:col>
      <xdr:colOff>177800</xdr:colOff>
      <xdr:row>38</xdr:row>
      <xdr:rowOff>37188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30133"/>
          <a:ext cx="889000" cy="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141771</xdr:rowOff>
    </xdr:from>
    <xdr:to>
      <xdr:col>85</xdr:col>
      <xdr:colOff>177800</xdr:colOff>
      <xdr:row>38</xdr:row>
      <xdr:rowOff>71921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120198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6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140529</xdr:rowOff>
    </xdr:from>
    <xdr:to>
      <xdr:col>81</xdr:col>
      <xdr:colOff>101600</xdr:colOff>
      <xdr:row>38</xdr:row>
      <xdr:rowOff>70679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8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61806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7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107946</xdr:rowOff>
    </xdr:from>
    <xdr:to>
      <xdr:col>76</xdr:col>
      <xdr:colOff>165100</xdr:colOff>
      <xdr:row>38</xdr:row>
      <xdr:rowOff>38096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5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54623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2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157838</xdr:rowOff>
    </xdr:from>
    <xdr:to>
      <xdr:col>72</xdr:col>
      <xdr:colOff>38100</xdr:colOff>
      <xdr:row>38</xdr:row>
      <xdr:rowOff>87988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0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79115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9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135683</xdr:rowOff>
    </xdr:from>
    <xdr:to>
      <xdr:col>67</xdr:col>
      <xdr:colOff>101600</xdr:colOff>
      <xdr:row>38</xdr:row>
      <xdr:rowOff>65833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7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56960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7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109548</xdr:rowOff>
    </xdr:from>
    <xdr:to>
      <xdr:col>85</xdr:col>
      <xdr:colOff>127000</xdr:colOff>
      <xdr:row>58</xdr:row>
      <xdr:rowOff>116988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53648"/>
          <a:ext cx="838200" cy="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116988</xdr:rowOff>
    </xdr:from>
    <xdr:to>
      <xdr:col>81</xdr:col>
      <xdr:colOff>50800</xdr:colOff>
      <xdr:row>58</xdr:row>
      <xdr:rowOff>143653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61088"/>
          <a:ext cx="889000" cy="2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139419</xdr:rowOff>
    </xdr:from>
    <xdr:to>
      <xdr:col>76</xdr:col>
      <xdr:colOff>114300</xdr:colOff>
      <xdr:row>58</xdr:row>
      <xdr:rowOff>143653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569169"/>
          <a:ext cx="889000" cy="51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139419</xdr:rowOff>
    </xdr:from>
    <xdr:to>
      <xdr:col>71</xdr:col>
      <xdr:colOff>177800</xdr:colOff>
      <xdr:row>58</xdr:row>
      <xdr:rowOff>1994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569169"/>
          <a:ext cx="889000" cy="37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58748</xdr:rowOff>
    </xdr:from>
    <xdr:to>
      <xdr:col>85</xdr:col>
      <xdr:colOff>177800</xdr:colOff>
      <xdr:row>58</xdr:row>
      <xdr:rowOff>160348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00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145125</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1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66188</xdr:rowOff>
    </xdr:from>
    <xdr:to>
      <xdr:col>81</xdr:col>
      <xdr:colOff>101600</xdr:colOff>
      <xdr:row>58</xdr:row>
      <xdr:rowOff>167788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1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158915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0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92853</xdr:rowOff>
    </xdr:from>
    <xdr:to>
      <xdr:col>76</xdr:col>
      <xdr:colOff>165100</xdr:colOff>
      <xdr:row>59</xdr:row>
      <xdr:rowOff>23003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3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14130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2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88619</xdr:rowOff>
    </xdr:from>
    <xdr:to>
      <xdr:col>72</xdr:col>
      <xdr:colOff>38100</xdr:colOff>
      <xdr:row>56</xdr:row>
      <xdr:rowOff>18769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1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35296</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29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122644</xdr:rowOff>
    </xdr:from>
    <xdr:to>
      <xdr:col>67</xdr:col>
      <xdr:colOff>101600</xdr:colOff>
      <xdr:row>58</xdr:row>
      <xdr:rowOff>52794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69321</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7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162816</xdr:rowOff>
    </xdr:from>
    <xdr:to>
      <xdr:col>85</xdr:col>
      <xdr:colOff>127000</xdr:colOff>
      <xdr:row>79</xdr:row>
      <xdr:rowOff>4324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35916"/>
          <a:ext cx="838200" cy="1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69042</xdr:rowOff>
    </xdr:from>
    <xdr:to>
      <xdr:col>81</xdr:col>
      <xdr:colOff>50800</xdr:colOff>
      <xdr:row>79</xdr:row>
      <xdr:rowOff>4324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42142"/>
          <a:ext cx="889000" cy="10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32562</xdr:rowOff>
    </xdr:from>
    <xdr:to>
      <xdr:col>76</xdr:col>
      <xdr:colOff>114300</xdr:colOff>
      <xdr:row>78</xdr:row>
      <xdr:rowOff>69042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05662"/>
          <a:ext cx="889000" cy="3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90576</xdr:rowOff>
    </xdr:from>
    <xdr:to>
      <xdr:col>71</xdr:col>
      <xdr:colOff>177800</xdr:colOff>
      <xdr:row>78</xdr:row>
      <xdr:rowOff>32562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292226"/>
          <a:ext cx="889000" cy="11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112016</xdr:rowOff>
    </xdr:from>
    <xdr:to>
      <xdr:col>85</xdr:col>
      <xdr:colOff>177800</xdr:colOff>
      <xdr:row>79</xdr:row>
      <xdr:rowOff>42166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8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71393</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7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124974</xdr:rowOff>
    </xdr:from>
    <xdr:to>
      <xdr:col>81</xdr:col>
      <xdr:colOff>101600</xdr:colOff>
      <xdr:row>79</xdr:row>
      <xdr:rowOff>55124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71651</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7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18242</xdr:rowOff>
    </xdr:from>
    <xdr:to>
      <xdr:col>76</xdr:col>
      <xdr:colOff>165100</xdr:colOff>
      <xdr:row>78</xdr:row>
      <xdr:rowOff>119842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9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136369</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292795" y="1316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153212</xdr:rowOff>
    </xdr:from>
    <xdr:to>
      <xdr:col>72</xdr:col>
      <xdr:colOff>38100</xdr:colOff>
      <xdr:row>78</xdr:row>
      <xdr:rowOff>83362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99889</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03795" y="1313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39776</xdr:rowOff>
    </xdr:from>
    <xdr:to>
      <xdr:col>67</xdr:col>
      <xdr:colOff>101600</xdr:colOff>
      <xdr:row>77</xdr:row>
      <xdr:rowOff>141376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24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157903</xdr:rowOff>
    </xdr:from>
    <xdr:ext cx="59901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14795" y="1301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1494</xdr:rowOff>
    </xdr:from>
    <xdr:to>
      <xdr:col>85</xdr:col>
      <xdr:colOff>127000</xdr:colOff>
      <xdr:row>97</xdr:row>
      <xdr:rowOff>31237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460694"/>
          <a:ext cx="838200" cy="20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60418</xdr:rowOff>
    </xdr:from>
    <xdr:to>
      <xdr:col>81</xdr:col>
      <xdr:colOff>50800</xdr:colOff>
      <xdr:row>97</xdr:row>
      <xdr:rowOff>31237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519618"/>
          <a:ext cx="889000" cy="14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60418</xdr:rowOff>
    </xdr:from>
    <xdr:to>
      <xdr:col>76</xdr:col>
      <xdr:colOff>114300</xdr:colOff>
      <xdr:row>97</xdr:row>
      <xdr:rowOff>122202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519618"/>
          <a:ext cx="889000" cy="23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122202</xdr:rowOff>
    </xdr:from>
    <xdr:to>
      <xdr:col>71</xdr:col>
      <xdr:colOff>177800</xdr:colOff>
      <xdr:row>97</xdr:row>
      <xdr:rowOff>160851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52852"/>
          <a:ext cx="889000" cy="3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122144</xdr:rowOff>
    </xdr:from>
    <xdr:to>
      <xdr:col>85</xdr:col>
      <xdr:colOff>177800</xdr:colOff>
      <xdr:row>96</xdr:row>
      <xdr:rowOff>52294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0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145021</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261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151887</xdr:rowOff>
    </xdr:from>
    <xdr:to>
      <xdr:col>81</xdr:col>
      <xdr:colOff>101600</xdr:colOff>
      <xdr:row>97</xdr:row>
      <xdr:rowOff>82037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1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98564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8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9618</xdr:rowOff>
    </xdr:from>
    <xdr:to>
      <xdr:col>76</xdr:col>
      <xdr:colOff>165100</xdr:colOff>
      <xdr:row>96</xdr:row>
      <xdr:rowOff>111218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4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127745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24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71402</xdr:rowOff>
    </xdr:from>
    <xdr:to>
      <xdr:col>72</xdr:col>
      <xdr:colOff>38100</xdr:colOff>
      <xdr:row>98</xdr:row>
      <xdr:rowOff>1552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0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164129</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79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110051</xdr:rowOff>
    </xdr:from>
    <xdr:to>
      <xdr:col>67</xdr:col>
      <xdr:colOff>101600</xdr:colOff>
      <xdr:row>98</xdr:row>
      <xdr:rowOff>40201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4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31328</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3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391,472</a:t>
          </a:r>
          <a:r>
            <a:rPr kumimoji="1" lang="ja-JP" altLang="ja-JP" sz="1100">
              <a:solidFill>
                <a:schemeClr val="dk1"/>
              </a:solidFill>
              <a:effectLst/>
              <a:latin typeface="+mn-lt"/>
              <a:ea typeface="+mn-ea"/>
              <a:cs typeface="+mn-cs"/>
            </a:rPr>
            <a:t>円となっている。前年度より</a:t>
          </a:r>
          <a:r>
            <a:rPr kumimoji="1" lang="en-US" altLang="ja-JP" sz="1100">
              <a:solidFill>
                <a:schemeClr val="dk1"/>
              </a:solidFill>
              <a:effectLst/>
              <a:latin typeface="+mn-lt"/>
              <a:ea typeface="+mn-ea"/>
              <a:cs typeface="+mn-cs"/>
            </a:rPr>
            <a:t>17,231</a:t>
          </a:r>
          <a:r>
            <a:rPr kumimoji="1" lang="ja-JP" altLang="ja-JP" sz="1100">
              <a:solidFill>
                <a:schemeClr val="dk1"/>
              </a:solidFill>
              <a:effectLst/>
              <a:latin typeface="+mn-lt"/>
              <a:ea typeface="+mn-ea"/>
              <a:cs typeface="+mn-cs"/>
            </a:rPr>
            <a:t>円増額し、</a:t>
          </a:r>
          <a:r>
            <a:rPr kumimoji="1" lang="ja-JP" altLang="en-US" sz="1100">
              <a:solidFill>
                <a:schemeClr val="dk1"/>
              </a:solidFill>
              <a:effectLst/>
              <a:latin typeface="+mn-lt"/>
              <a:ea typeface="+mn-ea"/>
              <a:cs typeface="+mn-cs"/>
            </a:rPr>
            <a:t>前年度と同様、類似団体の平均値を上回る結果となった。</a:t>
          </a:r>
          <a:endParaRPr lang="ja-JP" altLang="ja-JP" sz="1400">
            <a:effectLst/>
          </a:endParaRPr>
        </a:p>
        <a:p>
          <a:r>
            <a:rPr kumimoji="1" lang="ja-JP" altLang="ja-JP" sz="1100">
              <a:solidFill>
                <a:schemeClr val="dk1"/>
              </a:solidFill>
              <a:effectLst/>
              <a:latin typeface="+mn-lt"/>
              <a:ea typeface="+mn-ea"/>
              <a:cs typeface="+mn-cs"/>
            </a:rPr>
            <a:t>これは、高齢化率の高い本町では、扶助費をはじめとする社会保障経費が高いことが主な要因で</a:t>
          </a:r>
          <a:r>
            <a:rPr kumimoji="1" lang="ja-JP" altLang="en-US" sz="1100">
              <a:solidFill>
                <a:schemeClr val="dk1"/>
              </a:solidFill>
              <a:effectLst/>
              <a:latin typeface="+mn-lt"/>
              <a:ea typeface="+mn-ea"/>
              <a:cs typeface="+mn-cs"/>
            </a:rPr>
            <a:t>あり、今後しばらくは増加することが予想される。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土木費は、住民一人当たり</a:t>
          </a:r>
          <a:r>
            <a:rPr kumimoji="1" lang="en-US" altLang="ja-JP" sz="1100">
              <a:solidFill>
                <a:schemeClr val="dk1"/>
              </a:solidFill>
              <a:effectLst/>
              <a:latin typeface="+mn-lt"/>
              <a:ea typeface="+mn-ea"/>
              <a:cs typeface="+mn-cs"/>
            </a:rPr>
            <a:t>388,925</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昨年同様に</a:t>
          </a:r>
          <a:r>
            <a:rPr kumimoji="1" lang="ja-JP" altLang="ja-JP" sz="1100">
              <a:solidFill>
                <a:schemeClr val="dk1"/>
              </a:solidFill>
              <a:effectLst/>
              <a:latin typeface="+mn-lt"/>
              <a:ea typeface="+mn-ea"/>
              <a:cs typeface="+mn-cs"/>
            </a:rPr>
            <a:t>類似団体の平均値を大きく上回る結果となった。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これは、今後の町営住宅等大規模改修事業に備えた町営住宅等管理基金へ</a:t>
          </a:r>
          <a:r>
            <a:rPr kumimoji="1" lang="en-US" altLang="ja-JP" sz="1100">
              <a:solidFill>
                <a:schemeClr val="dk1"/>
              </a:solidFill>
              <a:effectLst/>
              <a:latin typeface="+mn-lt"/>
              <a:ea typeface="+mn-ea"/>
              <a:cs typeface="+mn-cs"/>
            </a:rPr>
            <a:t>366,979</a:t>
          </a:r>
          <a:r>
            <a:rPr kumimoji="1" lang="ja-JP" altLang="ja-JP" sz="1100">
              <a:solidFill>
                <a:schemeClr val="dk1"/>
              </a:solidFill>
              <a:effectLst/>
              <a:latin typeface="+mn-lt"/>
              <a:ea typeface="+mn-ea"/>
              <a:cs typeface="+mn-cs"/>
            </a:rPr>
            <a:t>千円積み立てたことが主な要因である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292,549</a:t>
          </a:r>
          <a:r>
            <a:rPr kumimoji="1" lang="ja-JP" altLang="en-US" sz="1100">
              <a:solidFill>
                <a:schemeClr val="dk1"/>
              </a:solidFill>
              <a:effectLst/>
              <a:latin typeface="+mn-lt"/>
              <a:ea typeface="+mn-ea"/>
              <a:cs typeface="+mn-cs"/>
            </a:rPr>
            <a:t>円となっており、昨年より</a:t>
          </a:r>
          <a:r>
            <a:rPr kumimoji="1" lang="en-US" altLang="ja-JP" sz="1100">
              <a:solidFill>
                <a:schemeClr val="dk1"/>
              </a:solidFill>
              <a:effectLst/>
              <a:latin typeface="+mn-lt"/>
              <a:ea typeface="+mn-ea"/>
              <a:cs typeface="+mn-cs"/>
            </a:rPr>
            <a:t>105,613</a:t>
          </a:r>
          <a:r>
            <a:rPr kumimoji="1" lang="ja-JP" altLang="en-US" sz="1100">
              <a:solidFill>
                <a:schemeClr val="dk1"/>
              </a:solidFill>
              <a:effectLst/>
              <a:latin typeface="+mn-lt"/>
              <a:ea typeface="+mn-ea"/>
              <a:cs typeface="+mn-cs"/>
            </a:rPr>
            <a:t>円増加し、類似団体平均値を大きく上回る結果となった。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これは、繰上償還</a:t>
          </a:r>
          <a:r>
            <a:rPr kumimoji="1" lang="en-US" altLang="ja-JP" sz="1100">
              <a:solidFill>
                <a:schemeClr val="dk1"/>
              </a:solidFill>
              <a:effectLst/>
              <a:latin typeface="+mn-lt"/>
              <a:ea typeface="+mn-ea"/>
              <a:cs typeface="+mn-cs"/>
            </a:rPr>
            <a:t>225,731</a:t>
          </a:r>
          <a:r>
            <a:rPr kumimoji="1" lang="ja-JP" altLang="en-US" sz="1100">
              <a:solidFill>
                <a:schemeClr val="dk1"/>
              </a:solidFill>
              <a:effectLst/>
              <a:latin typeface="+mn-lt"/>
              <a:ea typeface="+mn-ea"/>
              <a:cs typeface="+mn-cs"/>
            </a:rPr>
            <a:t>千円を実施したことが要因である。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財政調整基金残高については、今後の町営住宅等大規模改修事業に備えて公共施設整備基金に</a:t>
          </a:r>
          <a:r>
            <a:rPr kumimoji="1" lang="en-US" altLang="ja-JP" sz="1100">
              <a:solidFill>
                <a:schemeClr val="dk1"/>
              </a:solidFill>
              <a:effectLst/>
              <a:latin typeface="+mn-lt"/>
              <a:ea typeface="+mn-ea"/>
              <a:cs typeface="+mn-cs"/>
            </a:rPr>
            <a:t>309,650</a:t>
          </a:r>
          <a:r>
            <a:rPr kumimoji="1" lang="ja-JP" altLang="ja-JP" sz="1100">
              <a:solidFill>
                <a:schemeClr val="dk1"/>
              </a:solidFill>
              <a:effectLst/>
              <a:latin typeface="+mn-lt"/>
              <a:ea typeface="+mn-ea"/>
              <a:cs typeface="+mn-cs"/>
            </a:rPr>
            <a:t>千円の積立を行った結果、財政調整基金から</a:t>
          </a:r>
          <a:r>
            <a:rPr kumimoji="1" lang="en-US" altLang="ja-JP" sz="1100">
              <a:solidFill>
                <a:schemeClr val="dk1"/>
              </a:solidFill>
              <a:effectLst/>
              <a:latin typeface="+mn-lt"/>
              <a:ea typeface="+mn-ea"/>
              <a:cs typeface="+mn-cs"/>
            </a:rPr>
            <a:t>300,000</a:t>
          </a:r>
          <a:r>
            <a:rPr kumimoji="1" lang="ja-JP" altLang="ja-JP" sz="1100">
              <a:solidFill>
                <a:schemeClr val="dk1"/>
              </a:solidFill>
              <a:effectLst/>
              <a:latin typeface="+mn-lt"/>
              <a:ea typeface="+mn-ea"/>
              <a:cs typeface="+mn-cs"/>
            </a:rPr>
            <a:t>千円の取崩を行い、標準財政規模に占める割合は約</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減少した。</a:t>
          </a:r>
          <a:endParaRPr lang="ja-JP" altLang="ja-JP">
            <a:effectLst/>
          </a:endParaRPr>
        </a:p>
        <a:p>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決算剰余金を中心に積み立てるとともに、財政健全化の取組を着実に実施</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実質収支比率４％を目途に、事業等を精選し、健全な財政運営を図る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普通会計から特別会計への赤字補填的な繰出金が多額になっているため、各会計ともに赤字額がなく、順調に推移している。</a:t>
          </a:r>
          <a:endParaRPr lang="ja-JP" altLang="ja-JP" sz="1400">
            <a:effectLst/>
          </a:endParaRPr>
        </a:p>
        <a:p>
          <a:r>
            <a:rPr kumimoji="1" lang="ja-JP" altLang="ja-JP" sz="1100">
              <a:solidFill>
                <a:schemeClr val="dk1"/>
              </a:solidFill>
              <a:effectLst/>
              <a:latin typeface="+mn-lt"/>
              <a:ea typeface="+mn-ea"/>
              <a:cs typeface="+mn-cs"/>
            </a:rPr>
            <a:t>今後は、各保険料の適正化を図ることにより、普通会計の負担額を減らすよう努める。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6276723</v>
      </c>
      <c r="BO4" s="358"/>
      <c r="BP4" s="358"/>
      <c r="BQ4" s="358"/>
      <c r="BR4" s="358"/>
      <c r="BS4" s="358"/>
      <c r="BT4" s="358"/>
      <c r="BU4" s="359"/>
      <c r="BV4" s="357">
        <v>5767594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v>
      </c>
      <c r="CU4" s="364"/>
      <c r="CV4" s="364"/>
      <c r="CW4" s="364"/>
      <c r="CX4" s="364"/>
      <c r="CY4" s="364"/>
      <c r="CZ4" s="364"/>
      <c r="DA4" s="365"/>
      <c r="DB4" s="363">
        <v>2.1</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5966918</v>
      </c>
      <c r="BO5" s="395"/>
      <c r="BP5" s="395"/>
      <c r="BQ5" s="395"/>
      <c r="BR5" s="395"/>
      <c r="BS5" s="395"/>
      <c r="BT5" s="395"/>
      <c r="BU5" s="396"/>
      <c r="BV5" s="394">
        <v>5531486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77.599999999999994</v>
      </c>
      <c r="CU5" s="392"/>
      <c r="CV5" s="392"/>
      <c r="CW5" s="392"/>
      <c r="CX5" s="392"/>
      <c r="CY5" s="392"/>
      <c r="CZ5" s="392"/>
      <c r="DA5" s="393"/>
      <c r="DB5" s="391">
        <v>67.400000000000006</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309805</v>
      </c>
      <c r="BO6" s="395"/>
      <c r="BP6" s="395"/>
      <c r="BQ6" s="395"/>
      <c r="BR6" s="395"/>
      <c r="BS6" s="395"/>
      <c r="BT6" s="395"/>
      <c r="BU6" s="396"/>
      <c r="BV6" s="394">
        <v>236108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77.8</v>
      </c>
      <c r="CU6" s="432"/>
      <c r="CV6" s="432"/>
      <c r="CW6" s="432"/>
      <c r="CX6" s="432"/>
      <c r="CY6" s="432"/>
      <c r="CZ6" s="432"/>
      <c r="DA6" s="433"/>
      <c r="DB6" s="431">
        <v>67.7</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195397</v>
      </c>
      <c r="BO7" s="395"/>
      <c r="BP7" s="395"/>
      <c r="BQ7" s="395"/>
      <c r="BR7" s="395"/>
      <c r="BS7" s="395"/>
      <c r="BT7" s="395"/>
      <c r="BU7" s="396"/>
      <c r="BV7" s="394">
        <v>160536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3791342</v>
      </c>
      <c r="CU7" s="395"/>
      <c r="CV7" s="395"/>
      <c r="CW7" s="395"/>
      <c r="CX7" s="395"/>
      <c r="CY7" s="395"/>
      <c r="CZ7" s="395"/>
      <c r="DA7" s="396"/>
      <c r="DB7" s="394">
        <v>3676181</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114408</v>
      </c>
      <c r="BO8" s="395"/>
      <c r="BP8" s="395"/>
      <c r="BQ8" s="395"/>
      <c r="BR8" s="395"/>
      <c r="BS8" s="395"/>
      <c r="BT8" s="395"/>
      <c r="BU8" s="396"/>
      <c r="BV8" s="394">
        <v>75572</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0.18</v>
      </c>
      <c r="CU8" s="435"/>
      <c r="CV8" s="435"/>
      <c r="CW8" s="435"/>
      <c r="CX8" s="435"/>
      <c r="CY8" s="435"/>
      <c r="CZ8" s="435"/>
      <c r="DA8" s="436"/>
      <c r="DB8" s="434">
        <v>0.17</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3252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38836</v>
      </c>
      <c r="BO9" s="395"/>
      <c r="BP9" s="395"/>
      <c r="BQ9" s="395"/>
      <c r="BR9" s="395"/>
      <c r="BS9" s="395"/>
      <c r="BT9" s="395"/>
      <c r="BU9" s="396"/>
      <c r="BV9" s="394">
        <v>-29808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17.600000000000001</v>
      </c>
      <c r="CU9" s="392"/>
      <c r="CV9" s="392"/>
      <c r="CW9" s="392"/>
      <c r="CX9" s="392"/>
      <c r="CY9" s="392"/>
      <c r="CZ9" s="392"/>
      <c r="DA9" s="393"/>
      <c r="DB9" s="391">
        <v>13.4</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3962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2761</v>
      </c>
      <c r="BO10" s="395"/>
      <c r="BP10" s="395"/>
      <c r="BQ10" s="395"/>
      <c r="BR10" s="395"/>
      <c r="BS10" s="395"/>
      <c r="BT10" s="395"/>
      <c r="BU10" s="396"/>
      <c r="BV10" s="394">
        <v>2909</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225731</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2961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300000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2909</v>
      </c>
      <c r="S13" s="479"/>
      <c r="T13" s="479"/>
      <c r="U13" s="479"/>
      <c r="V13" s="480"/>
      <c r="W13" s="410" t="s">
        <v>131</v>
      </c>
      <c r="X13" s="411"/>
      <c r="Y13" s="411"/>
      <c r="Z13" s="411"/>
      <c r="AA13" s="411"/>
      <c r="AB13" s="401"/>
      <c r="AC13" s="445">
        <v>594</v>
      </c>
      <c r="AD13" s="446"/>
      <c r="AE13" s="446"/>
      <c r="AF13" s="446"/>
      <c r="AG13" s="488"/>
      <c r="AH13" s="445">
        <v>745</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-32672</v>
      </c>
      <c r="BO13" s="395"/>
      <c r="BP13" s="395"/>
      <c r="BQ13" s="395"/>
      <c r="BR13" s="395"/>
      <c r="BS13" s="395"/>
      <c r="BT13" s="395"/>
      <c r="BU13" s="396"/>
      <c r="BV13" s="394">
        <v>-26899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4.2</v>
      </c>
      <c r="CU13" s="392"/>
      <c r="CV13" s="392"/>
      <c r="CW13" s="392"/>
      <c r="CX13" s="392"/>
      <c r="CY13" s="392"/>
      <c r="CZ13" s="392"/>
      <c r="DA13" s="393"/>
      <c r="DB13" s="391">
        <v>4.0999999999999996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3095</v>
      </c>
      <c r="S14" s="479"/>
      <c r="T14" s="479"/>
      <c r="U14" s="479"/>
      <c r="V14" s="480"/>
      <c r="W14" s="384"/>
      <c r="X14" s="385"/>
      <c r="Y14" s="385"/>
      <c r="Z14" s="385"/>
      <c r="AA14" s="385"/>
      <c r="AB14" s="374"/>
      <c r="AC14" s="481">
        <v>35.6</v>
      </c>
      <c r="AD14" s="482"/>
      <c r="AE14" s="482"/>
      <c r="AF14" s="482"/>
      <c r="AG14" s="483"/>
      <c r="AH14" s="481">
        <v>36.4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3048</v>
      </c>
      <c r="S15" s="479"/>
      <c r="T15" s="479"/>
      <c r="U15" s="479"/>
      <c r="V15" s="480"/>
      <c r="W15" s="410" t="s">
        <v>137</v>
      </c>
      <c r="X15" s="411"/>
      <c r="Y15" s="411"/>
      <c r="Z15" s="411"/>
      <c r="AA15" s="411"/>
      <c r="AB15" s="401"/>
      <c r="AC15" s="445">
        <v>326</v>
      </c>
      <c r="AD15" s="446"/>
      <c r="AE15" s="446"/>
      <c r="AF15" s="446"/>
      <c r="AG15" s="488"/>
      <c r="AH15" s="445">
        <v>397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677601</v>
      </c>
      <c r="BO15" s="358"/>
      <c r="BP15" s="358"/>
      <c r="BQ15" s="358"/>
      <c r="BR15" s="358"/>
      <c r="BS15" s="358"/>
      <c r="BT15" s="358"/>
      <c r="BU15" s="359"/>
      <c r="BV15" s="357">
        <v>617388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19.600000000000001</v>
      </c>
      <c r="AD16" s="482"/>
      <c r="AE16" s="482"/>
      <c r="AF16" s="482"/>
      <c r="AG16" s="483"/>
      <c r="AH16" s="481">
        <v>19.399999999999999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3670513</v>
      </c>
      <c r="BO16" s="395"/>
      <c r="BP16" s="395"/>
      <c r="BQ16" s="395"/>
      <c r="BR16" s="395"/>
      <c r="BS16" s="395"/>
      <c r="BT16" s="395"/>
      <c r="BU16" s="396"/>
      <c r="BV16" s="394">
        <v>3549349</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747</v>
      </c>
      <c r="AD17" s="446"/>
      <c r="AE17" s="446"/>
      <c r="AF17" s="446"/>
      <c r="AG17" s="488"/>
      <c r="AH17" s="445">
        <v>905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791816</v>
      </c>
      <c r="BO17" s="395"/>
      <c r="BP17" s="395"/>
      <c r="BQ17" s="395"/>
      <c r="BR17" s="395"/>
      <c r="BS17" s="395"/>
      <c r="BT17" s="395"/>
      <c r="BU17" s="396"/>
      <c r="BV17" s="394">
        <v>728771</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315.06</v>
      </c>
      <c r="M18" s="518"/>
      <c r="N18" s="518"/>
      <c r="O18" s="518"/>
      <c r="P18" s="518"/>
      <c r="Q18" s="518"/>
      <c r="R18" s="519"/>
      <c r="S18" s="519"/>
      <c r="T18" s="519"/>
      <c r="U18" s="519"/>
      <c r="V18" s="520"/>
      <c r="W18" s="412"/>
      <c r="X18" s="413"/>
      <c r="Y18" s="413"/>
      <c r="Z18" s="413"/>
      <c r="AA18" s="413"/>
      <c r="AB18" s="404"/>
      <c r="AC18" s="521">
        <v>44.8</v>
      </c>
      <c r="AD18" s="522"/>
      <c r="AE18" s="522"/>
      <c r="AF18" s="522"/>
      <c r="AG18" s="523"/>
      <c r="AH18" s="521">
        <v>44.2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2969899</v>
      </c>
      <c r="BO18" s="395"/>
      <c r="BP18" s="395"/>
      <c r="BQ18" s="395"/>
      <c r="BR18" s="395"/>
      <c r="BS18" s="395"/>
      <c r="BT18" s="395"/>
      <c r="BU18" s="396"/>
      <c r="BV18" s="394">
        <v>2515708</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4926563</v>
      </c>
      <c r="BO19" s="395"/>
      <c r="BP19" s="395"/>
      <c r="BQ19" s="395"/>
      <c r="BR19" s="395"/>
      <c r="BS19" s="395"/>
      <c r="BT19" s="395"/>
      <c r="BU19" s="396"/>
      <c r="BV19" s="394">
        <v>4302604</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1788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5487846</v>
      </c>
      <c r="BO22" s="358"/>
      <c r="BP22" s="358"/>
      <c r="BQ22" s="358"/>
      <c r="BR22" s="358"/>
      <c r="BS22" s="358"/>
      <c r="BT22" s="358"/>
      <c r="BU22" s="359"/>
      <c r="BV22" s="357">
        <v>5979090</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5412711</v>
      </c>
      <c r="BO23" s="395"/>
      <c r="BP23" s="395"/>
      <c r="BQ23" s="395"/>
      <c r="BR23" s="395"/>
      <c r="BS23" s="395"/>
      <c r="BT23" s="395"/>
      <c r="BU23" s="396"/>
      <c r="BV23" s="394">
        <v>5631945</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6510</v>
      </c>
      <c r="R24" s="446"/>
      <c r="S24" s="446"/>
      <c r="T24" s="446"/>
      <c r="U24" s="446"/>
      <c r="V24" s="488"/>
      <c r="W24" s="540"/>
      <c r="X24" s="541"/>
      <c r="Y24" s="542"/>
      <c r="Z24" s="444" t="s">
        <v>162</v>
      </c>
      <c r="AA24" s="424"/>
      <c r="AB24" s="424"/>
      <c r="AC24" s="424"/>
      <c r="AD24" s="424"/>
      <c r="AE24" s="424"/>
      <c r="AF24" s="424"/>
      <c r="AG24" s="425"/>
      <c r="AH24" s="445">
        <v>80</v>
      </c>
      <c r="AI24" s="446"/>
      <c r="AJ24" s="446"/>
      <c r="AK24" s="446"/>
      <c r="AL24" s="488"/>
      <c r="AM24" s="445">
        <v>233600</v>
      </c>
      <c r="AN24" s="446"/>
      <c r="AO24" s="446"/>
      <c r="AP24" s="446"/>
      <c r="AQ24" s="446"/>
      <c r="AR24" s="488"/>
      <c r="AS24" s="445">
        <v>2920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5467246</v>
      </c>
      <c r="BO24" s="395"/>
      <c r="BP24" s="395"/>
      <c r="BQ24" s="395"/>
      <c r="BR24" s="395"/>
      <c r="BS24" s="395"/>
      <c r="BT24" s="395"/>
      <c r="BU24" s="396"/>
      <c r="BV24" s="394">
        <v>5699285</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5760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289889</v>
      </c>
      <c r="BO25" s="358"/>
      <c r="BP25" s="358"/>
      <c r="BQ25" s="358"/>
      <c r="BR25" s="358"/>
      <c r="BS25" s="358"/>
      <c r="BT25" s="358"/>
      <c r="BU25" s="359"/>
      <c r="BV25" s="357">
        <v>355199</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5510</v>
      </c>
      <c r="R26" s="446"/>
      <c r="S26" s="446"/>
      <c r="T26" s="446"/>
      <c r="U26" s="446"/>
      <c r="V26" s="488"/>
      <c r="W26" s="540"/>
      <c r="X26" s="541"/>
      <c r="Y26" s="542"/>
      <c r="Z26" s="444" t="s">
        <v>168</v>
      </c>
      <c r="AA26" s="546"/>
      <c r="AB26" s="546"/>
      <c r="AC26" s="546"/>
      <c r="AD26" s="546"/>
      <c r="AE26" s="546"/>
      <c r="AF26" s="546"/>
      <c r="AG26" s="547"/>
      <c r="AH26" s="445">
        <v>4</v>
      </c>
      <c r="AI26" s="446"/>
      <c r="AJ26" s="446"/>
      <c r="AK26" s="446"/>
      <c r="AL26" s="488"/>
      <c r="AM26" s="445">
        <v>7360</v>
      </c>
      <c r="AN26" s="446"/>
      <c r="AO26" s="446"/>
      <c r="AP26" s="446"/>
      <c r="AQ26" s="446"/>
      <c r="AR26" s="488"/>
      <c r="AS26" s="445">
        <v>1840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2680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680960</v>
      </c>
      <c r="BO27" s="514"/>
      <c r="BP27" s="514"/>
      <c r="BQ27" s="514"/>
      <c r="BR27" s="514"/>
      <c r="BS27" s="514"/>
      <c r="BT27" s="514"/>
      <c r="BU27" s="515"/>
      <c r="BV27" s="513">
        <v>678614</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2140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501479</v>
      </c>
      <c r="BO28" s="358"/>
      <c r="BP28" s="358"/>
      <c r="BQ28" s="358"/>
      <c r="BR28" s="358"/>
      <c r="BS28" s="358"/>
      <c r="BT28" s="358"/>
      <c r="BU28" s="359"/>
      <c r="BV28" s="357">
        <v>758718</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8</v>
      </c>
      <c r="M29" s="446"/>
      <c r="N29" s="446"/>
      <c r="O29" s="446"/>
      <c r="P29" s="488"/>
      <c r="Q29" s="445">
        <v>1920</v>
      </c>
      <c r="R29" s="446"/>
      <c r="S29" s="446"/>
      <c r="T29" s="446"/>
      <c r="U29" s="446"/>
      <c r="V29" s="488"/>
      <c r="W29" s="543"/>
      <c r="X29" s="544"/>
      <c r="Y29" s="545"/>
      <c r="Z29" s="444" t="s">
        <v>177</v>
      </c>
      <c r="AA29" s="424"/>
      <c r="AB29" s="424"/>
      <c r="AC29" s="424"/>
      <c r="AD29" s="424"/>
      <c r="AE29" s="424"/>
      <c r="AF29" s="424"/>
      <c r="AG29" s="425"/>
      <c r="AH29" s="445">
        <v>80</v>
      </c>
      <c r="AI29" s="446"/>
      <c r="AJ29" s="446"/>
      <c r="AK29" s="446"/>
      <c r="AL29" s="488"/>
      <c r="AM29" s="445">
        <v>233600</v>
      </c>
      <c r="AN29" s="446"/>
      <c r="AO29" s="446"/>
      <c r="AP29" s="446"/>
      <c r="AQ29" s="446"/>
      <c r="AR29" s="488"/>
      <c r="AS29" s="445">
        <v>2920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2935542</v>
      </c>
      <c r="BO29" s="395"/>
      <c r="BP29" s="395"/>
      <c r="BQ29" s="395"/>
      <c r="BR29" s="395"/>
      <c r="BS29" s="395"/>
      <c r="BT29" s="395"/>
      <c r="BU29" s="396"/>
      <c r="BV29" s="394">
        <v>3136391</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92.8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4661913</v>
      </c>
      <c r="BO30" s="514"/>
      <c r="BP30" s="514"/>
      <c r="BQ30" s="514"/>
      <c r="BR30" s="514"/>
      <c r="BS30" s="514"/>
      <c r="BT30" s="514"/>
      <c r="BU30" s="515"/>
      <c r="BV30" s="513">
        <v>3907622</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嶺北広域行政事務組合　一般会計</v>
      </c>
      <c r="BZ34" s="585"/>
      <c r="CA34" s="585"/>
      <c r="CB34" s="585"/>
      <c r="CC34" s="585"/>
      <c r="CD34" s="585"/>
      <c r="CE34" s="585"/>
      <c r="CF34" s="585"/>
      <c r="CG34" s="585"/>
      <c r="CH34" s="585"/>
      <c r="CI34" s="585"/>
      <c r="CJ34" s="585"/>
      <c r="CK34" s="585"/>
      <c r="CL34" s="585"/>
      <c r="CM34" s="585"/>
      <c r="CN34" s="163"/>
      <c r="CO34" s="584">
        <f>IF(CQ34="","",MAX(C34:D43,U34:V43,AM34:AN43,BE34:BF43,BW34:BX43)+1)</f>
        <v>13</v>
      </c>
      <c r="CP34" s="584"/>
      <c r="CQ34" s="585" t="str">
        <f>IF('各会計、関係団体の財政状況及び健全化判断比率'!BS7="","",'各会計、関係団体の財政状況及び健全化判断比率'!BS7)</f>
        <v>大豊町観光開発協会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嶺北広域行政事務組合　介護認定審査事務特別会計</v>
      </c>
      <c r="BZ35" s="585"/>
      <c r="CA35" s="585"/>
      <c r="CB35" s="585"/>
      <c r="CC35" s="585"/>
      <c r="CD35" s="585"/>
      <c r="CE35" s="585"/>
      <c r="CF35" s="585"/>
      <c r="CG35" s="585"/>
      <c r="CH35" s="585"/>
      <c r="CI35" s="585"/>
      <c r="CJ35" s="585"/>
      <c r="CK35" s="585"/>
      <c r="CL35" s="585"/>
      <c r="CM35" s="585"/>
      <c r="CN35" s="163"/>
      <c r="CO35" s="584">
        <f t="shared" ref="CO35:CO43" si="3">IF(CQ35="","",CO34+1)</f>
        <v>14</v>
      </c>
      <c r="CP35" s="584"/>
      <c r="CQ35" s="585" t="str">
        <f>IF('各会計、関係団体の財政状況及び健全化判断比率'!BS8="","",'各会計、関係団体の財政状況及び健全化判断比率'!BS8)</f>
        <v>大豊ゆとりファーム</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こうち人づくり広域連合　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高知県市町村総合事務組合　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高知県市町村総合事務組合　交通災害共済事業特別会計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高知県後期高齢者医療広域連合　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高知県後期高齢者医療広域連合　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1zbFWKGVqY0Il9vZ+gLbn86ttf3kTQYty6I2Rc/fma9fVYb9lELoA9PWFMbEpEKcsUXZy6T1YdLX2Mpl5M7azw==" saltValue="A1fGehQ84Tsj+40Gek/3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531</v>
      </c>
      <c r="D34" s="1136"/>
      <c r="E34" s="1137"/>
      <c r="F34" s="32" t="s">
        <v>485</v>
      </c>
      <c r="G34" s="33" t="s">
        <v>485</v>
      </c>
      <c r="H34" s="33" t="s">
        <v>485</v>
      </c>
      <c r="I34" s="33">
        <v>4.7699999999999996</v>
      </c>
      <c r="J34" s="34">
        <v>4.21</v>
      </c>
      <c r="K34" s="22"/>
      <c r="L34" s="22"/>
      <c r="M34" s="22"/>
      <c r="N34" s="22"/>
      <c r="O34" s="22"/>
      <c r="P34" s="22"/>
    </row>
    <row r="35" spans="1:16" ht="39" customHeight="1" x14ac:dyDescent="0.15">
      <c r="A35" s="22"/>
      <c r="B35" s="35"/>
      <c r="C35" s="1132" t="s">
        <v>532</v>
      </c>
      <c r="D35" s="1132"/>
      <c r="E35" s="1133"/>
      <c r="F35" s="36">
        <v>5.63</v>
      </c>
      <c r="G35" s="37">
        <v>2.68</v>
      </c>
      <c r="H35" s="37">
        <v>2.91</v>
      </c>
      <c r="I35" s="37">
        <v>2.0499999999999998</v>
      </c>
      <c r="J35" s="38">
        <v>3.01</v>
      </c>
      <c r="K35" s="22"/>
      <c r="L35" s="22"/>
      <c r="M35" s="22"/>
      <c r="N35" s="22"/>
      <c r="O35" s="22"/>
      <c r="P35" s="22"/>
    </row>
    <row r="36" spans="1:16" ht="39" customHeight="1" x14ac:dyDescent="0.15">
      <c r="A36" s="22"/>
      <c r="B36" s="35"/>
      <c r="C36" s="1132" t="s">
        <v>533</v>
      </c>
      <c r="D36" s="1132"/>
      <c r="E36" s="1133"/>
      <c r="F36" s="36">
        <v>0.22</v>
      </c>
      <c r="G36" s="37">
        <v>0.37</v>
      </c>
      <c r="H36" s="37">
        <v>0.71</v>
      </c>
      <c r="I36" s="37">
        <v>0.89</v>
      </c>
      <c r="J36" s="38">
        <v>1.56</v>
      </c>
      <c r="K36" s="22"/>
      <c r="L36" s="22"/>
      <c r="M36" s="22"/>
      <c r="N36" s="22"/>
      <c r="O36" s="22"/>
      <c r="P36" s="22"/>
    </row>
    <row r="37" spans="1:16" ht="39" customHeight="1" x14ac:dyDescent="0.15">
      <c r="A37" s="22"/>
      <c r="B37" s="35"/>
      <c r="C37" s="1132" t="s">
        <v>534</v>
      </c>
      <c r="D37" s="1132"/>
      <c r="E37" s="1133"/>
      <c r="F37" s="36">
        <v>0.3</v>
      </c>
      <c r="G37" s="37">
        <v>0.55000000000000004</v>
      </c>
      <c r="H37" s="37">
        <v>0.14000000000000001</v>
      </c>
      <c r="I37" s="37">
        <v>0.19</v>
      </c>
      <c r="J37" s="38">
        <v>0.27</v>
      </c>
      <c r="K37" s="22"/>
      <c r="L37" s="22"/>
      <c r="M37" s="22"/>
      <c r="N37" s="22"/>
      <c r="O37" s="22"/>
      <c r="P37" s="22"/>
    </row>
    <row r="38" spans="1:16" ht="39" customHeight="1" x14ac:dyDescent="0.15">
      <c r="A38" s="22"/>
      <c r="B38" s="35"/>
      <c r="C38" s="1132" t="s">
        <v>535</v>
      </c>
      <c r="D38" s="1132"/>
      <c r="E38" s="1133"/>
      <c r="F38" s="36">
        <v>0.01</v>
      </c>
      <c r="G38" s="37">
        <v>0.01</v>
      </c>
      <c r="H38" s="37">
        <v>0.01</v>
      </c>
      <c r="I38" s="37">
        <v>0.01</v>
      </c>
      <c r="J38" s="38">
        <v>0.01</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537</v>
      </c>
      <c r="D43" s="1134"/>
      <c r="E43" s="1135"/>
      <c r="F43" s="41">
        <v>0.48</v>
      </c>
      <c r="G43" s="42">
        <v>0.32</v>
      </c>
      <c r="H43" s="42">
        <v>0</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4Ytr5toSJ6vrGp1hdtk0WRUa6BO2IRSCDyp2i9tiTHLgvGXOGsJtbj9pVSEUosWBuDymiANEAEGVmerqi9yiw==" saltValue="08J6pJzwkc/KMazIfcz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Q55" sqref="Q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406</v>
      </c>
      <c r="L45" s="58">
        <v>465</v>
      </c>
      <c r="M45" s="58">
        <v>539</v>
      </c>
      <c r="N45" s="58">
        <v>579</v>
      </c>
      <c r="O45" s="59">
        <v>640</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15">
      <c r="A48" s="46"/>
      <c r="B48" s="1140"/>
      <c r="C48" s="1141"/>
      <c r="D48" s="60"/>
      <c r="E48" s="1146" t="s">
        <v>13</v>
      </c>
      <c r="F48" s="1146"/>
      <c r="G48" s="1146"/>
      <c r="H48" s="1146"/>
      <c r="I48" s="1146"/>
      <c r="J48" s="1147"/>
      <c r="K48" s="61">
        <v>53</v>
      </c>
      <c r="L48" s="62">
        <v>62</v>
      </c>
      <c r="M48" s="62">
        <v>38</v>
      </c>
      <c r="N48" s="62">
        <v>95</v>
      </c>
      <c r="O48" s="63">
        <v>63</v>
      </c>
      <c r="P48" s="46"/>
      <c r="Q48" s="46"/>
      <c r="R48" s="46"/>
      <c r="S48" s="46"/>
      <c r="T48" s="46"/>
      <c r="U48" s="46"/>
    </row>
    <row r="49" spans="1:21" ht="30.75" customHeight="1" x14ac:dyDescent="0.15">
      <c r="A49" s="46"/>
      <c r="B49" s="1140"/>
      <c r="C49" s="1141"/>
      <c r="D49" s="60"/>
      <c r="E49" s="1146" t="s">
        <v>14</v>
      </c>
      <c r="F49" s="1146"/>
      <c r="G49" s="1146"/>
      <c r="H49" s="1146"/>
      <c r="I49" s="1146"/>
      <c r="J49" s="1147"/>
      <c r="K49" s="61">
        <v>7</v>
      </c>
      <c r="L49" s="62">
        <v>7</v>
      </c>
      <c r="M49" s="62">
        <v>7</v>
      </c>
      <c r="N49" s="62">
        <v>7</v>
      </c>
      <c r="O49" s="63">
        <v>4</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485</v>
      </c>
      <c r="L50" s="62" t="s">
        <v>485</v>
      </c>
      <c r="M50" s="62" t="s">
        <v>485</v>
      </c>
      <c r="N50" s="62" t="s">
        <v>485</v>
      </c>
      <c r="O50" s="63" t="s">
        <v>485</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485</v>
      </c>
      <c r="L51" s="62" t="s">
        <v>485</v>
      </c>
      <c r="M51" s="62" t="s">
        <v>485</v>
      </c>
      <c r="N51" s="62" t="s">
        <v>485</v>
      </c>
      <c r="O51" s="63" t="s">
        <v>485</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379</v>
      </c>
      <c r="L52" s="62">
        <v>392</v>
      </c>
      <c r="M52" s="62">
        <v>475</v>
      </c>
      <c r="N52" s="62">
        <v>531</v>
      </c>
      <c r="O52" s="63">
        <v>564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87</v>
      </c>
      <c r="L53" s="67">
        <v>142</v>
      </c>
      <c r="M53" s="67">
        <v>109</v>
      </c>
      <c r="N53" s="67">
        <v>150</v>
      </c>
      <c r="O53" s="68">
        <v>143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4t6YF+NoHK7PRLakV/y40bTQ0brmjXl3KLhThndJgPNSLZFc5vaMWzEi4c3TtqVjV8+Ch3CB8NwdZZHAyN0A==" saltValue="wJbp6svLpK/IHMMfaRUa2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69" t="s">
        <v>30</v>
      </c>
      <c r="C41" s="1170"/>
      <c r="D41" s="103"/>
      <c r="E41" s="1175" t="s">
        <v>31</v>
      </c>
      <c r="F41" s="1175"/>
      <c r="G41" s="1175"/>
      <c r="H41" s="1176"/>
      <c r="I41" s="330">
        <v>5580</v>
      </c>
      <c r="J41" s="331">
        <v>6465</v>
      </c>
      <c r="K41" s="331">
        <v>6139</v>
      </c>
      <c r="L41" s="331">
        <v>5979</v>
      </c>
      <c r="M41" s="332">
        <v>5488</v>
      </c>
    </row>
    <row r="42" spans="2:13" ht="27.75" customHeight="1" x14ac:dyDescent="0.15">
      <c r="B42" s="1171"/>
      <c r="C42" s="1172"/>
      <c r="D42" s="104"/>
      <c r="E42" s="1177" t="s">
        <v>32</v>
      </c>
      <c r="F42" s="1177"/>
      <c r="G42" s="1177"/>
      <c r="H42" s="1178"/>
      <c r="I42" s="333" t="s">
        <v>485</v>
      </c>
      <c r="J42" s="334" t="s">
        <v>485</v>
      </c>
      <c r="K42" s="334" t="s">
        <v>485</v>
      </c>
      <c r="L42" s="334" t="s">
        <v>485</v>
      </c>
      <c r="M42" s="335" t="s">
        <v>485</v>
      </c>
    </row>
    <row r="43" spans="2:13" ht="27.75" customHeight="1" x14ac:dyDescent="0.15">
      <c r="B43" s="1171"/>
      <c r="C43" s="1172"/>
      <c r="D43" s="104"/>
      <c r="E43" s="1177" t="s">
        <v>33</v>
      </c>
      <c r="F43" s="1177"/>
      <c r="G43" s="1177"/>
      <c r="H43" s="1178"/>
      <c r="I43" s="333">
        <v>429</v>
      </c>
      <c r="J43" s="334">
        <v>404</v>
      </c>
      <c r="K43" s="334">
        <v>322</v>
      </c>
      <c r="L43" s="334">
        <v>324</v>
      </c>
      <c r="M43" s="335">
        <v>258</v>
      </c>
    </row>
    <row r="44" spans="2:13" ht="27.75" customHeight="1" x14ac:dyDescent="0.15">
      <c r="B44" s="1171"/>
      <c r="C44" s="1172"/>
      <c r="D44" s="104"/>
      <c r="E44" s="1177" t="s">
        <v>34</v>
      </c>
      <c r="F44" s="1177"/>
      <c r="G44" s="1177"/>
      <c r="H44" s="1178"/>
      <c r="I44" s="333">
        <v>54</v>
      </c>
      <c r="J44" s="334">
        <v>48</v>
      </c>
      <c r="K44" s="334">
        <v>41</v>
      </c>
      <c r="L44" s="334">
        <v>34</v>
      </c>
      <c r="M44" s="335">
        <v>30</v>
      </c>
    </row>
    <row r="45" spans="2:13" ht="27.75" customHeight="1" x14ac:dyDescent="0.15">
      <c r="B45" s="1171"/>
      <c r="C45" s="1172"/>
      <c r="D45" s="104"/>
      <c r="E45" s="1177" t="s">
        <v>35</v>
      </c>
      <c r="F45" s="1177"/>
      <c r="G45" s="1177"/>
      <c r="H45" s="1178"/>
      <c r="I45" s="333">
        <v>1051</v>
      </c>
      <c r="J45" s="334">
        <v>1030</v>
      </c>
      <c r="K45" s="334">
        <v>1135</v>
      </c>
      <c r="L45" s="334">
        <v>1006</v>
      </c>
      <c r="M45" s="335">
        <v>1019</v>
      </c>
    </row>
    <row r="46" spans="2:13" ht="27.75" customHeight="1" x14ac:dyDescent="0.15">
      <c r="B46" s="1171"/>
      <c r="C46" s="1172"/>
      <c r="D46" s="105"/>
      <c r="E46" s="1177" t="s">
        <v>36</v>
      </c>
      <c r="F46" s="1177"/>
      <c r="G46" s="1177"/>
      <c r="H46" s="1178"/>
      <c r="I46" s="333" t="s">
        <v>485</v>
      </c>
      <c r="J46" s="334" t="s">
        <v>485</v>
      </c>
      <c r="K46" s="334" t="s">
        <v>485</v>
      </c>
      <c r="L46" s="334" t="s">
        <v>485</v>
      </c>
      <c r="M46" s="335" t="s">
        <v>485</v>
      </c>
    </row>
    <row r="47" spans="2:13" ht="27.75" customHeight="1" x14ac:dyDescent="0.15">
      <c r="B47" s="1171"/>
      <c r="C47" s="1172"/>
      <c r="D47" s="106"/>
      <c r="E47" s="1179" t="s">
        <v>37</v>
      </c>
      <c r="F47" s="1180"/>
      <c r="G47" s="1180"/>
      <c r="H47" s="1181"/>
      <c r="I47" s="333" t="s">
        <v>485</v>
      </c>
      <c r="J47" s="334" t="s">
        <v>485</v>
      </c>
      <c r="K47" s="334" t="s">
        <v>485</v>
      </c>
      <c r="L47" s="334" t="s">
        <v>485</v>
      </c>
      <c r="M47" s="335" t="s">
        <v>485</v>
      </c>
    </row>
    <row r="48" spans="2:13" ht="27.75" customHeight="1" x14ac:dyDescent="0.15">
      <c r="B48" s="1171"/>
      <c r="C48" s="1172"/>
      <c r="D48" s="104"/>
      <c r="E48" s="1177" t="s">
        <v>38</v>
      </c>
      <c r="F48" s="1177"/>
      <c r="G48" s="1177"/>
      <c r="H48" s="1178"/>
      <c r="I48" s="333" t="s">
        <v>485</v>
      </c>
      <c r="J48" s="334" t="s">
        <v>485</v>
      </c>
      <c r="K48" s="334" t="s">
        <v>485</v>
      </c>
      <c r="L48" s="334" t="s">
        <v>485</v>
      </c>
      <c r="M48" s="335" t="s">
        <v>485</v>
      </c>
    </row>
    <row r="49" spans="2:13" ht="27.75" customHeight="1" x14ac:dyDescent="0.15">
      <c r="B49" s="1173"/>
      <c r="C49" s="1174"/>
      <c r="D49" s="104"/>
      <c r="E49" s="1177" t="s">
        <v>39</v>
      </c>
      <c r="F49" s="1177"/>
      <c r="G49" s="1177"/>
      <c r="H49" s="1178"/>
      <c r="I49" s="333" t="s">
        <v>485</v>
      </c>
      <c r="J49" s="334" t="s">
        <v>485</v>
      </c>
      <c r="K49" s="334" t="s">
        <v>485</v>
      </c>
      <c r="L49" s="334" t="s">
        <v>485</v>
      </c>
      <c r="M49" s="335" t="s">
        <v>485</v>
      </c>
    </row>
    <row r="50" spans="2:13" ht="27.75" customHeight="1" x14ac:dyDescent="0.15">
      <c r="B50" s="1182" t="s">
        <v>40</v>
      </c>
      <c r="C50" s="1183"/>
      <c r="D50" s="107"/>
      <c r="E50" s="1177" t="s">
        <v>41</v>
      </c>
      <c r="F50" s="1177"/>
      <c r="G50" s="1177"/>
      <c r="H50" s="1178"/>
      <c r="I50" s="333">
        <v>6345</v>
      </c>
      <c r="J50" s="334">
        <v>7531</v>
      </c>
      <c r="K50" s="334">
        <v>10145</v>
      </c>
      <c r="L50" s="334">
        <v>8842</v>
      </c>
      <c r="M50" s="335">
        <v>9156</v>
      </c>
    </row>
    <row r="51" spans="2:13" ht="27.75" customHeight="1" x14ac:dyDescent="0.15">
      <c r="B51" s="1171"/>
      <c r="C51" s="1172"/>
      <c r="D51" s="104"/>
      <c r="E51" s="1177" t="s">
        <v>42</v>
      </c>
      <c r="F51" s="1177"/>
      <c r="G51" s="1177"/>
      <c r="H51" s="1178"/>
      <c r="I51" s="333" t="s">
        <v>485</v>
      </c>
      <c r="J51" s="334" t="s">
        <v>485</v>
      </c>
      <c r="K51" s="334" t="s">
        <v>485</v>
      </c>
      <c r="L51" s="334" t="s">
        <v>485</v>
      </c>
      <c r="M51" s="335" t="s">
        <v>485</v>
      </c>
    </row>
    <row r="52" spans="2:13" ht="27.75" customHeight="1" x14ac:dyDescent="0.15">
      <c r="B52" s="1173"/>
      <c r="C52" s="1174"/>
      <c r="D52" s="104"/>
      <c r="E52" s="1177" t="s">
        <v>43</v>
      </c>
      <c r="F52" s="1177"/>
      <c r="G52" s="1177"/>
      <c r="H52" s="1178"/>
      <c r="I52" s="333">
        <v>5242</v>
      </c>
      <c r="J52" s="334">
        <v>5796</v>
      </c>
      <c r="K52" s="334">
        <v>5703</v>
      </c>
      <c r="L52" s="334">
        <v>5472</v>
      </c>
      <c r="M52" s="335">
        <v>5204</v>
      </c>
    </row>
    <row r="53" spans="2:13" ht="27.75" customHeight="1" thickBot="1" x14ac:dyDescent="0.2">
      <c r="B53" s="1184" t="s">
        <v>19</v>
      </c>
      <c r="C53" s="1185"/>
      <c r="D53" s="108"/>
      <c r="E53" s="1186" t="s">
        <v>44</v>
      </c>
      <c r="F53" s="1186"/>
      <c r="G53" s="1186"/>
      <c r="H53" s="1187"/>
      <c r="I53" s="336">
        <v>-4472</v>
      </c>
      <c r="J53" s="337">
        <v>-5380</v>
      </c>
      <c r="K53" s="337">
        <v>-8210</v>
      </c>
      <c r="L53" s="337">
        <v>-6972</v>
      </c>
      <c r="M53" s="338">
        <v>-7565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LoWRcXZm6/m+d7HmO4yM3LdUg+QHHJhscwGyfTtMjtr8jB7g9cbYvTMsUHJjxOpg8zGdZqInp+S3az8NBA16A==" saltValue="wfMoAMHQQbDg+8slhsP0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A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756</v>
      </c>
      <c r="G55" s="339">
        <v>759</v>
      </c>
      <c r="H55" s="340">
        <v>501</v>
      </c>
    </row>
    <row r="56" spans="2:8" ht="52.5" customHeight="1" x14ac:dyDescent="0.15">
      <c r="B56" s="120"/>
      <c r="C56" s="1198" t="s">
        <v>47</v>
      </c>
      <c r="D56" s="1198"/>
      <c r="E56" s="1199"/>
      <c r="F56" s="341">
        <v>3053</v>
      </c>
      <c r="G56" s="341">
        <v>3136</v>
      </c>
      <c r="H56" s="342">
        <v>2936</v>
      </c>
    </row>
    <row r="57" spans="2:8" ht="53.25" customHeight="1" x14ac:dyDescent="0.15">
      <c r="B57" s="120"/>
      <c r="C57" s="1200" t="s">
        <v>48</v>
      </c>
      <c r="D57" s="1200"/>
      <c r="E57" s="1201"/>
      <c r="F57" s="343">
        <v>3277</v>
      </c>
      <c r="G57" s="343">
        <v>3908</v>
      </c>
      <c r="H57" s="344">
        <v>4662</v>
      </c>
    </row>
    <row r="58" spans="2:8" ht="45.75" customHeight="1" x14ac:dyDescent="0.15">
      <c r="B58" s="121"/>
      <c r="C58" s="1188" t="s">
        <v>553</v>
      </c>
      <c r="D58" s="1189"/>
      <c r="E58" s="1190"/>
      <c r="F58" s="345">
        <v>2781</v>
      </c>
      <c r="G58" s="345">
        <v>2792</v>
      </c>
      <c r="H58" s="346">
        <v>3101</v>
      </c>
    </row>
    <row r="59" spans="2:8" ht="45.75" customHeight="1" x14ac:dyDescent="0.15">
      <c r="B59" s="121"/>
      <c r="C59" s="1188" t="s">
        <v>554</v>
      </c>
      <c r="D59" s="1189"/>
      <c r="E59" s="1190"/>
      <c r="F59" s="345">
        <v>0</v>
      </c>
      <c r="G59" s="345">
        <v>573</v>
      </c>
      <c r="H59" s="346">
        <v>939</v>
      </c>
    </row>
    <row r="60" spans="2:8" ht="45.75" customHeight="1" x14ac:dyDescent="0.15">
      <c r="B60" s="121"/>
      <c r="C60" s="1188" t="s">
        <v>555</v>
      </c>
      <c r="D60" s="1189"/>
      <c r="E60" s="1190"/>
      <c r="F60" s="345">
        <v>190</v>
      </c>
      <c r="G60" s="345">
        <v>190</v>
      </c>
      <c r="H60" s="346">
        <v>190</v>
      </c>
    </row>
    <row r="61" spans="2:8" ht="45.75" customHeight="1" x14ac:dyDescent="0.15">
      <c r="B61" s="121"/>
      <c r="C61" s="1188" t="s">
        <v>556</v>
      </c>
      <c r="D61" s="1189"/>
      <c r="E61" s="1190"/>
      <c r="F61" s="345">
        <v>85</v>
      </c>
      <c r="G61" s="345">
        <v>141</v>
      </c>
      <c r="H61" s="346">
        <v>227</v>
      </c>
    </row>
    <row r="62" spans="2:8" ht="45.75" customHeight="1" thickBot="1" x14ac:dyDescent="0.2">
      <c r="B62" s="122"/>
      <c r="C62" s="1191" t="s">
        <v>557</v>
      </c>
      <c r="D62" s="1192"/>
      <c r="E62" s="1193"/>
      <c r="F62" s="347">
        <v>95</v>
      </c>
      <c r="G62" s="347">
        <v>98</v>
      </c>
      <c r="H62" s="348">
        <v>101</v>
      </c>
    </row>
    <row r="63" spans="2:8" ht="52.5" customHeight="1" thickBot="1" x14ac:dyDescent="0.2">
      <c r="B63" s="123"/>
      <c r="C63" s="1194" t="s">
        <v>49</v>
      </c>
      <c r="D63" s="1194"/>
      <c r="E63" s="1195"/>
      <c r="F63" s="349">
        <v>7086</v>
      </c>
      <c r="G63" s="349">
        <v>7803</v>
      </c>
      <c r="H63" s="350">
        <v>8099</v>
      </c>
    </row>
    <row r="64" spans="2:8" x14ac:dyDescent="0.15"/>
  </sheetData>
  <sheetProtection algorithmName="SHA-512" hashValue="qjt0Ius2x5hgFNRQhFpr3d9p1JEe6ZQ+nK2rxW7wMUrLISzAnN0+ykjVuv3dhcIBP4mc8bcrpJ8vMTesNetleA==" saltValue="WSX2LwfW+DAhivUyKxmK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319435</v>
      </c>
      <c r="E3" s="142"/>
      <c r="F3" s="143">
        <v>301035</v>
      </c>
      <c r="G3" s="144"/>
      <c r="H3" s="145"/>
    </row>
    <row r="4" spans="1:8" x14ac:dyDescent="0.15">
      <c r="A4" s="146"/>
      <c r="B4" s="147"/>
      <c r="C4" s="148"/>
      <c r="D4" s="149">
        <v>247072</v>
      </c>
      <c r="E4" s="150"/>
      <c r="F4" s="151">
        <v>154376</v>
      </c>
      <c r="G4" s="152"/>
      <c r="H4" s="153"/>
    </row>
    <row r="5" spans="1:8" x14ac:dyDescent="0.15">
      <c r="A5" s="134" t="s">
        <v>517</v>
      </c>
      <c r="B5" s="139"/>
      <c r="C5" s="140"/>
      <c r="D5" s="141">
        <v>553513</v>
      </c>
      <c r="E5" s="142"/>
      <c r="F5" s="143">
        <v>277467</v>
      </c>
      <c r="G5" s="144"/>
      <c r="H5" s="145"/>
    </row>
    <row r="6" spans="1:8" x14ac:dyDescent="0.15">
      <c r="A6" s="146"/>
      <c r="B6" s="147"/>
      <c r="C6" s="148"/>
      <c r="D6" s="149">
        <v>243768</v>
      </c>
      <c r="E6" s="150"/>
      <c r="F6" s="151">
        <v>128378</v>
      </c>
      <c r="G6" s="152"/>
      <c r="H6" s="153"/>
    </row>
    <row r="7" spans="1:8" x14ac:dyDescent="0.15">
      <c r="A7" s="134" t="s">
        <v>518</v>
      </c>
      <c r="B7" s="139"/>
      <c r="C7" s="140"/>
      <c r="D7" s="141">
        <v>256802</v>
      </c>
      <c r="E7" s="142"/>
      <c r="F7" s="143">
        <v>282256</v>
      </c>
      <c r="G7" s="144"/>
      <c r="H7" s="145"/>
    </row>
    <row r="8" spans="1:8" x14ac:dyDescent="0.15">
      <c r="A8" s="146"/>
      <c r="B8" s="147"/>
      <c r="C8" s="148"/>
      <c r="D8" s="149">
        <v>194563</v>
      </c>
      <c r="E8" s="150"/>
      <c r="F8" s="151">
        <v>145453</v>
      </c>
      <c r="G8" s="152"/>
      <c r="H8" s="153"/>
    </row>
    <row r="9" spans="1:8" x14ac:dyDescent="0.15">
      <c r="A9" s="134" t="s">
        <v>519</v>
      </c>
      <c r="B9" s="139"/>
      <c r="C9" s="140"/>
      <c r="D9" s="141">
        <v>272195</v>
      </c>
      <c r="E9" s="142"/>
      <c r="F9" s="143">
        <v>295341</v>
      </c>
      <c r="G9" s="144"/>
      <c r="H9" s="145"/>
    </row>
    <row r="10" spans="1:8" x14ac:dyDescent="0.15">
      <c r="A10" s="146"/>
      <c r="B10" s="147"/>
      <c r="C10" s="148"/>
      <c r="D10" s="149">
        <v>193196</v>
      </c>
      <c r="E10" s="150"/>
      <c r="F10" s="151">
        <v>137402</v>
      </c>
      <c r="G10" s="152"/>
      <c r="H10" s="153"/>
    </row>
    <row r="11" spans="1:8" x14ac:dyDescent="0.15">
      <c r="A11" s="134" t="s">
        <v>520</v>
      </c>
      <c r="B11" s="139"/>
      <c r="C11" s="140"/>
      <c r="D11" s="141">
        <v>259034</v>
      </c>
      <c r="E11" s="142"/>
      <c r="F11" s="143">
        <v>292845</v>
      </c>
      <c r="G11" s="144"/>
      <c r="H11" s="145"/>
    </row>
    <row r="12" spans="1:8" x14ac:dyDescent="0.15">
      <c r="A12" s="146"/>
      <c r="B12" s="147"/>
      <c r="C12" s="154"/>
      <c r="D12" s="149">
        <v>195467</v>
      </c>
      <c r="E12" s="150"/>
      <c r="F12" s="151">
        <v>143187</v>
      </c>
      <c r="G12" s="152"/>
      <c r="H12" s="153"/>
    </row>
    <row r="13" spans="1:8" x14ac:dyDescent="0.15">
      <c r="A13" s="134"/>
      <c r="B13" s="139"/>
      <c r="C13" s="140"/>
      <c r="D13" s="141">
        <v>332196</v>
      </c>
      <c r="E13" s="142"/>
      <c r="F13" s="143">
        <v>289789</v>
      </c>
      <c r="G13" s="155"/>
      <c r="H13" s="145"/>
    </row>
    <row r="14" spans="1:8" x14ac:dyDescent="0.15">
      <c r="A14" s="146"/>
      <c r="B14" s="147"/>
      <c r="C14" s="148"/>
      <c r="D14" s="149">
        <v>214813</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5.64</v>
      </c>
      <c r="C19" s="156">
        <f>ROUND(VALUE(SUBSTITUTE(実質収支比率等に係る経年分析!G$48,"▲","-")),2)</f>
        <v>2.68</v>
      </c>
      <c r="D19" s="156">
        <f>ROUND(VALUE(SUBSTITUTE(実質収支比率等に係る経年分析!H$48,"▲","-")),2)</f>
        <v>2.92</v>
      </c>
      <c r="E19" s="156">
        <f>ROUND(VALUE(SUBSTITUTE(実質収支比率等に係る経年分析!I$48,"▲","-")),2)</f>
        <v>2.06</v>
      </c>
      <c r="F19" s="156">
        <f>ROUND(VALUE(SUBSTITUTE(実質収支比率等に係る経年分析!J$48,"▲","-")),2)</f>
        <v>3.02</v>
      </c>
    </row>
    <row r="20" spans="1:11" x14ac:dyDescent="0.15">
      <c r="A20" s="156" t="s">
        <v>53</v>
      </c>
      <c r="B20" s="156">
        <f>ROUND(VALUE(SUBSTITUTE(実質収支比率等に係る経年分析!F$47,"▲","-")),2)</f>
        <v>17.559999999999999</v>
      </c>
      <c r="C20" s="156">
        <f>ROUND(VALUE(SUBSTITUTE(実質収支比率等に係る経年分析!G$47,"▲","-")),2)</f>
        <v>19.09</v>
      </c>
      <c r="D20" s="156">
        <f>ROUND(VALUE(SUBSTITUTE(実質収支比率等に係る経年分析!H$47,"▲","-")),2)</f>
        <v>20.94</v>
      </c>
      <c r="E20" s="156">
        <f>ROUND(VALUE(SUBSTITUTE(実質収支比率等に係る経年分析!I$47,"▲","-")),2)</f>
        <v>20.64</v>
      </c>
      <c r="F20" s="156">
        <f>ROUND(VALUE(SUBSTITUTE(実質収支比率等に係る経年分析!J$47,"▲","-")),2)</f>
        <v>13.23</v>
      </c>
    </row>
    <row r="21" spans="1:11" x14ac:dyDescent="0.15">
      <c r="A21" s="156" t="s">
        <v>54</v>
      </c>
      <c r="B21" s="156">
        <f>IF(ISNUMBER(VALUE(SUBSTITUTE(実質収支比率等に係る経年分析!F$49,"▲","-"))),ROUND(VALUE(SUBSTITUTE(実質収支比率等に係る経年分析!F$49,"▲","-")),2),NA())</f>
        <v>2.48</v>
      </c>
      <c r="C21" s="156">
        <f>IF(ISNUMBER(VALUE(SUBSTITUTE(実質収支比率等に係る経年分析!G$49,"▲","-"))),ROUND(VALUE(SUBSTITUTE(実質収支比率等に係る経年分析!G$49,"▲","-")),2),NA())</f>
        <v>-2.5099999999999998</v>
      </c>
      <c r="D21" s="156">
        <f>IF(ISNUMBER(VALUE(SUBSTITUTE(実質収支比率等に係る経年分析!H$49,"▲","-"))),ROUND(VALUE(SUBSTITUTE(実質収支比率等に係る経年分析!H$49,"▲","-")),2),NA())</f>
        <v>8.69</v>
      </c>
      <c r="E21" s="156">
        <f>IF(ISNUMBER(VALUE(SUBSTITUTE(実質収支比率等に係る経年分析!I$49,"▲","-"))),ROUND(VALUE(SUBSTITUTE(実質収支比率等に係る経年分析!I$49,"▲","-")),2),NA())</f>
        <v>-0.73</v>
      </c>
      <c r="F21" s="156">
        <f>IF(ISNUMBER(VALUE(SUBSTITUTE(実質収支比率等に係る経年分析!J$49,"▲","-"))),ROUND(VALUE(SUBSTITUTE(実質収支比率等に係る経年分析!J$49,"▲","-")),2),NA())</f>
        <v>-0.86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0.48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0.01</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0.55000000000000004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0.14000000000000001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0.27</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0.22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0.37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1.56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5.63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2.68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2.91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2.0499999999999998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3.01</v>
      </c>
    </row>
    <row r="36" spans="1:16" x14ac:dyDescent="0.15">
      <c r="A36" s="157" t="str">
        <f>IF(連結実質赤字比率に係る赤字・黒字の構成分析!C$34="",NA(),連結実質赤字比率に係る赤字・黒字の構成分析!C$34)</f>
        <v>簡易水道事業会計</v>
      </c>
      <c r="B36" s="157" t="e">
        <f>IF(ROUND(VALUE(SUBSTITUTE(連結実質赤字比率に係る赤字・黒字の構成分析!F$34,"▲", "-")), 2) &lt; 0, ABS(ROUND(VALUE(SUBSTITUTE(連結実質赤字比率に係る赤字・黒字の構成分析!F$34,"▲", "-")), 2)), NA())</f>
        <v>#VALUE!</v>
      </c>
      <c r="C36" s="157" t="e">
        <f>IF(ROUND(VALUE(SUBSTITUTE(連結実質赤字比率に係る赤字・黒字の構成分析!F$34,"▲", "-")), 2) &gt;= 0, ABS(ROUND(VALUE(SUBSTITUTE(連結実質赤字比率に係る赤字・黒字の構成分析!F$34,"▲", "-")), 2)), NA())</f>
        <v>#VALUE!</v>
      </c>
      <c r="D36" s="157" t="e">
        <f>IF(ROUND(VALUE(SUBSTITUTE(連結実質赤字比率に係る赤字・黒字の構成分析!G$34,"▲", "-")), 2) &lt; 0, ABS(ROUND(VALUE(SUBSTITUTE(連結実質赤字比率に係る赤字・黒字の構成分析!G$34,"▲", "-")), 2)), NA())</f>
        <v>#VALUE!</v>
      </c>
      <c r="E36" s="157" t="e">
        <f>IF(ROUND(VALUE(SUBSTITUTE(連結実質赤字比率に係る赤字・黒字の構成分析!G$34,"▲", "-")), 2) &gt;= 0, ABS(ROUND(VALUE(SUBSTITUTE(連結実質赤字比率に係る赤字・黒字の構成分析!G$34,"▲", "-")), 2)), NA())</f>
        <v>#VALUE!</v>
      </c>
      <c r="F36" s="157" t="e">
        <f>IF(ROUND(VALUE(SUBSTITUTE(連結実質赤字比率に係る赤字・黒字の構成分析!H$34,"▲", "-")), 2) &lt; 0, ABS(ROUND(VALUE(SUBSTITUTE(連結実質赤字比率に係る赤字・黒字の構成分析!H$34,"▲", "-")), 2)), NA())</f>
        <v>#VALUE!</v>
      </c>
      <c r="G36" s="157" t="e">
        <f>IF(ROUND(VALUE(SUBSTITUTE(連結実質赤字比率に係る赤字・黒字の構成分析!H$34,"▲", "-")), 2) &gt;= 0, ABS(ROUND(VALUE(SUBSTITUTE(連結実質赤字比率に係る赤字・黒字の構成分析!H$34,"▲", "-")), 2)), NA())</f>
        <v>#VALUE!</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4.7699999999999996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4.21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379</v>
      </c>
      <c r="E42" s="158"/>
      <c r="F42" s="158"/>
      <c r="G42" s="158">
        <f>'実質公債費比率（分子）の構造'!L$52</f>
        <v>392</v>
      </c>
      <c r="H42" s="158"/>
      <c r="I42" s="158"/>
      <c r="J42" s="158">
        <f>'実質公債費比率（分子）の構造'!M$52</f>
        <v>475</v>
      </c>
      <c r="K42" s="158"/>
      <c r="L42" s="158"/>
      <c r="M42" s="158">
        <f>'実質公債費比率（分子）の構造'!N$52</f>
        <v>531</v>
      </c>
      <c r="N42" s="158"/>
      <c r="O42" s="158"/>
      <c r="P42" s="158">
        <f>'実質公債費比率（分子）の構造'!O$52</f>
        <v>564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7</v>
      </c>
      <c r="C45" s="158"/>
      <c r="D45" s="158"/>
      <c r="E45" s="158">
        <f>'実質公債費比率（分子）の構造'!L$49</f>
        <v>7</v>
      </c>
      <c r="F45" s="158"/>
      <c r="G45" s="158"/>
      <c r="H45" s="158">
        <f>'実質公債費比率（分子）の構造'!M$49</f>
        <v>7</v>
      </c>
      <c r="I45" s="158"/>
      <c r="J45" s="158"/>
      <c r="K45" s="158">
        <f>'実質公債費比率（分子）の構造'!N$49</f>
        <v>7</v>
      </c>
      <c r="L45" s="158"/>
      <c r="M45" s="158"/>
      <c r="N45" s="158">
        <f>'実質公債費比率（分子）の構造'!O$49</f>
        <v>4</v>
      </c>
      <c r="O45" s="158"/>
      <c r="P45" s="158"/>
    </row>
    <row r="46" spans="1:16" x14ac:dyDescent="0.15">
      <c r="A46" s="158" t="s">
        <v>64</v>
      </c>
      <c r="B46" s="158">
        <f>'実質公債費比率（分子）の構造'!K$48</f>
        <v>53</v>
      </c>
      <c r="C46" s="158"/>
      <c r="D46" s="158"/>
      <c r="E46" s="158">
        <f>'実質公債費比率（分子）の構造'!L$48</f>
        <v>62</v>
      </c>
      <c r="F46" s="158"/>
      <c r="G46" s="158"/>
      <c r="H46" s="158">
        <f>'実質公債費比率（分子）の構造'!M$48</f>
        <v>38</v>
      </c>
      <c r="I46" s="158"/>
      <c r="J46" s="158"/>
      <c r="K46" s="158">
        <f>'実質公債費比率（分子）の構造'!N$48</f>
        <v>95</v>
      </c>
      <c r="L46" s="158"/>
      <c r="M46" s="158"/>
      <c r="N46" s="158">
        <f>'実質公債費比率（分子）の構造'!O$48</f>
        <v>63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406</v>
      </c>
      <c r="C49" s="158"/>
      <c r="D49" s="158"/>
      <c r="E49" s="158">
        <f>'実質公債費比率（分子）の構造'!L$45</f>
        <v>465</v>
      </c>
      <c r="F49" s="158"/>
      <c r="G49" s="158"/>
      <c r="H49" s="158">
        <f>'実質公債費比率（分子）の構造'!M$45</f>
        <v>539</v>
      </c>
      <c r="I49" s="158"/>
      <c r="J49" s="158"/>
      <c r="K49" s="158">
        <f>'実質公債費比率（分子）の構造'!N$45</f>
        <v>579</v>
      </c>
      <c r="L49" s="158"/>
      <c r="M49" s="158"/>
      <c r="N49" s="158">
        <f>'実質公債費比率（分子）の構造'!O$45</f>
        <v>640</v>
      </c>
      <c r="O49" s="158"/>
      <c r="P49" s="158"/>
    </row>
    <row r="50" spans="1:16" x14ac:dyDescent="0.15">
      <c r="A50" s="158" t="s">
        <v>67</v>
      </c>
      <c r="B50" s="158" t="e">
        <f>NA()</f>
        <v>#N/A</v>
      </c>
      <c r="C50" s="158">
        <f>IF(ISNUMBER('実質公債費比率（分子）の構造'!K$53),'実質公債費比率（分子）の構造'!K$53,NA())</f>
        <v>87</v>
      </c>
      <c r="D50" s="158" t="e">
        <f>NA()</f>
        <v>#N/A</v>
      </c>
      <c r="E50" s="158" t="e">
        <f>NA()</f>
        <v>#N/A</v>
      </c>
      <c r="F50" s="158">
        <f>IF(ISNUMBER('実質公債費比率（分子）の構造'!L$53),'実質公債費比率（分子）の構造'!L$53,NA())</f>
        <v>142</v>
      </c>
      <c r="G50" s="158" t="e">
        <f>NA()</f>
        <v>#N/A</v>
      </c>
      <c r="H50" s="158" t="e">
        <f>NA()</f>
        <v>#N/A</v>
      </c>
      <c r="I50" s="158">
        <f>IF(ISNUMBER('実質公債費比率（分子）の構造'!M$53),'実質公債費比率（分子）の構造'!M$53,NA())</f>
        <v>109</v>
      </c>
      <c r="J50" s="158" t="e">
        <f>NA()</f>
        <v>#N/A</v>
      </c>
      <c r="K50" s="158" t="e">
        <f>NA()</f>
        <v>#N/A</v>
      </c>
      <c r="L50" s="158">
        <f>IF(ISNUMBER('実質公債費比率（分子）の構造'!N$53),'実質公債費比率（分子）の構造'!N$53,NA())</f>
        <v>150</v>
      </c>
      <c r="M50" s="158" t="e">
        <f>NA()</f>
        <v>#N/A</v>
      </c>
      <c r="N50" s="158" t="e">
        <f>NA()</f>
        <v>#N/A</v>
      </c>
      <c r="O50" s="158">
        <f>IF(ISNUMBER('実質公債費比率（分子）の構造'!O$53),'実質公債費比率（分子）の構造'!O$53,NA())</f>
        <v>143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5242</v>
      </c>
      <c r="E56" s="157"/>
      <c r="F56" s="157"/>
      <c r="G56" s="157">
        <f>'将来負担比率（分子）の構造'!J$52</f>
        <v>5796</v>
      </c>
      <c r="H56" s="157"/>
      <c r="I56" s="157"/>
      <c r="J56" s="157">
        <f>'将来負担比率（分子）の構造'!K$52</f>
        <v>5703</v>
      </c>
      <c r="K56" s="157"/>
      <c r="L56" s="157"/>
      <c r="M56" s="157">
        <f>'将来負担比率（分子）の構造'!L$52</f>
        <v>5472</v>
      </c>
      <c r="N56" s="157"/>
      <c r="O56" s="157"/>
      <c r="P56" s="157">
        <f>'将来負担比率（分子）の構造'!M$52</f>
        <v>5204</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6345</v>
      </c>
      <c r="E58" s="157"/>
      <c r="F58" s="157"/>
      <c r="G58" s="157">
        <f>'将来負担比率（分子）の構造'!J$50</f>
        <v>7531</v>
      </c>
      <c r="H58" s="157"/>
      <c r="I58" s="157"/>
      <c r="J58" s="157">
        <f>'将来負担比率（分子）の構造'!K$50</f>
        <v>10145</v>
      </c>
      <c r="K58" s="157"/>
      <c r="L58" s="157"/>
      <c r="M58" s="157">
        <f>'将来負担比率（分子）の構造'!L$50</f>
        <v>8842</v>
      </c>
      <c r="N58" s="157"/>
      <c r="O58" s="157"/>
      <c r="P58" s="157">
        <f>'将来負担比率（分子）の構造'!M$50</f>
        <v>9156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1051</v>
      </c>
      <c r="C62" s="157"/>
      <c r="D62" s="157"/>
      <c r="E62" s="157">
        <f>'将来負担比率（分子）の構造'!J$45</f>
        <v>1030</v>
      </c>
      <c r="F62" s="157"/>
      <c r="G62" s="157"/>
      <c r="H62" s="157">
        <f>'将来負担比率（分子）の構造'!K$45</f>
        <v>1135</v>
      </c>
      <c r="I62" s="157"/>
      <c r="J62" s="157"/>
      <c r="K62" s="157">
        <f>'将来負担比率（分子）の構造'!L$45</f>
        <v>1006</v>
      </c>
      <c r="L62" s="157"/>
      <c r="M62" s="157"/>
      <c r="N62" s="157">
        <f>'将来負担比率（分子）の構造'!M$45</f>
        <v>1019</v>
      </c>
      <c r="O62" s="157"/>
      <c r="P62" s="157"/>
    </row>
    <row r="63" spans="1:16" x14ac:dyDescent="0.15">
      <c r="A63" s="157" t="s">
        <v>34</v>
      </c>
      <c r="B63" s="157">
        <f>'将来負担比率（分子）の構造'!I$44</f>
        <v>54</v>
      </c>
      <c r="C63" s="157"/>
      <c r="D63" s="157"/>
      <c r="E63" s="157">
        <f>'将来負担比率（分子）の構造'!J$44</f>
        <v>48</v>
      </c>
      <c r="F63" s="157"/>
      <c r="G63" s="157"/>
      <c r="H63" s="157">
        <f>'将来負担比率（分子）の構造'!K$44</f>
        <v>41</v>
      </c>
      <c r="I63" s="157"/>
      <c r="J63" s="157"/>
      <c r="K63" s="157">
        <f>'将来負担比率（分子）の構造'!L$44</f>
        <v>34</v>
      </c>
      <c r="L63" s="157"/>
      <c r="M63" s="157"/>
      <c r="N63" s="157">
        <f>'将来負担比率（分子）の構造'!M$44</f>
        <v>30</v>
      </c>
      <c r="O63" s="157"/>
      <c r="P63" s="157"/>
    </row>
    <row r="64" spans="1:16" x14ac:dyDescent="0.15">
      <c r="A64" s="157" t="s">
        <v>33</v>
      </c>
      <c r="B64" s="157">
        <f>'将来負担比率（分子）の構造'!I$43</f>
        <v>429</v>
      </c>
      <c r="C64" s="157"/>
      <c r="D64" s="157"/>
      <c r="E64" s="157">
        <f>'将来負担比率（分子）の構造'!J$43</f>
        <v>404</v>
      </c>
      <c r="F64" s="157"/>
      <c r="G64" s="157"/>
      <c r="H64" s="157">
        <f>'将来負担比率（分子）の構造'!K$43</f>
        <v>322</v>
      </c>
      <c r="I64" s="157"/>
      <c r="J64" s="157"/>
      <c r="K64" s="157">
        <f>'将来負担比率（分子）の構造'!L$43</f>
        <v>324</v>
      </c>
      <c r="L64" s="157"/>
      <c r="M64" s="157"/>
      <c r="N64" s="157">
        <f>'将来負担比率（分子）の構造'!M$43</f>
        <v>258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5580</v>
      </c>
      <c r="C66" s="157"/>
      <c r="D66" s="157"/>
      <c r="E66" s="157">
        <f>'将来負担比率（分子）の構造'!J$41</f>
        <v>6465</v>
      </c>
      <c r="F66" s="157"/>
      <c r="G66" s="157"/>
      <c r="H66" s="157">
        <f>'将来負担比率（分子）の構造'!K$41</f>
        <v>6139</v>
      </c>
      <c r="I66" s="157"/>
      <c r="J66" s="157"/>
      <c r="K66" s="157">
        <f>'将来負担比率（分子）の構造'!L$41</f>
        <v>5979</v>
      </c>
      <c r="L66" s="157"/>
      <c r="M66" s="157"/>
      <c r="N66" s="157">
        <f>'将来負担比率（分子）の構造'!M$41</f>
        <v>5488</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756</v>
      </c>
      <c r="C72" s="161">
        <f>基金残高に係る経年分析!G55</f>
        <v>759</v>
      </c>
      <c r="D72" s="161">
        <f>基金残高に係る経年分析!H55</f>
        <v>501</v>
      </c>
    </row>
    <row r="73" spans="1:16" x14ac:dyDescent="0.15">
      <c r="A73" s="160" t="s">
        <v>74</v>
      </c>
      <c r="B73" s="161">
        <f>基金残高に係る経年分析!F56</f>
        <v>3053</v>
      </c>
      <c r="C73" s="161">
        <f>基金残高に係る経年分析!G56</f>
        <v>3136</v>
      </c>
      <c r="D73" s="161">
        <f>基金残高に係る経年分析!H56</f>
        <v>2936</v>
      </c>
    </row>
    <row r="74" spans="1:16" x14ac:dyDescent="0.15">
      <c r="A74" s="160" t="s">
        <v>75</v>
      </c>
      <c r="B74" s="161">
        <f>基金残高に係る経年分析!F57</f>
        <v>3277</v>
      </c>
      <c r="C74" s="161">
        <f>基金残高に係る経年分析!G57</f>
        <v>3908</v>
      </c>
      <c r="D74" s="161">
        <f>基金残高に係る経年分析!H57</f>
        <v>4662</v>
      </c>
    </row>
  </sheetData>
  <sheetProtection algorithmName="SHA-512" hashValue="HbU2TxsYnvUpW3us2B73OV+64To24ydPX4sgd0IQIvgoeJbV633X3GF9bqMCHpaJTg7iuOfvdj5wRV0a0i7C8A==" saltValue="Y98tcFj7JnnRADOWlaQj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411737</v>
      </c>
      <c r="S5" s="600"/>
      <c r="T5" s="600"/>
      <c r="U5" s="600"/>
      <c r="V5" s="600"/>
      <c r="W5" s="600"/>
      <c r="X5" s="600"/>
      <c r="Y5" s="601"/>
      <c r="Z5" s="602">
        <v>6.6</v>
      </c>
      <c r="AA5" s="602"/>
      <c r="AB5" s="602"/>
      <c r="AC5" s="602"/>
      <c r="AD5" s="603">
        <v>411737</v>
      </c>
      <c r="AE5" s="603"/>
      <c r="AF5" s="603"/>
      <c r="AG5" s="603"/>
      <c r="AH5" s="603"/>
      <c r="AI5" s="603"/>
      <c r="AJ5" s="603"/>
      <c r="AK5" s="603"/>
      <c r="AL5" s="604">
        <v>10.8</v>
      </c>
      <c r="AM5" s="605"/>
      <c r="AN5" s="605"/>
      <c r="AO5" s="606"/>
      <c r="AP5" s="596" t="s">
        <v>216</v>
      </c>
      <c r="AQ5" s="597"/>
      <c r="AR5" s="597"/>
      <c r="AS5" s="597"/>
      <c r="AT5" s="597"/>
      <c r="AU5" s="597"/>
      <c r="AV5" s="597"/>
      <c r="AW5" s="597"/>
      <c r="AX5" s="597"/>
      <c r="AY5" s="597"/>
      <c r="AZ5" s="597"/>
      <c r="BA5" s="597"/>
      <c r="BB5" s="597"/>
      <c r="BC5" s="597"/>
      <c r="BD5" s="597"/>
      <c r="BE5" s="597"/>
      <c r="BF5" s="598"/>
      <c r="BG5" s="610">
        <v>411737</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261053</v>
      </c>
      <c r="S6" s="611"/>
      <c r="T6" s="611"/>
      <c r="U6" s="611"/>
      <c r="V6" s="611"/>
      <c r="W6" s="611"/>
      <c r="X6" s="611"/>
      <c r="Y6" s="612"/>
      <c r="Z6" s="613">
        <v>4.2</v>
      </c>
      <c r="AA6" s="613"/>
      <c r="AB6" s="613"/>
      <c r="AC6" s="613"/>
      <c r="AD6" s="614">
        <v>261053</v>
      </c>
      <c r="AE6" s="614"/>
      <c r="AF6" s="614"/>
      <c r="AG6" s="614"/>
      <c r="AH6" s="614"/>
      <c r="AI6" s="614"/>
      <c r="AJ6" s="614"/>
      <c r="AK6" s="614"/>
      <c r="AL6" s="615">
        <v>6.8</v>
      </c>
      <c r="AM6" s="616"/>
      <c r="AN6" s="616"/>
      <c r="AO6" s="617"/>
      <c r="AP6" s="607" t="s">
        <v>221</v>
      </c>
      <c r="AQ6" s="608"/>
      <c r="AR6" s="608"/>
      <c r="AS6" s="608"/>
      <c r="AT6" s="608"/>
      <c r="AU6" s="608"/>
      <c r="AV6" s="608"/>
      <c r="AW6" s="608"/>
      <c r="AX6" s="608"/>
      <c r="AY6" s="608"/>
      <c r="AZ6" s="608"/>
      <c r="BA6" s="608"/>
      <c r="BB6" s="608"/>
      <c r="BC6" s="608"/>
      <c r="BD6" s="608"/>
      <c r="BE6" s="608"/>
      <c r="BF6" s="609"/>
      <c r="BG6" s="610">
        <v>411737</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59106</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59106</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214</v>
      </c>
      <c r="S7" s="611"/>
      <c r="T7" s="611"/>
      <c r="U7" s="611"/>
      <c r="V7" s="611"/>
      <c r="W7" s="611"/>
      <c r="X7" s="611"/>
      <c r="Y7" s="612"/>
      <c r="Z7" s="613">
        <v>0</v>
      </c>
      <c r="AA7" s="613"/>
      <c r="AB7" s="613"/>
      <c r="AC7" s="613"/>
      <c r="AD7" s="614">
        <v>214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90380</v>
      </c>
      <c r="BH7" s="611"/>
      <c r="BI7" s="611"/>
      <c r="BJ7" s="611"/>
      <c r="BK7" s="611"/>
      <c r="BL7" s="611"/>
      <c r="BM7" s="611"/>
      <c r="BN7" s="612"/>
      <c r="BO7" s="613">
        <v>22</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1103500</v>
      </c>
      <c r="CS7" s="611"/>
      <c r="CT7" s="611"/>
      <c r="CU7" s="611"/>
      <c r="CV7" s="611"/>
      <c r="CW7" s="611"/>
      <c r="CX7" s="611"/>
      <c r="CY7" s="612"/>
      <c r="CZ7" s="613">
        <v>18.5</v>
      </c>
      <c r="DA7" s="613"/>
      <c r="DB7" s="613"/>
      <c r="DC7" s="613"/>
      <c r="DD7" s="619">
        <v>12018</v>
      </c>
      <c r="DE7" s="611"/>
      <c r="DF7" s="611"/>
      <c r="DG7" s="611"/>
      <c r="DH7" s="611"/>
      <c r="DI7" s="611"/>
      <c r="DJ7" s="611"/>
      <c r="DK7" s="611"/>
      <c r="DL7" s="611"/>
      <c r="DM7" s="611"/>
      <c r="DN7" s="611"/>
      <c r="DO7" s="611"/>
      <c r="DP7" s="612"/>
      <c r="DQ7" s="619">
        <v>940879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1674</v>
      </c>
      <c r="S8" s="611"/>
      <c r="T8" s="611"/>
      <c r="U8" s="611"/>
      <c r="V8" s="611"/>
      <c r="W8" s="611"/>
      <c r="X8" s="611"/>
      <c r="Y8" s="612"/>
      <c r="Z8" s="613">
        <v>0</v>
      </c>
      <c r="AA8" s="613"/>
      <c r="AB8" s="613"/>
      <c r="AC8" s="613"/>
      <c r="AD8" s="614">
        <v>1674</v>
      </c>
      <c r="AE8" s="614"/>
      <c r="AF8" s="614"/>
      <c r="AG8" s="614"/>
      <c r="AH8" s="614"/>
      <c r="AI8" s="614"/>
      <c r="AJ8" s="614"/>
      <c r="AK8" s="614"/>
      <c r="AL8" s="615">
        <v>0</v>
      </c>
      <c r="AM8" s="616"/>
      <c r="AN8" s="616"/>
      <c r="AO8" s="617"/>
      <c r="AP8" s="607" t="s">
        <v>227</v>
      </c>
      <c r="AQ8" s="608"/>
      <c r="AR8" s="608"/>
      <c r="AS8" s="608"/>
      <c r="AT8" s="608"/>
      <c r="AU8" s="608"/>
      <c r="AV8" s="608"/>
      <c r="AW8" s="608"/>
      <c r="AX8" s="608"/>
      <c r="AY8" s="608"/>
      <c r="AZ8" s="608"/>
      <c r="BA8" s="608"/>
      <c r="BB8" s="608"/>
      <c r="BC8" s="608"/>
      <c r="BD8" s="608"/>
      <c r="BE8" s="608"/>
      <c r="BF8" s="609"/>
      <c r="BG8" s="610">
        <v>4219</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1159150</v>
      </c>
      <c r="CS8" s="611"/>
      <c r="CT8" s="611"/>
      <c r="CU8" s="611"/>
      <c r="CV8" s="611"/>
      <c r="CW8" s="611"/>
      <c r="CX8" s="611"/>
      <c r="CY8" s="612"/>
      <c r="CZ8" s="613">
        <v>19.399999999999999</v>
      </c>
      <c r="DA8" s="613"/>
      <c r="DB8" s="613"/>
      <c r="DC8" s="613"/>
      <c r="DD8" s="619">
        <v>1206</v>
      </c>
      <c r="DE8" s="611"/>
      <c r="DF8" s="611"/>
      <c r="DG8" s="611"/>
      <c r="DH8" s="611"/>
      <c r="DI8" s="611"/>
      <c r="DJ8" s="611"/>
      <c r="DK8" s="611"/>
      <c r="DL8" s="611"/>
      <c r="DM8" s="611"/>
      <c r="DN8" s="611"/>
      <c r="DO8" s="611"/>
      <c r="DP8" s="612"/>
      <c r="DQ8" s="619">
        <v>781669</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2023</v>
      </c>
      <c r="S9" s="611"/>
      <c r="T9" s="611"/>
      <c r="U9" s="611"/>
      <c r="V9" s="611"/>
      <c r="W9" s="611"/>
      <c r="X9" s="611"/>
      <c r="Y9" s="612"/>
      <c r="Z9" s="613">
        <v>0</v>
      </c>
      <c r="AA9" s="613"/>
      <c r="AB9" s="613"/>
      <c r="AC9" s="613"/>
      <c r="AD9" s="614">
        <v>2023</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70159</v>
      </c>
      <c r="BH9" s="611"/>
      <c r="BI9" s="611"/>
      <c r="BJ9" s="611"/>
      <c r="BK9" s="611"/>
      <c r="BL9" s="611"/>
      <c r="BM9" s="611"/>
      <c r="BN9" s="612"/>
      <c r="BO9" s="613">
        <v>17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318759</v>
      </c>
      <c r="CS9" s="611"/>
      <c r="CT9" s="611"/>
      <c r="CU9" s="611"/>
      <c r="CV9" s="611"/>
      <c r="CW9" s="611"/>
      <c r="CX9" s="611"/>
      <c r="CY9" s="612"/>
      <c r="CZ9" s="613">
        <v>5.3</v>
      </c>
      <c r="DA9" s="613"/>
      <c r="DB9" s="613"/>
      <c r="DC9" s="613"/>
      <c r="DD9" s="619">
        <v>3970</v>
      </c>
      <c r="DE9" s="611"/>
      <c r="DF9" s="611"/>
      <c r="DG9" s="611"/>
      <c r="DH9" s="611"/>
      <c r="DI9" s="611"/>
      <c r="DJ9" s="611"/>
      <c r="DK9" s="611"/>
      <c r="DL9" s="611"/>
      <c r="DM9" s="611"/>
      <c r="DN9" s="611"/>
      <c r="DO9" s="611"/>
      <c r="DP9" s="612"/>
      <c r="DQ9" s="619">
        <v>292333</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9393</v>
      </c>
      <c r="BH10" s="611"/>
      <c r="BI10" s="611"/>
      <c r="BJ10" s="611"/>
      <c r="BK10" s="611"/>
      <c r="BL10" s="611"/>
      <c r="BM10" s="611"/>
      <c r="BN10" s="612"/>
      <c r="BO10" s="613">
        <v>2.2999999999999998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85462</v>
      </c>
      <c r="S11" s="611"/>
      <c r="T11" s="611"/>
      <c r="U11" s="611"/>
      <c r="V11" s="611"/>
      <c r="W11" s="611"/>
      <c r="X11" s="611"/>
      <c r="Y11" s="612"/>
      <c r="Z11" s="615">
        <v>1.4</v>
      </c>
      <c r="AA11" s="616"/>
      <c r="AB11" s="616"/>
      <c r="AC11" s="622"/>
      <c r="AD11" s="619">
        <v>85462</v>
      </c>
      <c r="AE11" s="611"/>
      <c r="AF11" s="611"/>
      <c r="AG11" s="611"/>
      <c r="AH11" s="611"/>
      <c r="AI11" s="611"/>
      <c r="AJ11" s="611"/>
      <c r="AK11" s="612"/>
      <c r="AL11" s="615">
        <v>2.2000000000000002</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6609</v>
      </c>
      <c r="BH11" s="611"/>
      <c r="BI11" s="611"/>
      <c r="BJ11" s="611"/>
      <c r="BK11" s="611"/>
      <c r="BL11" s="611"/>
      <c r="BM11" s="611"/>
      <c r="BN11" s="612"/>
      <c r="BO11" s="613">
        <v>1.6</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601004</v>
      </c>
      <c r="CS11" s="611"/>
      <c r="CT11" s="611"/>
      <c r="CU11" s="611"/>
      <c r="CV11" s="611"/>
      <c r="CW11" s="611"/>
      <c r="CX11" s="611"/>
      <c r="CY11" s="612"/>
      <c r="CZ11" s="613">
        <v>10.1</v>
      </c>
      <c r="DA11" s="613"/>
      <c r="DB11" s="613"/>
      <c r="DC11" s="613"/>
      <c r="DD11" s="619">
        <v>142353</v>
      </c>
      <c r="DE11" s="611"/>
      <c r="DF11" s="611"/>
      <c r="DG11" s="611"/>
      <c r="DH11" s="611"/>
      <c r="DI11" s="611"/>
      <c r="DJ11" s="611"/>
      <c r="DK11" s="611"/>
      <c r="DL11" s="611"/>
      <c r="DM11" s="611"/>
      <c r="DN11" s="611"/>
      <c r="DO11" s="611"/>
      <c r="DP11" s="612"/>
      <c r="DQ11" s="619">
        <v>371079</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283336</v>
      </c>
      <c r="BH12" s="611"/>
      <c r="BI12" s="611"/>
      <c r="BJ12" s="611"/>
      <c r="BK12" s="611"/>
      <c r="BL12" s="611"/>
      <c r="BM12" s="611"/>
      <c r="BN12" s="612"/>
      <c r="BO12" s="613">
        <v>68.8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140855</v>
      </c>
      <c r="CS12" s="611"/>
      <c r="CT12" s="611"/>
      <c r="CU12" s="611"/>
      <c r="CV12" s="611"/>
      <c r="CW12" s="611"/>
      <c r="CX12" s="611"/>
      <c r="CY12" s="612"/>
      <c r="CZ12" s="613">
        <v>2.4</v>
      </c>
      <c r="DA12" s="613"/>
      <c r="DB12" s="613"/>
      <c r="DC12" s="613"/>
      <c r="DD12" s="619">
        <v>3623</v>
      </c>
      <c r="DE12" s="611"/>
      <c r="DF12" s="611"/>
      <c r="DG12" s="611"/>
      <c r="DH12" s="611"/>
      <c r="DI12" s="611"/>
      <c r="DJ12" s="611"/>
      <c r="DK12" s="611"/>
      <c r="DL12" s="611"/>
      <c r="DM12" s="611"/>
      <c r="DN12" s="611"/>
      <c r="DO12" s="611"/>
      <c r="DP12" s="612"/>
      <c r="DQ12" s="619">
        <v>118792</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281051</v>
      </c>
      <c r="BH13" s="611"/>
      <c r="BI13" s="611"/>
      <c r="BJ13" s="611"/>
      <c r="BK13" s="611"/>
      <c r="BL13" s="611"/>
      <c r="BM13" s="611"/>
      <c r="BN13" s="612"/>
      <c r="BO13" s="613">
        <v>68.3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1151607</v>
      </c>
      <c r="CS13" s="611"/>
      <c r="CT13" s="611"/>
      <c r="CU13" s="611"/>
      <c r="CV13" s="611"/>
      <c r="CW13" s="611"/>
      <c r="CX13" s="611"/>
      <c r="CY13" s="612"/>
      <c r="CZ13" s="613">
        <v>19.3</v>
      </c>
      <c r="DA13" s="613"/>
      <c r="DB13" s="613"/>
      <c r="DC13" s="613"/>
      <c r="DD13" s="619">
        <v>602218</v>
      </c>
      <c r="DE13" s="611"/>
      <c r="DF13" s="611"/>
      <c r="DG13" s="611"/>
      <c r="DH13" s="611"/>
      <c r="DI13" s="611"/>
      <c r="DJ13" s="611"/>
      <c r="DK13" s="611"/>
      <c r="DL13" s="611"/>
      <c r="DM13" s="611"/>
      <c r="DN13" s="611"/>
      <c r="DO13" s="611"/>
      <c r="DP13" s="612"/>
      <c r="DQ13" s="619">
        <v>740111</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18654</v>
      </c>
      <c r="BH14" s="611"/>
      <c r="BI14" s="611"/>
      <c r="BJ14" s="611"/>
      <c r="BK14" s="611"/>
      <c r="BL14" s="611"/>
      <c r="BM14" s="611"/>
      <c r="BN14" s="612"/>
      <c r="BO14" s="613">
        <v>4.5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151376</v>
      </c>
      <c r="CS14" s="611"/>
      <c r="CT14" s="611"/>
      <c r="CU14" s="611"/>
      <c r="CV14" s="611"/>
      <c r="CW14" s="611"/>
      <c r="CX14" s="611"/>
      <c r="CY14" s="612"/>
      <c r="CZ14" s="613">
        <v>2.5</v>
      </c>
      <c r="DA14" s="613"/>
      <c r="DB14" s="613"/>
      <c r="DC14" s="613"/>
      <c r="DD14" s="619">
        <v>249</v>
      </c>
      <c r="DE14" s="611"/>
      <c r="DF14" s="611"/>
      <c r="DG14" s="611"/>
      <c r="DH14" s="611"/>
      <c r="DI14" s="611"/>
      <c r="DJ14" s="611"/>
      <c r="DK14" s="611"/>
      <c r="DL14" s="611"/>
      <c r="DM14" s="611"/>
      <c r="DN14" s="611"/>
      <c r="DO14" s="611"/>
      <c r="DP14" s="612"/>
      <c r="DQ14" s="619">
        <v>151334</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6794</v>
      </c>
      <c r="S15" s="611"/>
      <c r="T15" s="611"/>
      <c r="U15" s="611"/>
      <c r="V15" s="611"/>
      <c r="W15" s="611"/>
      <c r="X15" s="611"/>
      <c r="Y15" s="612"/>
      <c r="Z15" s="613">
        <v>0.1</v>
      </c>
      <c r="AA15" s="613"/>
      <c r="AB15" s="613"/>
      <c r="AC15" s="613"/>
      <c r="AD15" s="614">
        <v>6794</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19367</v>
      </c>
      <c r="BH15" s="611"/>
      <c r="BI15" s="611"/>
      <c r="BJ15" s="611"/>
      <c r="BK15" s="611"/>
      <c r="BL15" s="611"/>
      <c r="BM15" s="611"/>
      <c r="BN15" s="612"/>
      <c r="BO15" s="613">
        <v>4.7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291559</v>
      </c>
      <c r="CS15" s="611"/>
      <c r="CT15" s="611"/>
      <c r="CU15" s="611"/>
      <c r="CV15" s="611"/>
      <c r="CW15" s="611"/>
      <c r="CX15" s="611"/>
      <c r="CY15" s="612"/>
      <c r="CZ15" s="613">
        <v>4.9000000000000004</v>
      </c>
      <c r="DA15" s="613"/>
      <c r="DB15" s="613"/>
      <c r="DC15" s="613"/>
      <c r="DD15" s="619">
        <v>1364</v>
      </c>
      <c r="DE15" s="611"/>
      <c r="DF15" s="611"/>
      <c r="DG15" s="611"/>
      <c r="DH15" s="611"/>
      <c r="DI15" s="611"/>
      <c r="DJ15" s="611"/>
      <c r="DK15" s="611"/>
      <c r="DL15" s="611"/>
      <c r="DM15" s="611"/>
      <c r="DN15" s="611"/>
      <c r="DO15" s="611"/>
      <c r="DP15" s="612"/>
      <c r="DQ15" s="619">
        <v>247397</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4815</v>
      </c>
      <c r="S16" s="611"/>
      <c r="T16" s="611"/>
      <c r="U16" s="611"/>
      <c r="V16" s="611"/>
      <c r="W16" s="611"/>
      <c r="X16" s="611"/>
      <c r="Y16" s="612"/>
      <c r="Z16" s="613">
        <v>0.1</v>
      </c>
      <c r="AA16" s="613"/>
      <c r="AB16" s="613"/>
      <c r="AC16" s="613"/>
      <c r="AD16" s="614">
        <v>4815</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123764</v>
      </c>
      <c r="CS16" s="611"/>
      <c r="CT16" s="611"/>
      <c r="CU16" s="611"/>
      <c r="CV16" s="611"/>
      <c r="CW16" s="611"/>
      <c r="CX16" s="611"/>
      <c r="CY16" s="612"/>
      <c r="CZ16" s="613">
        <v>2.1</v>
      </c>
      <c r="DA16" s="613"/>
      <c r="DB16" s="613"/>
      <c r="DC16" s="613"/>
      <c r="DD16" s="619" t="s">
        <v>122</v>
      </c>
      <c r="DE16" s="611"/>
      <c r="DF16" s="611"/>
      <c r="DG16" s="611"/>
      <c r="DH16" s="611"/>
      <c r="DI16" s="611"/>
      <c r="DJ16" s="611"/>
      <c r="DK16" s="611"/>
      <c r="DL16" s="611"/>
      <c r="DM16" s="611"/>
      <c r="DN16" s="611"/>
      <c r="DO16" s="611"/>
      <c r="DP16" s="612"/>
      <c r="DQ16" s="619">
        <v>50308</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10421</v>
      </c>
      <c r="S17" s="611"/>
      <c r="T17" s="611"/>
      <c r="U17" s="611"/>
      <c r="V17" s="611"/>
      <c r="W17" s="611"/>
      <c r="X17" s="611"/>
      <c r="Y17" s="612"/>
      <c r="Z17" s="613">
        <v>0.2</v>
      </c>
      <c r="AA17" s="613"/>
      <c r="AB17" s="613"/>
      <c r="AC17" s="613"/>
      <c r="AD17" s="614">
        <v>10421</v>
      </c>
      <c r="AE17" s="614"/>
      <c r="AF17" s="614"/>
      <c r="AG17" s="614"/>
      <c r="AH17" s="614"/>
      <c r="AI17" s="614"/>
      <c r="AJ17" s="614"/>
      <c r="AK17" s="614"/>
      <c r="AL17" s="615">
        <v>0.3</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866238</v>
      </c>
      <c r="CS17" s="611"/>
      <c r="CT17" s="611"/>
      <c r="CU17" s="611"/>
      <c r="CV17" s="611"/>
      <c r="CW17" s="611"/>
      <c r="CX17" s="611"/>
      <c r="CY17" s="612"/>
      <c r="CZ17" s="613">
        <v>14.5</v>
      </c>
      <c r="DA17" s="613"/>
      <c r="DB17" s="613"/>
      <c r="DC17" s="613"/>
      <c r="DD17" s="619" t="s">
        <v>122</v>
      </c>
      <c r="DE17" s="611"/>
      <c r="DF17" s="611"/>
      <c r="DG17" s="611"/>
      <c r="DH17" s="611"/>
      <c r="DI17" s="611"/>
      <c r="DJ17" s="611"/>
      <c r="DK17" s="611"/>
      <c r="DL17" s="611"/>
      <c r="DM17" s="611"/>
      <c r="DN17" s="611"/>
      <c r="DO17" s="611"/>
      <c r="DP17" s="612"/>
      <c r="DQ17" s="619">
        <v>866238</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293</v>
      </c>
      <c r="S18" s="611"/>
      <c r="T18" s="611"/>
      <c r="U18" s="611"/>
      <c r="V18" s="611"/>
      <c r="W18" s="611"/>
      <c r="X18" s="611"/>
      <c r="Y18" s="612"/>
      <c r="Z18" s="613">
        <v>0</v>
      </c>
      <c r="AA18" s="613"/>
      <c r="AB18" s="613"/>
      <c r="AC18" s="613"/>
      <c r="AD18" s="614">
        <v>293</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8914</v>
      </c>
      <c r="S19" s="611"/>
      <c r="T19" s="611"/>
      <c r="U19" s="611"/>
      <c r="V19" s="611"/>
      <c r="W19" s="611"/>
      <c r="X19" s="611"/>
      <c r="Y19" s="612"/>
      <c r="Z19" s="613">
        <v>0.1</v>
      </c>
      <c r="AA19" s="613"/>
      <c r="AB19" s="613"/>
      <c r="AC19" s="613"/>
      <c r="AD19" s="614">
        <v>8914</v>
      </c>
      <c r="AE19" s="614"/>
      <c r="AF19" s="614"/>
      <c r="AG19" s="614"/>
      <c r="AH19" s="614"/>
      <c r="AI19" s="614"/>
      <c r="AJ19" s="614"/>
      <c r="AK19" s="614"/>
      <c r="AL19" s="615">
        <v>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1214</v>
      </c>
      <c r="S20" s="611"/>
      <c r="T20" s="611"/>
      <c r="U20" s="611"/>
      <c r="V20" s="611"/>
      <c r="W20" s="611"/>
      <c r="X20" s="611"/>
      <c r="Y20" s="612"/>
      <c r="Z20" s="613">
        <v>0</v>
      </c>
      <c r="AA20" s="613"/>
      <c r="AB20" s="613"/>
      <c r="AC20" s="613"/>
      <c r="AD20" s="614">
        <v>1214</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5966918</v>
      </c>
      <c r="CS20" s="611"/>
      <c r="CT20" s="611"/>
      <c r="CU20" s="611"/>
      <c r="CV20" s="611"/>
      <c r="CW20" s="611"/>
      <c r="CX20" s="611"/>
      <c r="CY20" s="612"/>
      <c r="CZ20" s="613">
        <v>100</v>
      </c>
      <c r="DA20" s="613"/>
      <c r="DB20" s="613"/>
      <c r="DC20" s="613"/>
      <c r="DD20" s="619">
        <v>767001</v>
      </c>
      <c r="DE20" s="611"/>
      <c r="DF20" s="611"/>
      <c r="DG20" s="611"/>
      <c r="DH20" s="611"/>
      <c r="DI20" s="611"/>
      <c r="DJ20" s="611"/>
      <c r="DK20" s="611"/>
      <c r="DL20" s="611"/>
      <c r="DM20" s="611"/>
      <c r="DN20" s="611"/>
      <c r="DO20" s="611"/>
      <c r="DP20" s="612"/>
      <c r="DQ20" s="619">
        <v>4619246</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3275852</v>
      </c>
      <c r="S21" s="611"/>
      <c r="T21" s="611"/>
      <c r="U21" s="611"/>
      <c r="V21" s="611"/>
      <c r="W21" s="611"/>
      <c r="X21" s="611"/>
      <c r="Y21" s="612"/>
      <c r="Z21" s="613">
        <v>52.2</v>
      </c>
      <c r="AA21" s="613"/>
      <c r="AB21" s="613"/>
      <c r="AC21" s="613"/>
      <c r="AD21" s="614">
        <v>2992912</v>
      </c>
      <c r="AE21" s="614"/>
      <c r="AF21" s="614"/>
      <c r="AG21" s="614"/>
      <c r="AH21" s="614"/>
      <c r="AI21" s="614"/>
      <c r="AJ21" s="614"/>
      <c r="AK21" s="614"/>
      <c r="AL21" s="615">
        <v>78.400000000000006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2992912</v>
      </c>
      <c r="S22" s="611"/>
      <c r="T22" s="611"/>
      <c r="U22" s="611"/>
      <c r="V22" s="611"/>
      <c r="W22" s="611"/>
      <c r="X22" s="611"/>
      <c r="Y22" s="612"/>
      <c r="Z22" s="613">
        <v>47.7</v>
      </c>
      <c r="AA22" s="613"/>
      <c r="AB22" s="613"/>
      <c r="AC22" s="613"/>
      <c r="AD22" s="614">
        <v>2992912</v>
      </c>
      <c r="AE22" s="614"/>
      <c r="AF22" s="614"/>
      <c r="AG22" s="614"/>
      <c r="AH22" s="614"/>
      <c r="AI22" s="614"/>
      <c r="AJ22" s="614"/>
      <c r="AK22" s="614"/>
      <c r="AL22" s="615">
        <v>78.400000000000006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282940</v>
      </c>
      <c r="S23" s="611"/>
      <c r="T23" s="611"/>
      <c r="U23" s="611"/>
      <c r="V23" s="611"/>
      <c r="W23" s="611"/>
      <c r="X23" s="611"/>
      <c r="Y23" s="612"/>
      <c r="Z23" s="613">
        <v>4.5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2115637</v>
      </c>
      <c r="CS24" s="600"/>
      <c r="CT24" s="600"/>
      <c r="CU24" s="600"/>
      <c r="CV24" s="600"/>
      <c r="CW24" s="600"/>
      <c r="CX24" s="600"/>
      <c r="CY24" s="601"/>
      <c r="CZ24" s="604">
        <v>35.5</v>
      </c>
      <c r="DA24" s="605"/>
      <c r="DB24" s="605"/>
      <c r="DC24" s="621"/>
      <c r="DD24" s="642">
        <v>1843696</v>
      </c>
      <c r="DE24" s="600"/>
      <c r="DF24" s="600"/>
      <c r="DG24" s="600"/>
      <c r="DH24" s="600"/>
      <c r="DI24" s="600"/>
      <c r="DJ24" s="600"/>
      <c r="DK24" s="601"/>
      <c r="DL24" s="642">
        <v>1753772</v>
      </c>
      <c r="DM24" s="600"/>
      <c r="DN24" s="600"/>
      <c r="DO24" s="600"/>
      <c r="DP24" s="600"/>
      <c r="DQ24" s="600"/>
      <c r="DR24" s="600"/>
      <c r="DS24" s="600"/>
      <c r="DT24" s="600"/>
      <c r="DU24" s="600"/>
      <c r="DV24" s="601"/>
      <c r="DW24" s="604">
        <v>45.8</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4060045</v>
      </c>
      <c r="S25" s="611"/>
      <c r="T25" s="611"/>
      <c r="U25" s="611"/>
      <c r="V25" s="611"/>
      <c r="W25" s="611"/>
      <c r="X25" s="611"/>
      <c r="Y25" s="612"/>
      <c r="Z25" s="613">
        <v>64.7</v>
      </c>
      <c r="AA25" s="613"/>
      <c r="AB25" s="613"/>
      <c r="AC25" s="613"/>
      <c r="AD25" s="614">
        <v>3777105</v>
      </c>
      <c r="AE25" s="614"/>
      <c r="AF25" s="614"/>
      <c r="AG25" s="614"/>
      <c r="AH25" s="614"/>
      <c r="AI25" s="614"/>
      <c r="AJ25" s="614"/>
      <c r="AK25" s="614"/>
      <c r="AL25" s="615">
        <v>98.9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819624</v>
      </c>
      <c r="CS25" s="643"/>
      <c r="CT25" s="643"/>
      <c r="CU25" s="643"/>
      <c r="CV25" s="643"/>
      <c r="CW25" s="643"/>
      <c r="CX25" s="643"/>
      <c r="CY25" s="644"/>
      <c r="CZ25" s="615">
        <v>13.7</v>
      </c>
      <c r="DA25" s="640"/>
      <c r="DB25" s="640"/>
      <c r="DC25" s="645"/>
      <c r="DD25" s="619">
        <v>760334</v>
      </c>
      <c r="DE25" s="643"/>
      <c r="DF25" s="643"/>
      <c r="DG25" s="643"/>
      <c r="DH25" s="643"/>
      <c r="DI25" s="643"/>
      <c r="DJ25" s="643"/>
      <c r="DK25" s="644"/>
      <c r="DL25" s="619">
        <v>726843</v>
      </c>
      <c r="DM25" s="643"/>
      <c r="DN25" s="643"/>
      <c r="DO25" s="643"/>
      <c r="DP25" s="643"/>
      <c r="DQ25" s="643"/>
      <c r="DR25" s="643"/>
      <c r="DS25" s="643"/>
      <c r="DT25" s="643"/>
      <c r="DU25" s="643"/>
      <c r="DV25" s="644"/>
      <c r="DW25" s="615">
        <v>19</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574</v>
      </c>
      <c r="S26" s="611"/>
      <c r="T26" s="611"/>
      <c r="U26" s="611"/>
      <c r="V26" s="611"/>
      <c r="W26" s="611"/>
      <c r="X26" s="611"/>
      <c r="Y26" s="612"/>
      <c r="Z26" s="613">
        <v>0</v>
      </c>
      <c r="AA26" s="613"/>
      <c r="AB26" s="613"/>
      <c r="AC26" s="613"/>
      <c r="AD26" s="614">
        <v>574</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501623</v>
      </c>
      <c r="CS26" s="611"/>
      <c r="CT26" s="611"/>
      <c r="CU26" s="611"/>
      <c r="CV26" s="611"/>
      <c r="CW26" s="611"/>
      <c r="CX26" s="611"/>
      <c r="CY26" s="612"/>
      <c r="CZ26" s="615">
        <v>8.4</v>
      </c>
      <c r="DA26" s="640"/>
      <c r="DB26" s="640"/>
      <c r="DC26" s="645"/>
      <c r="DD26" s="619">
        <v>458926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41033</v>
      </c>
      <c r="S27" s="611"/>
      <c r="T27" s="611"/>
      <c r="U27" s="611"/>
      <c r="V27" s="611"/>
      <c r="W27" s="611"/>
      <c r="X27" s="611"/>
      <c r="Y27" s="612"/>
      <c r="Z27" s="613">
        <v>0.7</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411737</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429797</v>
      </c>
      <c r="CS27" s="643"/>
      <c r="CT27" s="643"/>
      <c r="CU27" s="643"/>
      <c r="CV27" s="643"/>
      <c r="CW27" s="643"/>
      <c r="CX27" s="643"/>
      <c r="CY27" s="644"/>
      <c r="CZ27" s="615">
        <v>7.2</v>
      </c>
      <c r="DA27" s="640"/>
      <c r="DB27" s="640"/>
      <c r="DC27" s="645"/>
      <c r="DD27" s="619">
        <v>217146</v>
      </c>
      <c r="DE27" s="643"/>
      <c r="DF27" s="643"/>
      <c r="DG27" s="643"/>
      <c r="DH27" s="643"/>
      <c r="DI27" s="643"/>
      <c r="DJ27" s="643"/>
      <c r="DK27" s="644"/>
      <c r="DL27" s="619">
        <v>160713</v>
      </c>
      <c r="DM27" s="643"/>
      <c r="DN27" s="643"/>
      <c r="DO27" s="643"/>
      <c r="DP27" s="643"/>
      <c r="DQ27" s="643"/>
      <c r="DR27" s="643"/>
      <c r="DS27" s="643"/>
      <c r="DT27" s="643"/>
      <c r="DU27" s="643"/>
      <c r="DV27" s="644"/>
      <c r="DW27" s="615">
        <v>4.2</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29051</v>
      </c>
      <c r="S28" s="611"/>
      <c r="T28" s="611"/>
      <c r="U28" s="611"/>
      <c r="V28" s="611"/>
      <c r="W28" s="611"/>
      <c r="X28" s="611"/>
      <c r="Y28" s="612"/>
      <c r="Z28" s="613">
        <v>0.5</v>
      </c>
      <c r="AA28" s="613"/>
      <c r="AB28" s="613"/>
      <c r="AC28" s="613"/>
      <c r="AD28" s="614">
        <v>831</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866216</v>
      </c>
      <c r="CS28" s="611"/>
      <c r="CT28" s="611"/>
      <c r="CU28" s="611"/>
      <c r="CV28" s="611"/>
      <c r="CW28" s="611"/>
      <c r="CX28" s="611"/>
      <c r="CY28" s="612"/>
      <c r="CZ28" s="615">
        <v>14.5</v>
      </c>
      <c r="DA28" s="640"/>
      <c r="DB28" s="640"/>
      <c r="DC28" s="645"/>
      <c r="DD28" s="619">
        <v>866216</v>
      </c>
      <c r="DE28" s="611"/>
      <c r="DF28" s="611"/>
      <c r="DG28" s="611"/>
      <c r="DH28" s="611"/>
      <c r="DI28" s="611"/>
      <c r="DJ28" s="611"/>
      <c r="DK28" s="612"/>
      <c r="DL28" s="619">
        <v>866216</v>
      </c>
      <c r="DM28" s="611"/>
      <c r="DN28" s="611"/>
      <c r="DO28" s="611"/>
      <c r="DP28" s="611"/>
      <c r="DQ28" s="611"/>
      <c r="DR28" s="611"/>
      <c r="DS28" s="611"/>
      <c r="DT28" s="611"/>
      <c r="DU28" s="611"/>
      <c r="DV28" s="612"/>
      <c r="DW28" s="615">
        <v>22.6</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7297</v>
      </c>
      <c r="S29" s="611"/>
      <c r="T29" s="611"/>
      <c r="U29" s="611"/>
      <c r="V29" s="611"/>
      <c r="W29" s="611"/>
      <c r="X29" s="611"/>
      <c r="Y29" s="612"/>
      <c r="Z29" s="613">
        <v>0.1</v>
      </c>
      <c r="AA29" s="613"/>
      <c r="AB29" s="613"/>
      <c r="AC29" s="613"/>
      <c r="AD29" s="614">
        <v>331</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866216</v>
      </c>
      <c r="CS29" s="643"/>
      <c r="CT29" s="643"/>
      <c r="CU29" s="643"/>
      <c r="CV29" s="643"/>
      <c r="CW29" s="643"/>
      <c r="CX29" s="643"/>
      <c r="CY29" s="644"/>
      <c r="CZ29" s="615">
        <v>14.5</v>
      </c>
      <c r="DA29" s="640"/>
      <c r="DB29" s="640"/>
      <c r="DC29" s="645"/>
      <c r="DD29" s="619">
        <v>866216</v>
      </c>
      <c r="DE29" s="643"/>
      <c r="DF29" s="643"/>
      <c r="DG29" s="643"/>
      <c r="DH29" s="643"/>
      <c r="DI29" s="643"/>
      <c r="DJ29" s="643"/>
      <c r="DK29" s="644"/>
      <c r="DL29" s="619">
        <v>866216</v>
      </c>
      <c r="DM29" s="643"/>
      <c r="DN29" s="643"/>
      <c r="DO29" s="643"/>
      <c r="DP29" s="643"/>
      <c r="DQ29" s="643"/>
      <c r="DR29" s="643"/>
      <c r="DS29" s="643"/>
      <c r="DT29" s="643"/>
      <c r="DU29" s="643"/>
      <c r="DV29" s="644"/>
      <c r="DW29" s="615">
        <v>22.6</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455610</v>
      </c>
      <c r="S30" s="611"/>
      <c r="T30" s="611"/>
      <c r="U30" s="611"/>
      <c r="V30" s="611"/>
      <c r="W30" s="611"/>
      <c r="X30" s="611"/>
      <c r="Y30" s="612"/>
      <c r="Z30" s="613">
        <v>7.3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851445</v>
      </c>
      <c r="CS30" s="611"/>
      <c r="CT30" s="611"/>
      <c r="CU30" s="611"/>
      <c r="CV30" s="611"/>
      <c r="CW30" s="611"/>
      <c r="CX30" s="611"/>
      <c r="CY30" s="612"/>
      <c r="CZ30" s="615">
        <v>14.3</v>
      </c>
      <c r="DA30" s="640"/>
      <c r="DB30" s="640"/>
      <c r="DC30" s="645"/>
      <c r="DD30" s="619">
        <v>851445</v>
      </c>
      <c r="DE30" s="611"/>
      <c r="DF30" s="611"/>
      <c r="DG30" s="611"/>
      <c r="DH30" s="611"/>
      <c r="DI30" s="611"/>
      <c r="DJ30" s="611"/>
      <c r="DK30" s="612"/>
      <c r="DL30" s="619">
        <v>851445</v>
      </c>
      <c r="DM30" s="611"/>
      <c r="DN30" s="611"/>
      <c r="DO30" s="611"/>
      <c r="DP30" s="611"/>
      <c r="DQ30" s="611"/>
      <c r="DR30" s="611"/>
      <c r="DS30" s="611"/>
      <c r="DT30" s="611"/>
      <c r="DU30" s="611"/>
      <c r="DV30" s="612"/>
      <c r="DW30" s="615">
        <v>22.3</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99.4</v>
      </c>
      <c r="BH31" s="654"/>
      <c r="BI31" s="654"/>
      <c r="BJ31" s="654"/>
      <c r="BK31" s="654"/>
      <c r="BL31" s="654"/>
      <c r="BM31" s="605">
        <v>98.5</v>
      </c>
      <c r="BN31" s="654"/>
      <c r="BO31" s="654"/>
      <c r="BP31" s="654"/>
      <c r="BQ31" s="655"/>
      <c r="BR31" s="657">
        <v>99.6</v>
      </c>
      <c r="BS31" s="654"/>
      <c r="BT31" s="654"/>
      <c r="BU31" s="654"/>
      <c r="BV31" s="654"/>
      <c r="BW31" s="654"/>
      <c r="BX31" s="605">
        <v>98.7</v>
      </c>
      <c r="BY31" s="654"/>
      <c r="BZ31" s="654"/>
      <c r="CA31" s="654"/>
      <c r="CB31" s="655"/>
      <c r="CD31" s="650"/>
      <c r="CE31" s="651"/>
      <c r="CF31" s="607" t="s">
        <v>300</v>
      </c>
      <c r="CG31" s="608"/>
      <c r="CH31" s="608"/>
      <c r="CI31" s="608"/>
      <c r="CJ31" s="608"/>
      <c r="CK31" s="608"/>
      <c r="CL31" s="608"/>
      <c r="CM31" s="608"/>
      <c r="CN31" s="608"/>
      <c r="CO31" s="608"/>
      <c r="CP31" s="608"/>
      <c r="CQ31" s="609"/>
      <c r="CR31" s="610">
        <v>14771</v>
      </c>
      <c r="CS31" s="643"/>
      <c r="CT31" s="643"/>
      <c r="CU31" s="643"/>
      <c r="CV31" s="643"/>
      <c r="CW31" s="643"/>
      <c r="CX31" s="643"/>
      <c r="CY31" s="644"/>
      <c r="CZ31" s="615">
        <v>0.2</v>
      </c>
      <c r="DA31" s="640"/>
      <c r="DB31" s="640"/>
      <c r="DC31" s="645"/>
      <c r="DD31" s="619">
        <v>14771</v>
      </c>
      <c r="DE31" s="643"/>
      <c r="DF31" s="643"/>
      <c r="DG31" s="643"/>
      <c r="DH31" s="643"/>
      <c r="DI31" s="643"/>
      <c r="DJ31" s="643"/>
      <c r="DK31" s="644"/>
      <c r="DL31" s="619">
        <v>14771</v>
      </c>
      <c r="DM31" s="643"/>
      <c r="DN31" s="643"/>
      <c r="DO31" s="643"/>
      <c r="DP31" s="643"/>
      <c r="DQ31" s="643"/>
      <c r="DR31" s="643"/>
      <c r="DS31" s="643"/>
      <c r="DT31" s="643"/>
      <c r="DU31" s="643"/>
      <c r="DV31" s="644"/>
      <c r="DW31" s="615">
        <v>0.4</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417958</v>
      </c>
      <c r="S32" s="611"/>
      <c r="T32" s="611"/>
      <c r="U32" s="611"/>
      <c r="V32" s="611"/>
      <c r="W32" s="611"/>
      <c r="X32" s="611"/>
      <c r="Y32" s="612"/>
      <c r="Z32" s="613">
        <v>6.7</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99.1</v>
      </c>
      <c r="BH32" s="643"/>
      <c r="BI32" s="643"/>
      <c r="BJ32" s="643"/>
      <c r="BK32" s="643"/>
      <c r="BL32" s="643"/>
      <c r="BM32" s="616">
        <v>98.5</v>
      </c>
      <c r="BN32" s="643"/>
      <c r="BO32" s="643"/>
      <c r="BP32" s="643"/>
      <c r="BQ32" s="656"/>
      <c r="BR32" s="667">
        <v>99.7</v>
      </c>
      <c r="BS32" s="643"/>
      <c r="BT32" s="643"/>
      <c r="BU32" s="643"/>
      <c r="BV32" s="643"/>
      <c r="BW32" s="643"/>
      <c r="BX32" s="616">
        <v>99.2</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80459</v>
      </c>
      <c r="S33" s="611"/>
      <c r="T33" s="611"/>
      <c r="U33" s="611"/>
      <c r="V33" s="611"/>
      <c r="W33" s="611"/>
      <c r="X33" s="611"/>
      <c r="Y33" s="612"/>
      <c r="Z33" s="613">
        <v>1.3</v>
      </c>
      <c r="AA33" s="613"/>
      <c r="AB33" s="613"/>
      <c r="AC33" s="613"/>
      <c r="AD33" s="614">
        <v>31222</v>
      </c>
      <c r="AE33" s="614"/>
      <c r="AF33" s="614"/>
      <c r="AG33" s="614"/>
      <c r="AH33" s="614"/>
      <c r="AI33" s="614"/>
      <c r="AJ33" s="614"/>
      <c r="AK33" s="614"/>
      <c r="AL33" s="615">
        <v>0.8</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99.5</v>
      </c>
      <c r="BH33" s="669"/>
      <c r="BI33" s="669"/>
      <c r="BJ33" s="669"/>
      <c r="BK33" s="669"/>
      <c r="BL33" s="669"/>
      <c r="BM33" s="670">
        <v>98.4</v>
      </c>
      <c r="BN33" s="669"/>
      <c r="BO33" s="669"/>
      <c r="BP33" s="669"/>
      <c r="BQ33" s="671"/>
      <c r="BR33" s="668">
        <v>99.5</v>
      </c>
      <c r="BS33" s="669"/>
      <c r="BT33" s="669"/>
      <c r="BU33" s="669"/>
      <c r="BV33" s="669"/>
      <c r="BW33" s="669"/>
      <c r="BX33" s="670">
        <v>98.4</v>
      </c>
      <c r="BY33" s="669"/>
      <c r="BZ33" s="669"/>
      <c r="CA33" s="669"/>
      <c r="CB33" s="671"/>
      <c r="CD33" s="607" t="s">
        <v>307</v>
      </c>
      <c r="CE33" s="608"/>
      <c r="CF33" s="608"/>
      <c r="CG33" s="608"/>
      <c r="CH33" s="608"/>
      <c r="CI33" s="608"/>
      <c r="CJ33" s="608"/>
      <c r="CK33" s="608"/>
      <c r="CL33" s="608"/>
      <c r="CM33" s="608"/>
      <c r="CN33" s="608"/>
      <c r="CO33" s="608"/>
      <c r="CP33" s="608"/>
      <c r="CQ33" s="609"/>
      <c r="CR33" s="610">
        <v>2960516</v>
      </c>
      <c r="CS33" s="643"/>
      <c r="CT33" s="643"/>
      <c r="CU33" s="643"/>
      <c r="CV33" s="643"/>
      <c r="CW33" s="643"/>
      <c r="CX33" s="643"/>
      <c r="CY33" s="644"/>
      <c r="CZ33" s="615">
        <v>49.6</v>
      </c>
      <c r="DA33" s="640"/>
      <c r="DB33" s="640"/>
      <c r="DC33" s="645"/>
      <c r="DD33" s="619">
        <v>2387673</v>
      </c>
      <c r="DE33" s="643"/>
      <c r="DF33" s="643"/>
      <c r="DG33" s="643"/>
      <c r="DH33" s="643"/>
      <c r="DI33" s="643"/>
      <c r="DJ33" s="643"/>
      <c r="DK33" s="644"/>
      <c r="DL33" s="619">
        <v>1216127</v>
      </c>
      <c r="DM33" s="643"/>
      <c r="DN33" s="643"/>
      <c r="DO33" s="643"/>
      <c r="DP33" s="643"/>
      <c r="DQ33" s="643"/>
      <c r="DR33" s="643"/>
      <c r="DS33" s="643"/>
      <c r="DT33" s="643"/>
      <c r="DU33" s="643"/>
      <c r="DV33" s="644"/>
      <c r="DW33" s="615">
        <v>31.8</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11518</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793491</v>
      </c>
      <c r="CS34" s="611"/>
      <c r="CT34" s="611"/>
      <c r="CU34" s="611"/>
      <c r="CV34" s="611"/>
      <c r="CW34" s="611"/>
      <c r="CX34" s="611"/>
      <c r="CY34" s="612"/>
      <c r="CZ34" s="615">
        <v>13.3</v>
      </c>
      <c r="DA34" s="640"/>
      <c r="DB34" s="640"/>
      <c r="DC34" s="645"/>
      <c r="DD34" s="619">
        <v>558196</v>
      </c>
      <c r="DE34" s="611"/>
      <c r="DF34" s="611"/>
      <c r="DG34" s="611"/>
      <c r="DH34" s="611"/>
      <c r="DI34" s="611"/>
      <c r="DJ34" s="611"/>
      <c r="DK34" s="612"/>
      <c r="DL34" s="619">
        <v>465165</v>
      </c>
      <c r="DM34" s="611"/>
      <c r="DN34" s="611"/>
      <c r="DO34" s="611"/>
      <c r="DP34" s="611"/>
      <c r="DQ34" s="611"/>
      <c r="DR34" s="611"/>
      <c r="DS34" s="611"/>
      <c r="DT34" s="611"/>
      <c r="DU34" s="611"/>
      <c r="DV34" s="612"/>
      <c r="DW34" s="615">
        <v>12.2</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536456</v>
      </c>
      <c r="S35" s="611"/>
      <c r="T35" s="611"/>
      <c r="U35" s="611"/>
      <c r="V35" s="611"/>
      <c r="W35" s="611"/>
      <c r="X35" s="611"/>
      <c r="Y35" s="612"/>
      <c r="Z35" s="613">
        <v>8.5</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45410</v>
      </c>
      <c r="CS35" s="643"/>
      <c r="CT35" s="643"/>
      <c r="CU35" s="643"/>
      <c r="CV35" s="643"/>
      <c r="CW35" s="643"/>
      <c r="CX35" s="643"/>
      <c r="CY35" s="644"/>
      <c r="CZ35" s="615">
        <v>0.8</v>
      </c>
      <c r="DA35" s="640"/>
      <c r="DB35" s="640"/>
      <c r="DC35" s="645"/>
      <c r="DD35" s="619">
        <v>33409</v>
      </c>
      <c r="DE35" s="643"/>
      <c r="DF35" s="643"/>
      <c r="DG35" s="643"/>
      <c r="DH35" s="643"/>
      <c r="DI35" s="643"/>
      <c r="DJ35" s="643"/>
      <c r="DK35" s="644"/>
      <c r="DL35" s="619">
        <v>33409</v>
      </c>
      <c r="DM35" s="643"/>
      <c r="DN35" s="643"/>
      <c r="DO35" s="643"/>
      <c r="DP35" s="643"/>
      <c r="DQ35" s="643"/>
      <c r="DR35" s="643"/>
      <c r="DS35" s="643"/>
      <c r="DT35" s="643"/>
      <c r="DU35" s="643"/>
      <c r="DV35" s="644"/>
      <c r="DW35" s="615">
        <v>0.9</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196107</v>
      </c>
      <c r="S36" s="611"/>
      <c r="T36" s="611"/>
      <c r="U36" s="611"/>
      <c r="V36" s="611"/>
      <c r="W36" s="611"/>
      <c r="X36" s="611"/>
      <c r="Y36" s="612"/>
      <c r="Z36" s="613">
        <v>3.1</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522220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10357</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876296</v>
      </c>
      <c r="CS36" s="611"/>
      <c r="CT36" s="611"/>
      <c r="CU36" s="611"/>
      <c r="CV36" s="611"/>
      <c r="CW36" s="611"/>
      <c r="CX36" s="611"/>
      <c r="CY36" s="612"/>
      <c r="CZ36" s="615">
        <v>14.7</v>
      </c>
      <c r="DA36" s="640"/>
      <c r="DB36" s="640"/>
      <c r="DC36" s="645"/>
      <c r="DD36" s="619">
        <v>638004</v>
      </c>
      <c r="DE36" s="611"/>
      <c r="DF36" s="611"/>
      <c r="DG36" s="611"/>
      <c r="DH36" s="611"/>
      <c r="DI36" s="611"/>
      <c r="DJ36" s="611"/>
      <c r="DK36" s="612"/>
      <c r="DL36" s="619">
        <v>379561</v>
      </c>
      <c r="DM36" s="611"/>
      <c r="DN36" s="611"/>
      <c r="DO36" s="611"/>
      <c r="DP36" s="611"/>
      <c r="DQ36" s="611"/>
      <c r="DR36" s="611"/>
      <c r="DS36" s="611"/>
      <c r="DT36" s="611"/>
      <c r="DU36" s="611"/>
      <c r="DV36" s="612"/>
      <c r="DW36" s="615">
        <v>9.9</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80415</v>
      </c>
      <c r="S37" s="611"/>
      <c r="T37" s="611"/>
      <c r="U37" s="611"/>
      <c r="V37" s="611"/>
      <c r="W37" s="611"/>
      <c r="X37" s="611"/>
      <c r="Y37" s="612"/>
      <c r="Z37" s="613">
        <v>1.3</v>
      </c>
      <c r="AA37" s="613"/>
      <c r="AB37" s="613"/>
      <c r="AC37" s="613"/>
      <c r="AD37" s="614">
        <v>9417</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123148</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-2223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204884</v>
      </c>
      <c r="CS37" s="643"/>
      <c r="CT37" s="643"/>
      <c r="CU37" s="643"/>
      <c r="CV37" s="643"/>
      <c r="CW37" s="643"/>
      <c r="CX37" s="643"/>
      <c r="CY37" s="644"/>
      <c r="CZ37" s="615">
        <v>3.4</v>
      </c>
      <c r="DA37" s="640"/>
      <c r="DB37" s="640"/>
      <c r="DC37" s="645"/>
      <c r="DD37" s="619">
        <v>201061</v>
      </c>
      <c r="DE37" s="643"/>
      <c r="DF37" s="643"/>
      <c r="DG37" s="643"/>
      <c r="DH37" s="643"/>
      <c r="DI37" s="643"/>
      <c r="DJ37" s="643"/>
      <c r="DK37" s="644"/>
      <c r="DL37" s="619">
        <v>201061</v>
      </c>
      <c r="DM37" s="643"/>
      <c r="DN37" s="643"/>
      <c r="DO37" s="643"/>
      <c r="DP37" s="643"/>
      <c r="DQ37" s="643"/>
      <c r="DR37" s="643"/>
      <c r="DS37" s="643"/>
      <c r="DT37" s="643"/>
      <c r="DU37" s="643"/>
      <c r="DV37" s="644"/>
      <c r="DW37" s="615">
        <v>5.3</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360200</v>
      </c>
      <c r="S38" s="611"/>
      <c r="T38" s="611"/>
      <c r="U38" s="611"/>
      <c r="V38" s="611"/>
      <c r="W38" s="611"/>
      <c r="X38" s="611"/>
      <c r="Y38" s="612"/>
      <c r="Z38" s="613">
        <v>5.7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556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399072</v>
      </c>
      <c r="CS38" s="611"/>
      <c r="CT38" s="611"/>
      <c r="CU38" s="611"/>
      <c r="CV38" s="611"/>
      <c r="CW38" s="611"/>
      <c r="CX38" s="611"/>
      <c r="CY38" s="612"/>
      <c r="CZ38" s="615">
        <v>6.7</v>
      </c>
      <c r="DA38" s="640"/>
      <c r="DB38" s="640"/>
      <c r="DC38" s="645"/>
      <c r="DD38" s="619">
        <v>337992</v>
      </c>
      <c r="DE38" s="611"/>
      <c r="DF38" s="611"/>
      <c r="DG38" s="611"/>
      <c r="DH38" s="611"/>
      <c r="DI38" s="611"/>
      <c r="DJ38" s="611"/>
      <c r="DK38" s="612"/>
      <c r="DL38" s="619">
        <v>337992</v>
      </c>
      <c r="DM38" s="611"/>
      <c r="DN38" s="611"/>
      <c r="DO38" s="611"/>
      <c r="DP38" s="611"/>
      <c r="DQ38" s="611"/>
      <c r="DR38" s="611"/>
      <c r="DS38" s="611"/>
      <c r="DT38" s="611"/>
      <c r="DU38" s="611"/>
      <c r="DV38" s="612"/>
      <c r="DW38" s="615">
        <v>8.8000000000000007</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751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792659</v>
      </c>
      <c r="CS39" s="643"/>
      <c r="CT39" s="643"/>
      <c r="CU39" s="643"/>
      <c r="CV39" s="643"/>
      <c r="CW39" s="643"/>
      <c r="CX39" s="643"/>
      <c r="CY39" s="644"/>
      <c r="CZ39" s="615">
        <v>13.3</v>
      </c>
      <c r="DA39" s="640"/>
      <c r="DB39" s="640"/>
      <c r="DC39" s="645"/>
      <c r="DD39" s="619">
        <v>766484</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6600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5"/>
      <c r="BM40" s="608" t="s">
        <v>333</v>
      </c>
      <c r="BN40" s="608"/>
      <c r="BO40" s="608"/>
      <c r="BP40" s="608"/>
      <c r="BQ40" s="608"/>
      <c r="BR40" s="608"/>
      <c r="BS40" s="608"/>
      <c r="BT40" s="608"/>
      <c r="BU40" s="609"/>
      <c r="BV40" s="610">
        <v>79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53588</v>
      </c>
      <c r="CS40" s="611"/>
      <c r="CT40" s="611"/>
      <c r="CU40" s="611"/>
      <c r="CV40" s="611"/>
      <c r="CW40" s="611"/>
      <c r="CX40" s="611"/>
      <c r="CY40" s="612"/>
      <c r="CZ40" s="615">
        <v>0.9</v>
      </c>
      <c r="DA40" s="640"/>
      <c r="DB40" s="640"/>
      <c r="DC40" s="645"/>
      <c r="DD40" s="619">
        <v>53588</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6276723</v>
      </c>
      <c r="S41" s="683"/>
      <c r="T41" s="683"/>
      <c r="U41" s="683"/>
      <c r="V41" s="683"/>
      <c r="W41" s="683"/>
      <c r="X41" s="683"/>
      <c r="Y41" s="687"/>
      <c r="Z41" s="688">
        <v>100</v>
      </c>
      <c r="AA41" s="688"/>
      <c r="AB41" s="688"/>
      <c r="AC41" s="688"/>
      <c r="AD41" s="689">
        <v>3819480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78907</v>
      </c>
      <c r="BA41" s="611"/>
      <c r="BB41" s="611"/>
      <c r="BC41" s="611"/>
      <c r="BD41" s="643"/>
      <c r="BE41" s="643"/>
      <c r="BF41" s="656"/>
      <c r="BG41" s="660"/>
      <c r="BH41" s="661"/>
      <c r="BI41" s="661"/>
      <c r="BJ41" s="661"/>
      <c r="BK41" s="661"/>
      <c r="BL41" s="205"/>
      <c r="BM41" s="608" t="s">
        <v>337</v>
      </c>
      <c r="BN41" s="608"/>
      <c r="BO41" s="608"/>
      <c r="BP41" s="608"/>
      <c r="BQ41" s="608"/>
      <c r="BR41" s="608"/>
      <c r="BS41" s="608"/>
      <c r="BT41" s="608"/>
      <c r="BU41" s="609"/>
      <c r="BV41" s="610">
        <v>3</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320165</v>
      </c>
      <c r="BA42" s="683"/>
      <c r="BB42" s="683"/>
      <c r="BC42" s="683"/>
      <c r="BD42" s="669"/>
      <c r="BE42" s="669"/>
      <c r="BF42" s="671"/>
      <c r="BG42" s="662"/>
      <c r="BH42" s="663"/>
      <c r="BI42" s="663"/>
      <c r="BJ42" s="663"/>
      <c r="BK42" s="663"/>
      <c r="BL42" s="206"/>
      <c r="BM42" s="632" t="s">
        <v>340</v>
      </c>
      <c r="BN42" s="632"/>
      <c r="BO42" s="632"/>
      <c r="BP42" s="632"/>
      <c r="BQ42" s="632"/>
      <c r="BR42" s="632"/>
      <c r="BS42" s="632"/>
      <c r="BT42" s="632"/>
      <c r="BU42" s="633"/>
      <c r="BV42" s="682">
        <v>523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890765</v>
      </c>
      <c r="CS42" s="643"/>
      <c r="CT42" s="643"/>
      <c r="CU42" s="643"/>
      <c r="CV42" s="643"/>
      <c r="CW42" s="643"/>
      <c r="CX42" s="643"/>
      <c r="CY42" s="644"/>
      <c r="CZ42" s="615">
        <v>14.9</v>
      </c>
      <c r="DA42" s="640"/>
      <c r="DB42" s="640"/>
      <c r="DC42" s="645"/>
      <c r="DD42" s="619">
        <v>387877</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5690</v>
      </c>
      <c r="CS43" s="643"/>
      <c r="CT43" s="643"/>
      <c r="CU43" s="643"/>
      <c r="CV43" s="643"/>
      <c r="CW43" s="643"/>
      <c r="CX43" s="643"/>
      <c r="CY43" s="644"/>
      <c r="CZ43" s="615">
        <v>0.1</v>
      </c>
      <c r="DA43" s="640"/>
      <c r="DB43" s="640"/>
      <c r="DC43" s="645"/>
      <c r="DD43" s="619">
        <v>5690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767001</v>
      </c>
      <c r="CS44" s="611"/>
      <c r="CT44" s="611"/>
      <c r="CU44" s="611"/>
      <c r="CV44" s="611"/>
      <c r="CW44" s="611"/>
      <c r="CX44" s="611"/>
      <c r="CY44" s="612"/>
      <c r="CZ44" s="615">
        <v>12.9</v>
      </c>
      <c r="DA44" s="616"/>
      <c r="DB44" s="616"/>
      <c r="DC44" s="622"/>
      <c r="DD44" s="619">
        <v>337569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180463</v>
      </c>
      <c r="CS45" s="643"/>
      <c r="CT45" s="643"/>
      <c r="CU45" s="643"/>
      <c r="CV45" s="643"/>
      <c r="CW45" s="643"/>
      <c r="CX45" s="643"/>
      <c r="CY45" s="644"/>
      <c r="CZ45" s="615">
        <v>3</v>
      </c>
      <c r="DA45" s="640"/>
      <c r="DB45" s="640"/>
      <c r="DC45" s="645"/>
      <c r="DD45" s="619">
        <v>14815</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578777</v>
      </c>
      <c r="CS46" s="611"/>
      <c r="CT46" s="611"/>
      <c r="CU46" s="611"/>
      <c r="CV46" s="611"/>
      <c r="CW46" s="611"/>
      <c r="CX46" s="611"/>
      <c r="CY46" s="612"/>
      <c r="CZ46" s="615">
        <v>9.6999999999999993</v>
      </c>
      <c r="DA46" s="616"/>
      <c r="DB46" s="616"/>
      <c r="DC46" s="622"/>
      <c r="DD46" s="619">
        <v>317805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123764</v>
      </c>
      <c r="CS47" s="643"/>
      <c r="CT47" s="643"/>
      <c r="CU47" s="643"/>
      <c r="CV47" s="643"/>
      <c r="CW47" s="643"/>
      <c r="CX47" s="643"/>
      <c r="CY47" s="644"/>
      <c r="CZ47" s="615">
        <v>2.1</v>
      </c>
      <c r="DA47" s="640"/>
      <c r="DB47" s="640"/>
      <c r="DC47" s="645"/>
      <c r="DD47" s="619">
        <v>50308</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5966918</v>
      </c>
      <c r="CS49" s="669"/>
      <c r="CT49" s="669"/>
      <c r="CU49" s="669"/>
      <c r="CV49" s="669"/>
      <c r="CW49" s="669"/>
      <c r="CX49" s="669"/>
      <c r="CY49" s="698"/>
      <c r="CZ49" s="690">
        <v>100</v>
      </c>
      <c r="DA49" s="699"/>
      <c r="DB49" s="699"/>
      <c r="DC49" s="700"/>
      <c r="DD49" s="701">
        <v>4619246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9kMGBG6KH68L9Wy5+Ymu60gkmipM38C1bI6z+v1V8zJNLAg2Nn0R6qK47+npoPE+8frL+dYTjkdB3V+1gAG3BQ==" saltValue="l+Be8EgdIlLYP7xWiyjzC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82"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6277</v>
      </c>
      <c r="R7" s="740"/>
      <c r="S7" s="740"/>
      <c r="T7" s="740"/>
      <c r="U7" s="740"/>
      <c r="V7" s="740">
        <v>5967</v>
      </c>
      <c r="W7" s="740"/>
      <c r="X7" s="740"/>
      <c r="Y7" s="740"/>
      <c r="Z7" s="740"/>
      <c r="AA7" s="740">
        <v>310</v>
      </c>
      <c r="AB7" s="740"/>
      <c r="AC7" s="740"/>
      <c r="AD7" s="740"/>
      <c r="AE7" s="741"/>
      <c r="AF7" s="742">
        <v>114</v>
      </c>
      <c r="AG7" s="743"/>
      <c r="AH7" s="743"/>
      <c r="AI7" s="743"/>
      <c r="AJ7" s="744"/>
      <c r="AK7" s="745">
        <v>536</v>
      </c>
      <c r="AL7" s="746"/>
      <c r="AM7" s="746"/>
      <c r="AN7" s="746"/>
      <c r="AO7" s="746"/>
      <c r="AP7" s="746">
        <v>5488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550</v>
      </c>
      <c r="BT7" s="734"/>
      <c r="BU7" s="734"/>
      <c r="BV7" s="734"/>
      <c r="BW7" s="734"/>
      <c r="BX7" s="734"/>
      <c r="BY7" s="734"/>
      <c r="BZ7" s="734"/>
      <c r="CA7" s="734"/>
      <c r="CB7" s="734"/>
      <c r="CC7" s="734"/>
      <c r="CD7" s="734"/>
      <c r="CE7" s="734"/>
      <c r="CF7" s="734"/>
      <c r="CG7" s="749"/>
      <c r="CH7" s="730">
        <v>-2</v>
      </c>
      <c r="CI7" s="731"/>
      <c r="CJ7" s="731"/>
      <c r="CK7" s="731"/>
      <c r="CL7" s="732"/>
      <c r="CM7" s="730">
        <v>15</v>
      </c>
      <c r="CN7" s="731"/>
      <c r="CO7" s="731"/>
      <c r="CP7" s="731"/>
      <c r="CQ7" s="732"/>
      <c r="CR7" s="730">
        <v>10</v>
      </c>
      <c r="CS7" s="731"/>
      <c r="CT7" s="731"/>
      <c r="CU7" s="731"/>
      <c r="CV7" s="732"/>
      <c r="CW7" s="730">
        <v>0</v>
      </c>
      <c r="CX7" s="731"/>
      <c r="CY7" s="731"/>
      <c r="CZ7" s="731"/>
      <c r="DA7" s="732"/>
      <c r="DB7" s="730" t="s">
        <v>485</v>
      </c>
      <c r="DC7" s="731"/>
      <c r="DD7" s="731"/>
      <c r="DE7" s="731"/>
      <c r="DF7" s="732"/>
      <c r="DG7" s="730" t="s">
        <v>485</v>
      </c>
      <c r="DH7" s="731"/>
      <c r="DI7" s="731"/>
      <c r="DJ7" s="731"/>
      <c r="DK7" s="732"/>
      <c r="DL7" s="730" t="s">
        <v>485</v>
      </c>
      <c r="DM7" s="731"/>
      <c r="DN7" s="731"/>
      <c r="DO7" s="731"/>
      <c r="DP7" s="732"/>
      <c r="DQ7" s="730" t="s">
        <v>485</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551</v>
      </c>
      <c r="BT8" s="761"/>
      <c r="BU8" s="761"/>
      <c r="BV8" s="761"/>
      <c r="BW8" s="761"/>
      <c r="BX8" s="761"/>
      <c r="BY8" s="761"/>
      <c r="BZ8" s="761"/>
      <c r="CA8" s="761"/>
      <c r="CB8" s="761"/>
      <c r="CC8" s="761"/>
      <c r="CD8" s="761"/>
      <c r="CE8" s="761"/>
      <c r="CF8" s="761"/>
      <c r="CG8" s="762"/>
      <c r="CH8" s="763">
        <v>3</v>
      </c>
      <c r="CI8" s="764"/>
      <c r="CJ8" s="764"/>
      <c r="CK8" s="764"/>
      <c r="CL8" s="765"/>
      <c r="CM8" s="763">
        <v>56</v>
      </c>
      <c r="CN8" s="764"/>
      <c r="CO8" s="764"/>
      <c r="CP8" s="764"/>
      <c r="CQ8" s="765"/>
      <c r="CR8" s="763">
        <v>59</v>
      </c>
      <c r="CS8" s="764"/>
      <c r="CT8" s="764"/>
      <c r="CU8" s="764"/>
      <c r="CV8" s="765"/>
      <c r="CW8" s="763">
        <v>15</v>
      </c>
      <c r="CX8" s="764"/>
      <c r="CY8" s="764"/>
      <c r="CZ8" s="764"/>
      <c r="DA8" s="765"/>
      <c r="DB8" s="763" t="s">
        <v>485</v>
      </c>
      <c r="DC8" s="764"/>
      <c r="DD8" s="764"/>
      <c r="DE8" s="764"/>
      <c r="DF8" s="765"/>
      <c r="DG8" s="763" t="s">
        <v>485</v>
      </c>
      <c r="DH8" s="764"/>
      <c r="DI8" s="764"/>
      <c r="DJ8" s="764"/>
      <c r="DK8" s="765"/>
      <c r="DL8" s="763" t="s">
        <v>485</v>
      </c>
      <c r="DM8" s="764"/>
      <c r="DN8" s="764"/>
      <c r="DO8" s="764"/>
      <c r="DP8" s="765"/>
      <c r="DQ8" s="763" t="s">
        <v>485</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6277</v>
      </c>
      <c r="R23" s="780"/>
      <c r="S23" s="780"/>
      <c r="T23" s="780"/>
      <c r="U23" s="780"/>
      <c r="V23" s="780">
        <v>5967</v>
      </c>
      <c r="W23" s="780"/>
      <c r="X23" s="780"/>
      <c r="Y23" s="780"/>
      <c r="Z23" s="780"/>
      <c r="AA23" s="780">
        <v>310</v>
      </c>
      <c r="AB23" s="780"/>
      <c r="AC23" s="780"/>
      <c r="AD23" s="780"/>
      <c r="AE23" s="781"/>
      <c r="AF23" s="782">
        <v>114</v>
      </c>
      <c r="AG23" s="780"/>
      <c r="AH23" s="780"/>
      <c r="AI23" s="780"/>
      <c r="AJ23" s="783"/>
      <c r="AK23" s="784"/>
      <c r="AL23" s="785"/>
      <c r="AM23" s="785"/>
      <c r="AN23" s="785"/>
      <c r="AO23" s="785"/>
      <c r="AP23" s="780">
        <v>5488</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562</v>
      </c>
      <c r="R28" s="810"/>
      <c r="S28" s="810"/>
      <c r="T28" s="810"/>
      <c r="U28" s="810"/>
      <c r="V28" s="810">
        <v>551</v>
      </c>
      <c r="W28" s="810"/>
      <c r="X28" s="810"/>
      <c r="Y28" s="810"/>
      <c r="Z28" s="810"/>
      <c r="AA28" s="810">
        <v>11</v>
      </c>
      <c r="AB28" s="810"/>
      <c r="AC28" s="810"/>
      <c r="AD28" s="810"/>
      <c r="AE28" s="811"/>
      <c r="AF28" s="812">
        <v>10</v>
      </c>
      <c r="AG28" s="810"/>
      <c r="AH28" s="810"/>
      <c r="AI28" s="810"/>
      <c r="AJ28" s="813"/>
      <c r="AK28" s="814">
        <v>79</v>
      </c>
      <c r="AL28" s="815"/>
      <c r="AM28" s="815"/>
      <c r="AN28" s="815"/>
      <c r="AO28" s="815"/>
      <c r="AP28" s="815" t="s">
        <v>485</v>
      </c>
      <c r="AQ28" s="815"/>
      <c r="AR28" s="815"/>
      <c r="AS28" s="815"/>
      <c r="AT28" s="815"/>
      <c r="AU28" s="815" t="s">
        <v>485</v>
      </c>
      <c r="AV28" s="815"/>
      <c r="AW28" s="815"/>
      <c r="AX28" s="815"/>
      <c r="AY28" s="815"/>
      <c r="AZ28" s="816" t="s">
        <v>485</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881</v>
      </c>
      <c r="R29" s="771"/>
      <c r="S29" s="771"/>
      <c r="T29" s="771"/>
      <c r="U29" s="771"/>
      <c r="V29" s="771">
        <v>823</v>
      </c>
      <c r="W29" s="771"/>
      <c r="X29" s="771"/>
      <c r="Y29" s="771"/>
      <c r="Z29" s="771"/>
      <c r="AA29" s="771">
        <v>58</v>
      </c>
      <c r="AB29" s="771"/>
      <c r="AC29" s="771"/>
      <c r="AD29" s="771"/>
      <c r="AE29" s="772"/>
      <c r="AF29" s="773">
        <v>59</v>
      </c>
      <c r="AG29" s="774"/>
      <c r="AH29" s="774"/>
      <c r="AI29" s="774"/>
      <c r="AJ29" s="775"/>
      <c r="AK29" s="821">
        <v>166</v>
      </c>
      <c r="AL29" s="817"/>
      <c r="AM29" s="817"/>
      <c r="AN29" s="817"/>
      <c r="AO29" s="817"/>
      <c r="AP29" s="817" t="s">
        <v>485</v>
      </c>
      <c r="AQ29" s="817"/>
      <c r="AR29" s="817"/>
      <c r="AS29" s="817"/>
      <c r="AT29" s="817"/>
      <c r="AU29" s="817" t="s">
        <v>485</v>
      </c>
      <c r="AV29" s="817"/>
      <c r="AW29" s="817"/>
      <c r="AX29" s="817"/>
      <c r="AY29" s="817"/>
      <c r="AZ29" s="818" t="s">
        <v>485</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95</v>
      </c>
      <c r="R30" s="771"/>
      <c r="S30" s="771"/>
      <c r="T30" s="771"/>
      <c r="U30" s="771"/>
      <c r="V30" s="771">
        <v>94</v>
      </c>
      <c r="W30" s="771"/>
      <c r="X30" s="771"/>
      <c r="Y30" s="771"/>
      <c r="Z30" s="771"/>
      <c r="AA30" s="771">
        <v>1</v>
      </c>
      <c r="AB30" s="771"/>
      <c r="AC30" s="771"/>
      <c r="AD30" s="771"/>
      <c r="AE30" s="772"/>
      <c r="AF30" s="773">
        <v>1</v>
      </c>
      <c r="AG30" s="774"/>
      <c r="AH30" s="774"/>
      <c r="AI30" s="774"/>
      <c r="AJ30" s="775"/>
      <c r="AK30" s="821">
        <v>35</v>
      </c>
      <c r="AL30" s="817"/>
      <c r="AM30" s="817"/>
      <c r="AN30" s="817"/>
      <c r="AO30" s="817"/>
      <c r="AP30" s="817" t="s">
        <v>485</v>
      </c>
      <c r="AQ30" s="817"/>
      <c r="AR30" s="817"/>
      <c r="AS30" s="817"/>
      <c r="AT30" s="817"/>
      <c r="AU30" s="817" t="s">
        <v>485</v>
      </c>
      <c r="AV30" s="817"/>
      <c r="AW30" s="817"/>
      <c r="AX30" s="817"/>
      <c r="AY30" s="817"/>
      <c r="AZ30" s="818" t="s">
        <v>485</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391</v>
      </c>
      <c r="C31" s="768"/>
      <c r="D31" s="768"/>
      <c r="E31" s="768"/>
      <c r="F31" s="768"/>
      <c r="G31" s="768"/>
      <c r="H31" s="768"/>
      <c r="I31" s="768"/>
      <c r="J31" s="768"/>
      <c r="K31" s="768"/>
      <c r="L31" s="768"/>
      <c r="M31" s="768"/>
      <c r="N31" s="768"/>
      <c r="O31" s="768"/>
      <c r="P31" s="769"/>
      <c r="Q31" s="770">
        <v>137</v>
      </c>
      <c r="R31" s="771"/>
      <c r="S31" s="771"/>
      <c r="T31" s="771"/>
      <c r="U31" s="771"/>
      <c r="V31" s="771">
        <v>128</v>
      </c>
      <c r="W31" s="771"/>
      <c r="X31" s="771"/>
      <c r="Y31" s="771"/>
      <c r="Z31" s="771"/>
      <c r="AA31" s="771">
        <v>8</v>
      </c>
      <c r="AB31" s="771"/>
      <c r="AC31" s="771"/>
      <c r="AD31" s="771"/>
      <c r="AE31" s="772"/>
      <c r="AF31" s="773">
        <v>160</v>
      </c>
      <c r="AG31" s="774"/>
      <c r="AH31" s="774"/>
      <c r="AI31" s="774"/>
      <c r="AJ31" s="775"/>
      <c r="AK31" s="821">
        <v>100</v>
      </c>
      <c r="AL31" s="817"/>
      <c r="AM31" s="817"/>
      <c r="AN31" s="817"/>
      <c r="AO31" s="817"/>
      <c r="AP31" s="817">
        <v>372</v>
      </c>
      <c r="AQ31" s="817"/>
      <c r="AR31" s="817"/>
      <c r="AS31" s="817"/>
      <c r="AT31" s="817"/>
      <c r="AU31" s="817">
        <v>189</v>
      </c>
      <c r="AV31" s="817"/>
      <c r="AW31" s="817"/>
      <c r="AX31" s="817"/>
      <c r="AY31" s="817"/>
      <c r="AZ31" s="818" t="s">
        <v>485</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230</v>
      </c>
      <c r="AG63" s="831"/>
      <c r="AH63" s="831"/>
      <c r="AI63" s="831"/>
      <c r="AJ63" s="832"/>
      <c r="AK63" s="833"/>
      <c r="AL63" s="828"/>
      <c r="AM63" s="828"/>
      <c r="AN63" s="828"/>
      <c r="AO63" s="828"/>
      <c r="AP63" s="831">
        <v>372</v>
      </c>
      <c r="AQ63" s="831"/>
      <c r="AR63" s="831"/>
      <c r="AS63" s="831"/>
      <c r="AT63" s="831"/>
      <c r="AU63" s="831">
        <v>189</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396</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397</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543</v>
      </c>
      <c r="C68" s="857"/>
      <c r="D68" s="857"/>
      <c r="E68" s="857"/>
      <c r="F68" s="857"/>
      <c r="G68" s="857"/>
      <c r="H68" s="857"/>
      <c r="I68" s="857"/>
      <c r="J68" s="857"/>
      <c r="K68" s="857"/>
      <c r="L68" s="857"/>
      <c r="M68" s="857"/>
      <c r="N68" s="857"/>
      <c r="O68" s="857"/>
      <c r="P68" s="858"/>
      <c r="Q68" s="859">
        <v>896</v>
      </c>
      <c r="R68" s="853"/>
      <c r="S68" s="853"/>
      <c r="T68" s="853"/>
      <c r="U68" s="853"/>
      <c r="V68" s="853">
        <v>862</v>
      </c>
      <c r="W68" s="853"/>
      <c r="X68" s="853"/>
      <c r="Y68" s="853"/>
      <c r="Z68" s="853"/>
      <c r="AA68" s="853">
        <v>34</v>
      </c>
      <c r="AB68" s="853"/>
      <c r="AC68" s="853"/>
      <c r="AD68" s="853"/>
      <c r="AE68" s="853"/>
      <c r="AF68" s="853">
        <v>0</v>
      </c>
      <c r="AG68" s="853"/>
      <c r="AH68" s="853"/>
      <c r="AI68" s="853"/>
      <c r="AJ68" s="853"/>
      <c r="AK68" s="853" t="s">
        <v>552</v>
      </c>
      <c r="AL68" s="853"/>
      <c r="AM68" s="853"/>
      <c r="AN68" s="853"/>
      <c r="AO68" s="853"/>
      <c r="AP68" s="853">
        <v>99</v>
      </c>
      <c r="AQ68" s="853"/>
      <c r="AR68" s="853"/>
      <c r="AS68" s="853"/>
      <c r="AT68" s="853"/>
      <c r="AU68" s="853">
        <v>30</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544</v>
      </c>
      <c r="C69" s="861"/>
      <c r="D69" s="861"/>
      <c r="E69" s="861"/>
      <c r="F69" s="861"/>
      <c r="G69" s="861"/>
      <c r="H69" s="861"/>
      <c r="I69" s="861"/>
      <c r="J69" s="861"/>
      <c r="K69" s="861"/>
      <c r="L69" s="861"/>
      <c r="M69" s="861"/>
      <c r="N69" s="861"/>
      <c r="O69" s="861"/>
      <c r="P69" s="862"/>
      <c r="Q69" s="863">
        <v>3</v>
      </c>
      <c r="R69" s="817"/>
      <c r="S69" s="817"/>
      <c r="T69" s="817"/>
      <c r="U69" s="817"/>
      <c r="V69" s="817">
        <v>3</v>
      </c>
      <c r="W69" s="817"/>
      <c r="X69" s="817"/>
      <c r="Y69" s="817"/>
      <c r="Z69" s="817"/>
      <c r="AA69" s="817">
        <v>0</v>
      </c>
      <c r="AB69" s="817"/>
      <c r="AC69" s="817"/>
      <c r="AD69" s="817"/>
      <c r="AE69" s="817"/>
      <c r="AF69" s="817">
        <v>0</v>
      </c>
      <c r="AG69" s="817"/>
      <c r="AH69" s="817"/>
      <c r="AI69" s="817"/>
      <c r="AJ69" s="817"/>
      <c r="AK69" s="817" t="s">
        <v>485</v>
      </c>
      <c r="AL69" s="817"/>
      <c r="AM69" s="817"/>
      <c r="AN69" s="817"/>
      <c r="AO69" s="817"/>
      <c r="AP69" s="817" t="s">
        <v>485</v>
      </c>
      <c r="AQ69" s="817"/>
      <c r="AR69" s="817"/>
      <c r="AS69" s="817"/>
      <c r="AT69" s="817"/>
      <c r="AU69" s="817" t="s">
        <v>485</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545</v>
      </c>
      <c r="C70" s="861"/>
      <c r="D70" s="861"/>
      <c r="E70" s="861"/>
      <c r="F70" s="861"/>
      <c r="G70" s="861"/>
      <c r="H70" s="861"/>
      <c r="I70" s="861"/>
      <c r="J70" s="861"/>
      <c r="K70" s="861"/>
      <c r="L70" s="861"/>
      <c r="M70" s="861"/>
      <c r="N70" s="861"/>
      <c r="O70" s="861"/>
      <c r="P70" s="862"/>
      <c r="Q70" s="863">
        <v>152</v>
      </c>
      <c r="R70" s="817"/>
      <c r="S70" s="817"/>
      <c r="T70" s="817"/>
      <c r="U70" s="817"/>
      <c r="V70" s="817">
        <v>143</v>
      </c>
      <c r="W70" s="817"/>
      <c r="X70" s="817"/>
      <c r="Y70" s="817"/>
      <c r="Z70" s="817"/>
      <c r="AA70" s="817">
        <v>9</v>
      </c>
      <c r="AB70" s="817"/>
      <c r="AC70" s="817"/>
      <c r="AD70" s="817"/>
      <c r="AE70" s="817"/>
      <c r="AF70" s="817">
        <v>9</v>
      </c>
      <c r="AG70" s="817"/>
      <c r="AH70" s="817"/>
      <c r="AI70" s="817"/>
      <c r="AJ70" s="817"/>
      <c r="AK70" s="817" t="s">
        <v>485</v>
      </c>
      <c r="AL70" s="817"/>
      <c r="AM70" s="817"/>
      <c r="AN70" s="817"/>
      <c r="AO70" s="817"/>
      <c r="AP70" s="817" t="s">
        <v>485</v>
      </c>
      <c r="AQ70" s="817"/>
      <c r="AR70" s="817"/>
      <c r="AS70" s="817"/>
      <c r="AT70" s="817"/>
      <c r="AU70" s="817" t="s">
        <v>485</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546</v>
      </c>
      <c r="C71" s="861"/>
      <c r="D71" s="861"/>
      <c r="E71" s="861"/>
      <c r="F71" s="861"/>
      <c r="G71" s="861"/>
      <c r="H71" s="861"/>
      <c r="I71" s="861"/>
      <c r="J71" s="861"/>
      <c r="K71" s="861"/>
      <c r="L71" s="861"/>
      <c r="M71" s="861"/>
      <c r="N71" s="861"/>
      <c r="O71" s="861"/>
      <c r="P71" s="862"/>
      <c r="Q71" s="863">
        <v>4171</v>
      </c>
      <c r="R71" s="817"/>
      <c r="S71" s="817"/>
      <c r="T71" s="817"/>
      <c r="U71" s="817"/>
      <c r="V71" s="817">
        <v>3764</v>
      </c>
      <c r="W71" s="817"/>
      <c r="X71" s="817"/>
      <c r="Y71" s="817"/>
      <c r="Z71" s="817"/>
      <c r="AA71" s="817">
        <v>407</v>
      </c>
      <c r="AB71" s="817"/>
      <c r="AC71" s="817"/>
      <c r="AD71" s="817"/>
      <c r="AE71" s="817"/>
      <c r="AF71" s="817">
        <v>407</v>
      </c>
      <c r="AG71" s="817"/>
      <c r="AH71" s="817"/>
      <c r="AI71" s="817"/>
      <c r="AJ71" s="817"/>
      <c r="AK71" s="817">
        <v>2257</v>
      </c>
      <c r="AL71" s="817"/>
      <c r="AM71" s="817"/>
      <c r="AN71" s="817"/>
      <c r="AO71" s="817"/>
      <c r="AP71" s="817" t="s">
        <v>485</v>
      </c>
      <c r="AQ71" s="817"/>
      <c r="AR71" s="817"/>
      <c r="AS71" s="817"/>
      <c r="AT71" s="817"/>
      <c r="AU71" s="817" t="s">
        <v>485</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547</v>
      </c>
      <c r="C72" s="861"/>
      <c r="D72" s="861"/>
      <c r="E72" s="861"/>
      <c r="F72" s="861"/>
      <c r="G72" s="861"/>
      <c r="H72" s="861"/>
      <c r="I72" s="861"/>
      <c r="J72" s="861"/>
      <c r="K72" s="861"/>
      <c r="L72" s="861"/>
      <c r="M72" s="861"/>
      <c r="N72" s="861"/>
      <c r="O72" s="861"/>
      <c r="P72" s="862"/>
      <c r="Q72" s="863">
        <v>7</v>
      </c>
      <c r="R72" s="817"/>
      <c r="S72" s="817"/>
      <c r="T72" s="817"/>
      <c r="U72" s="817"/>
      <c r="V72" s="817">
        <v>7</v>
      </c>
      <c r="W72" s="817"/>
      <c r="X72" s="817"/>
      <c r="Y72" s="817"/>
      <c r="Z72" s="817"/>
      <c r="AA72" s="817">
        <v>0</v>
      </c>
      <c r="AB72" s="817"/>
      <c r="AC72" s="817"/>
      <c r="AD72" s="817"/>
      <c r="AE72" s="817"/>
      <c r="AF72" s="817">
        <v>0</v>
      </c>
      <c r="AG72" s="817"/>
      <c r="AH72" s="817"/>
      <c r="AI72" s="817"/>
      <c r="AJ72" s="817"/>
      <c r="AK72" s="817" t="s">
        <v>485</v>
      </c>
      <c r="AL72" s="817"/>
      <c r="AM72" s="817"/>
      <c r="AN72" s="817"/>
      <c r="AO72" s="817"/>
      <c r="AP72" s="817" t="s">
        <v>485</v>
      </c>
      <c r="AQ72" s="817"/>
      <c r="AR72" s="817"/>
      <c r="AS72" s="817"/>
      <c r="AT72" s="817"/>
      <c r="AU72" s="817" t="s">
        <v>485</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548</v>
      </c>
      <c r="C73" s="861"/>
      <c r="D73" s="861"/>
      <c r="E73" s="861"/>
      <c r="F73" s="861"/>
      <c r="G73" s="861"/>
      <c r="H73" s="861"/>
      <c r="I73" s="861"/>
      <c r="J73" s="861"/>
      <c r="K73" s="861"/>
      <c r="L73" s="861"/>
      <c r="M73" s="861"/>
      <c r="N73" s="861"/>
      <c r="O73" s="861"/>
      <c r="P73" s="862"/>
      <c r="Q73" s="863">
        <v>59</v>
      </c>
      <c r="R73" s="817"/>
      <c r="S73" s="817"/>
      <c r="T73" s="817"/>
      <c r="U73" s="817"/>
      <c r="V73" s="817">
        <v>48</v>
      </c>
      <c r="W73" s="817"/>
      <c r="X73" s="817"/>
      <c r="Y73" s="817"/>
      <c r="Z73" s="817"/>
      <c r="AA73" s="817">
        <v>11</v>
      </c>
      <c r="AB73" s="817"/>
      <c r="AC73" s="817"/>
      <c r="AD73" s="817"/>
      <c r="AE73" s="817"/>
      <c r="AF73" s="817">
        <v>11</v>
      </c>
      <c r="AG73" s="817"/>
      <c r="AH73" s="817"/>
      <c r="AI73" s="817"/>
      <c r="AJ73" s="817"/>
      <c r="AK73" s="817" t="s">
        <v>485</v>
      </c>
      <c r="AL73" s="817"/>
      <c r="AM73" s="817"/>
      <c r="AN73" s="817"/>
      <c r="AO73" s="817"/>
      <c r="AP73" s="817" t="s">
        <v>485</v>
      </c>
      <c r="AQ73" s="817"/>
      <c r="AR73" s="817"/>
      <c r="AS73" s="817"/>
      <c r="AT73" s="817"/>
      <c r="AU73" s="817" t="s">
        <v>485</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549</v>
      </c>
      <c r="C74" s="861"/>
      <c r="D74" s="861"/>
      <c r="E74" s="861"/>
      <c r="F74" s="861"/>
      <c r="G74" s="861"/>
      <c r="H74" s="861"/>
      <c r="I74" s="861"/>
      <c r="J74" s="861"/>
      <c r="K74" s="861"/>
      <c r="L74" s="861"/>
      <c r="M74" s="861"/>
      <c r="N74" s="861"/>
      <c r="O74" s="861"/>
      <c r="P74" s="862"/>
      <c r="Q74" s="863">
        <v>155</v>
      </c>
      <c r="R74" s="817"/>
      <c r="S74" s="817"/>
      <c r="T74" s="817"/>
      <c r="U74" s="817"/>
      <c r="V74" s="817">
        <v>152</v>
      </c>
      <c r="W74" s="817"/>
      <c r="X74" s="817"/>
      <c r="Y74" s="817"/>
      <c r="Z74" s="817"/>
      <c r="AA74" s="817">
        <v>3167</v>
      </c>
      <c r="AB74" s="817"/>
      <c r="AC74" s="817"/>
      <c r="AD74" s="817"/>
      <c r="AE74" s="817"/>
      <c r="AF74" s="817">
        <v>3167</v>
      </c>
      <c r="AG74" s="817"/>
      <c r="AH74" s="817"/>
      <c r="AI74" s="817"/>
      <c r="AJ74" s="817"/>
      <c r="AK74" s="817" t="s">
        <v>485</v>
      </c>
      <c r="AL74" s="817"/>
      <c r="AM74" s="817"/>
      <c r="AN74" s="817"/>
      <c r="AO74" s="817"/>
      <c r="AP74" s="817" t="s">
        <v>485</v>
      </c>
      <c r="AQ74" s="817"/>
      <c r="AR74" s="817"/>
      <c r="AS74" s="817"/>
      <c r="AT74" s="817"/>
      <c r="AU74" s="817" t="s">
        <v>485</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3585</v>
      </c>
      <c r="AG88" s="831"/>
      <c r="AH88" s="831"/>
      <c r="AI88" s="831"/>
      <c r="AJ88" s="831"/>
      <c r="AK88" s="828"/>
      <c r="AL88" s="828"/>
      <c r="AM88" s="828"/>
      <c r="AN88" s="828"/>
      <c r="AO88" s="828"/>
      <c r="AP88" s="831">
        <v>99</v>
      </c>
      <c r="AQ88" s="831"/>
      <c r="AR88" s="831"/>
      <c r="AS88" s="831"/>
      <c r="AT88" s="831"/>
      <c r="AU88" s="831">
        <v>30</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69</v>
      </c>
      <c r="CS102" s="839"/>
      <c r="CT102" s="839"/>
      <c r="CU102" s="839"/>
      <c r="CV102" s="878"/>
      <c r="CW102" s="877">
        <v>15</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12" customFormat="1" ht="26.25" customHeight="1" x14ac:dyDescent="0.15">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539020</v>
      </c>
      <c r="AB110" s="887"/>
      <c r="AC110" s="887"/>
      <c r="AD110" s="887"/>
      <c r="AE110" s="888"/>
      <c r="AF110" s="889">
        <v>578568</v>
      </c>
      <c r="AG110" s="887"/>
      <c r="AH110" s="887"/>
      <c r="AI110" s="887"/>
      <c r="AJ110" s="888"/>
      <c r="AK110" s="889">
        <v>640485</v>
      </c>
      <c r="AL110" s="887"/>
      <c r="AM110" s="887"/>
      <c r="AN110" s="887"/>
      <c r="AO110" s="888"/>
      <c r="AP110" s="890">
        <v>19.8</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6138899</v>
      </c>
      <c r="BR110" s="918"/>
      <c r="BS110" s="918"/>
      <c r="BT110" s="918"/>
      <c r="BU110" s="918"/>
      <c r="BV110" s="918">
        <v>5979090</v>
      </c>
      <c r="BW110" s="918"/>
      <c r="BX110" s="918"/>
      <c r="BY110" s="918"/>
      <c r="BZ110" s="918"/>
      <c r="CA110" s="918">
        <v>5487846</v>
      </c>
      <c r="CB110" s="918"/>
      <c r="CC110" s="918"/>
      <c r="CD110" s="918"/>
      <c r="CE110" s="918"/>
      <c r="CF110" s="931">
        <v>169.8</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322443</v>
      </c>
      <c r="BR112" s="913"/>
      <c r="BS112" s="913"/>
      <c r="BT112" s="913"/>
      <c r="BU112" s="913"/>
      <c r="BV112" s="913">
        <v>323549</v>
      </c>
      <c r="BW112" s="913"/>
      <c r="BX112" s="913"/>
      <c r="BY112" s="913"/>
      <c r="BZ112" s="913"/>
      <c r="CA112" s="913">
        <v>258065</v>
      </c>
      <c r="CB112" s="913"/>
      <c r="CC112" s="913"/>
      <c r="CD112" s="913"/>
      <c r="CE112" s="913"/>
      <c r="CF112" s="907">
        <v>8</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38173</v>
      </c>
      <c r="AB113" s="925"/>
      <c r="AC113" s="925"/>
      <c r="AD113" s="925"/>
      <c r="AE113" s="926"/>
      <c r="AF113" s="927">
        <v>94832</v>
      </c>
      <c r="AG113" s="925"/>
      <c r="AH113" s="925"/>
      <c r="AI113" s="925"/>
      <c r="AJ113" s="926"/>
      <c r="AK113" s="927">
        <v>62922</v>
      </c>
      <c r="AL113" s="925"/>
      <c r="AM113" s="925"/>
      <c r="AN113" s="925"/>
      <c r="AO113" s="926"/>
      <c r="AP113" s="928">
        <v>1.9</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40924</v>
      </c>
      <c r="BR113" s="913"/>
      <c r="BS113" s="913"/>
      <c r="BT113" s="913"/>
      <c r="BU113" s="913"/>
      <c r="BV113" s="913">
        <v>34103</v>
      </c>
      <c r="BW113" s="913"/>
      <c r="BX113" s="913"/>
      <c r="BY113" s="913"/>
      <c r="BZ113" s="913"/>
      <c r="CA113" s="913">
        <v>30102</v>
      </c>
      <c r="CB113" s="913"/>
      <c r="CC113" s="913"/>
      <c r="CD113" s="913"/>
      <c r="CE113" s="913"/>
      <c r="CF113" s="907">
        <v>0.9</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7015</v>
      </c>
      <c r="AB114" s="946"/>
      <c r="AC114" s="946"/>
      <c r="AD114" s="946"/>
      <c r="AE114" s="947"/>
      <c r="AF114" s="948">
        <v>7015</v>
      </c>
      <c r="AG114" s="946"/>
      <c r="AH114" s="946"/>
      <c r="AI114" s="946"/>
      <c r="AJ114" s="947"/>
      <c r="AK114" s="948">
        <v>4169</v>
      </c>
      <c r="AL114" s="946"/>
      <c r="AM114" s="946"/>
      <c r="AN114" s="946"/>
      <c r="AO114" s="947"/>
      <c r="AP114" s="949">
        <v>0.1</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1135158</v>
      </c>
      <c r="BR114" s="913"/>
      <c r="BS114" s="913"/>
      <c r="BT114" s="913"/>
      <c r="BU114" s="913"/>
      <c r="BV114" s="913">
        <v>1005546</v>
      </c>
      <c r="BW114" s="913"/>
      <c r="BX114" s="913"/>
      <c r="BY114" s="913"/>
      <c r="BZ114" s="913"/>
      <c r="CA114" s="913">
        <v>1019055</v>
      </c>
      <c r="CB114" s="913"/>
      <c r="CC114" s="913"/>
      <c r="CD114" s="913"/>
      <c r="CE114" s="913"/>
      <c r="CF114" s="907">
        <v>31.5</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584208</v>
      </c>
      <c r="AB117" s="966"/>
      <c r="AC117" s="966"/>
      <c r="AD117" s="966"/>
      <c r="AE117" s="967"/>
      <c r="AF117" s="968">
        <v>680415</v>
      </c>
      <c r="AG117" s="966"/>
      <c r="AH117" s="966"/>
      <c r="AI117" s="966"/>
      <c r="AJ117" s="967"/>
      <c r="AK117" s="968">
        <v>707576</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439</v>
      </c>
      <c r="BP119" s="992"/>
      <c r="BQ119" s="986">
        <v>7637424</v>
      </c>
      <c r="BR119" s="987"/>
      <c r="BS119" s="987"/>
      <c r="BT119" s="987"/>
      <c r="BU119" s="987"/>
      <c r="BV119" s="987">
        <v>7342288</v>
      </c>
      <c r="BW119" s="987"/>
      <c r="BX119" s="987"/>
      <c r="BY119" s="987"/>
      <c r="BZ119" s="987"/>
      <c r="CA119" s="987">
        <v>6795068</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10144787</v>
      </c>
      <c r="BR120" s="918"/>
      <c r="BS120" s="918"/>
      <c r="BT120" s="918"/>
      <c r="BU120" s="918"/>
      <c r="BV120" s="918">
        <v>8842068</v>
      </c>
      <c r="BW120" s="918"/>
      <c r="BX120" s="918"/>
      <c r="BY120" s="918"/>
      <c r="BZ120" s="918"/>
      <c r="CA120" s="918">
        <v>9155651</v>
      </c>
      <c r="CB120" s="918"/>
      <c r="CC120" s="918"/>
      <c r="CD120" s="918"/>
      <c r="CE120" s="918"/>
      <c r="CF120" s="931">
        <v>283.2</v>
      </c>
      <c r="CG120" s="932"/>
      <c r="CH120" s="932"/>
      <c r="CI120" s="932"/>
      <c r="CJ120" s="932"/>
      <c r="CK120" s="993" t="s">
        <v>443</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v>323549</v>
      </c>
      <c r="DM120" s="918"/>
      <c r="DN120" s="918"/>
      <c r="DO120" s="918"/>
      <c r="DP120" s="918"/>
      <c r="DQ120" s="918">
        <v>258065</v>
      </c>
      <c r="DR120" s="918"/>
      <c r="DS120" s="918"/>
      <c r="DT120" s="918"/>
      <c r="DU120" s="918"/>
      <c r="DV120" s="919">
        <v>8</v>
      </c>
      <c r="DW120" s="919"/>
      <c r="DX120" s="919"/>
      <c r="DY120" s="919"/>
      <c r="DZ120" s="920"/>
    </row>
    <row r="121" spans="1:130" s="212" customFormat="1" ht="26.25" customHeight="1" x14ac:dyDescent="0.15">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15">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5703122</v>
      </c>
      <c r="BR122" s="987"/>
      <c r="BS122" s="987"/>
      <c r="BT122" s="987"/>
      <c r="BU122" s="987"/>
      <c r="BV122" s="987">
        <v>5472420</v>
      </c>
      <c r="BW122" s="987"/>
      <c r="BX122" s="987"/>
      <c r="BY122" s="987"/>
      <c r="BZ122" s="987"/>
      <c r="CA122" s="987">
        <v>5203986</v>
      </c>
      <c r="CB122" s="987"/>
      <c r="CC122" s="987"/>
      <c r="CD122" s="987"/>
      <c r="CE122" s="987"/>
      <c r="CF122" s="1004">
        <v>161</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447</v>
      </c>
      <c r="BP123" s="992"/>
      <c r="BQ123" s="1050">
        <v>15847909</v>
      </c>
      <c r="BR123" s="1051"/>
      <c r="BS123" s="1051"/>
      <c r="BT123" s="1051"/>
      <c r="BU123" s="1051"/>
      <c r="BV123" s="1051">
        <v>14314488</v>
      </c>
      <c r="BW123" s="1051"/>
      <c r="BX123" s="1051"/>
      <c r="BY123" s="1051"/>
      <c r="BZ123" s="1051"/>
      <c r="CA123" s="1051">
        <v>14359637</v>
      </c>
      <c r="CB123" s="1051"/>
      <c r="CC123" s="1051"/>
      <c r="CD123" s="1051"/>
      <c r="CE123" s="1051"/>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v>322443</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t="s">
        <v>122</v>
      </c>
      <c r="AB128" s="1033"/>
      <c r="AC128" s="1033"/>
      <c r="AD128" s="1033"/>
      <c r="AE128" s="1034"/>
      <c r="AF128" s="1035" t="s">
        <v>122</v>
      </c>
      <c r="AG128" s="1033"/>
      <c r="AH128" s="1033"/>
      <c r="AI128" s="1033"/>
      <c r="AJ128" s="1034"/>
      <c r="AK128" s="1035">
        <v>5560</v>
      </c>
      <c r="AL128" s="1033"/>
      <c r="AM128" s="1033"/>
      <c r="AN128" s="1033"/>
      <c r="AO128" s="1034"/>
      <c r="AP128" s="1036"/>
      <c r="AQ128" s="1037"/>
      <c r="AR128" s="1037"/>
      <c r="AS128" s="1037"/>
      <c r="AT128" s="1038"/>
      <c r="AU128" s="214"/>
      <c r="AV128" s="214"/>
      <c r="AW128" s="214"/>
      <c r="AX128" s="883" t="s">
        <v>461</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3609818</v>
      </c>
      <c r="AB129" s="946"/>
      <c r="AC129" s="946"/>
      <c r="AD129" s="946"/>
      <c r="AE129" s="947"/>
      <c r="AF129" s="948">
        <v>3676181</v>
      </c>
      <c r="AG129" s="946"/>
      <c r="AH129" s="946"/>
      <c r="AI129" s="946"/>
      <c r="AJ129" s="947"/>
      <c r="AK129" s="948">
        <v>3791342</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474940</v>
      </c>
      <c r="AB130" s="946"/>
      <c r="AC130" s="946"/>
      <c r="AD130" s="946"/>
      <c r="AE130" s="947"/>
      <c r="AF130" s="948">
        <v>530548</v>
      </c>
      <c r="AG130" s="946"/>
      <c r="AH130" s="946"/>
      <c r="AI130" s="946"/>
      <c r="AJ130" s="947"/>
      <c r="AK130" s="948">
        <v>558635</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4.2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3134878</v>
      </c>
      <c r="AB131" s="973"/>
      <c r="AC131" s="973"/>
      <c r="AD131" s="973"/>
      <c r="AE131" s="974"/>
      <c r="AF131" s="972">
        <v>3145633</v>
      </c>
      <c r="AG131" s="973"/>
      <c r="AH131" s="973"/>
      <c r="AI131" s="973"/>
      <c r="AJ131" s="974"/>
      <c r="AK131" s="972">
        <v>3232707</v>
      </c>
      <c r="AL131" s="973"/>
      <c r="AM131" s="973"/>
      <c r="AN131" s="973"/>
      <c r="AO131" s="974"/>
      <c r="AP131" s="1097"/>
      <c r="AQ131" s="1098"/>
      <c r="AR131" s="1098"/>
      <c r="AS131" s="1098"/>
      <c r="AT131" s="1099"/>
      <c r="AU131" s="215"/>
      <c r="AV131" s="215"/>
      <c r="AW131" s="215"/>
      <c r="AX131" s="1070" t="s">
        <v>469</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3.4855582900000002</v>
      </c>
      <c r="AB132" s="1084"/>
      <c r="AC132" s="1084"/>
      <c r="AD132" s="1084"/>
      <c r="AE132" s="1085"/>
      <c r="AF132" s="1086">
        <v>4.7642875059999996</v>
      </c>
      <c r="AG132" s="1084"/>
      <c r="AH132" s="1084"/>
      <c r="AI132" s="1084"/>
      <c r="AJ132" s="1085"/>
      <c r="AK132" s="1086">
        <v>4.4353230899999998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3.5</v>
      </c>
      <c r="AB133" s="1067"/>
      <c r="AC133" s="1067"/>
      <c r="AD133" s="1067"/>
      <c r="AE133" s="1068"/>
      <c r="AF133" s="1066">
        <v>4.0999999999999996</v>
      </c>
      <c r="AG133" s="1067"/>
      <c r="AH133" s="1067"/>
      <c r="AI133" s="1067"/>
      <c r="AJ133" s="1068"/>
      <c r="AK133" s="1066">
        <v>4.2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EQWjlUohecCMDXBX9XAofeUY3UKJKlCwcsbOJx8S9yHK5MF+ysz2SPblTjJ9jTLQSVwt/c8rSpWfPA+29+Pug==" saltValue="ndmG7RUBtjdZufYjg5rth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2x0fZKqodjQ0MPnaTRz2ufa39KGmNd0s0354BkFsTW0bAUc/B/VZMs306melBtWR6MYV+SGfJSRcF+CdFuWnBw==" saltValue="6qaxaQ8XnsCbQ7HSri3W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Zo904IHSop6LEjscbpTmsnHJy693mqfFUke3bODlP1sFSyU8wCe1bxCvWZyx0+HU2Ljbf+ifUWNdbugpYO4Cw==" saltValue="UgCy5MVcTV4pdd0k/Nbzg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1" t="s">
        <v>476</v>
      </c>
      <c r="AP7" s="253"/>
      <c r="AQ7" s="254" t="s">
        <v>477</v>
      </c>
      <c r="AR7" s="255"/>
    </row>
    <row r="8" spans="1:46" x14ac:dyDescent="0.15">
      <c r="A8" s="247"/>
      <c r="AK8" s="256"/>
      <c r="AL8" s="257"/>
      <c r="AM8" s="257"/>
      <c r="AN8" s="258"/>
      <c r="AO8" s="1102"/>
      <c r="AP8" s="259" t="s">
        <v>478</v>
      </c>
      <c r="AQ8" s="260" t="s">
        <v>479</v>
      </c>
      <c r="AR8" s="261" t="s">
        <v>480</v>
      </c>
    </row>
    <row r="9" spans="1:46" x14ac:dyDescent="0.15">
      <c r="A9" s="247"/>
      <c r="AK9" s="1103" t="s">
        <v>481</v>
      </c>
      <c r="AL9" s="1104"/>
      <c r="AM9" s="1104"/>
      <c r="AN9" s="1105"/>
      <c r="AO9" s="262">
        <v>819624</v>
      </c>
      <c r="AP9" s="262">
        <v>276806</v>
      </c>
      <c r="AQ9" s="263">
        <v>263788</v>
      </c>
      <c r="AR9" s="264">
        <v>4.9000000000000004</v>
      </c>
    </row>
    <row r="10" spans="1:46" ht="13.5" customHeight="1" x14ac:dyDescent="0.15">
      <c r="A10" s="247"/>
      <c r="AK10" s="1103" t="s">
        <v>482</v>
      </c>
      <c r="AL10" s="1104"/>
      <c r="AM10" s="1104"/>
      <c r="AN10" s="1105"/>
      <c r="AO10" s="265">
        <v>124607</v>
      </c>
      <c r="AP10" s="265">
        <v>42083</v>
      </c>
      <c r="AQ10" s="266">
        <v>39680</v>
      </c>
      <c r="AR10" s="267">
        <v>6.1</v>
      </c>
    </row>
    <row r="11" spans="1:46" ht="13.5" customHeight="1" x14ac:dyDescent="0.15">
      <c r="A11" s="247"/>
      <c r="AK11" s="1103" t="s">
        <v>483</v>
      </c>
      <c r="AL11" s="1104"/>
      <c r="AM11" s="1104"/>
      <c r="AN11" s="1105"/>
      <c r="AO11" s="265">
        <v>4532</v>
      </c>
      <c r="AP11" s="265">
        <v>1531</v>
      </c>
      <c r="AQ11" s="266">
        <v>4557</v>
      </c>
      <c r="AR11" s="267">
        <v>-66.400000000000006</v>
      </c>
    </row>
    <row r="12" spans="1:46" ht="13.5" customHeight="1" x14ac:dyDescent="0.15">
      <c r="A12" s="247"/>
      <c r="AK12" s="1103" t="s">
        <v>484</v>
      </c>
      <c r="AL12" s="1104"/>
      <c r="AM12" s="1104"/>
      <c r="AN12" s="1105"/>
      <c r="AO12" s="265" t="s">
        <v>485</v>
      </c>
      <c r="AP12" s="265" t="s">
        <v>485</v>
      </c>
      <c r="AQ12" s="266" t="s">
        <v>485</v>
      </c>
      <c r="AR12" s="267" t="s">
        <v>485</v>
      </c>
    </row>
    <row r="13" spans="1:46" ht="13.5" customHeight="1" x14ac:dyDescent="0.15">
      <c r="A13" s="247"/>
      <c r="AK13" s="1103" t="s">
        <v>486</v>
      </c>
      <c r="AL13" s="1104"/>
      <c r="AM13" s="1104"/>
      <c r="AN13" s="1105"/>
      <c r="AO13" s="265">
        <v>63161</v>
      </c>
      <c r="AP13" s="265">
        <v>21331</v>
      </c>
      <c r="AQ13" s="266">
        <v>12917</v>
      </c>
      <c r="AR13" s="267">
        <v>65.099999999999994</v>
      </c>
    </row>
    <row r="14" spans="1:46" ht="13.5" customHeight="1" x14ac:dyDescent="0.15">
      <c r="A14" s="247"/>
      <c r="AK14" s="1103" t="s">
        <v>487</v>
      </c>
      <c r="AL14" s="1104"/>
      <c r="AM14" s="1104"/>
      <c r="AN14" s="1105"/>
      <c r="AO14" s="265">
        <v>5690</v>
      </c>
      <c r="AP14" s="265">
        <v>1922</v>
      </c>
      <c r="AQ14" s="266">
        <v>4746</v>
      </c>
      <c r="AR14" s="267">
        <v>-59.5</v>
      </c>
    </row>
    <row r="15" spans="1:46" ht="13.5" customHeight="1" x14ac:dyDescent="0.15">
      <c r="A15" s="247"/>
      <c r="AK15" s="1106" t="s">
        <v>488</v>
      </c>
      <c r="AL15" s="1107"/>
      <c r="AM15" s="1107"/>
      <c r="AN15" s="1108"/>
      <c r="AO15" s="265">
        <v>-52520</v>
      </c>
      <c r="AP15" s="265">
        <v>-17737</v>
      </c>
      <c r="AQ15" s="266">
        <v>-12765</v>
      </c>
      <c r="AR15" s="267">
        <v>39</v>
      </c>
    </row>
    <row r="16" spans="1:46" x14ac:dyDescent="0.15">
      <c r="A16" s="247"/>
      <c r="AK16" s="1106" t="s">
        <v>177</v>
      </c>
      <c r="AL16" s="1107"/>
      <c r="AM16" s="1107"/>
      <c r="AN16" s="1108"/>
      <c r="AO16" s="265">
        <v>965094</v>
      </c>
      <c r="AP16" s="265">
        <v>325935</v>
      </c>
      <c r="AQ16" s="266">
        <v>312922</v>
      </c>
      <c r="AR16" s="267">
        <v>4.2</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09" t="s">
        <v>493</v>
      </c>
      <c r="AL21" s="1110"/>
      <c r="AM21" s="1110"/>
      <c r="AN21" s="1111"/>
      <c r="AO21" s="277">
        <v>27.02</v>
      </c>
      <c r="AP21" s="278">
        <v>24.75</v>
      </c>
      <c r="AQ21" s="279">
        <v>2.27</v>
      </c>
      <c r="AS21" s="280"/>
      <c r="AT21" s="276"/>
    </row>
    <row r="22" spans="1:46" s="248" customFormat="1" x14ac:dyDescent="0.15">
      <c r="A22" s="276"/>
      <c r="AK22" s="1109" t="s">
        <v>494</v>
      </c>
      <c r="AL22" s="1110"/>
      <c r="AM22" s="1110"/>
      <c r="AN22" s="1111"/>
      <c r="AO22" s="281">
        <v>92.8</v>
      </c>
      <c r="AP22" s="282">
        <v>95.6</v>
      </c>
      <c r="AQ22" s="283">
        <v>-2.8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1" t="s">
        <v>476</v>
      </c>
      <c r="AP30" s="253"/>
      <c r="AQ30" s="254" t="s">
        <v>477</v>
      </c>
      <c r="AR30" s="255"/>
    </row>
    <row r="31" spans="1:46" x14ac:dyDescent="0.15">
      <c r="A31" s="247"/>
      <c r="AK31" s="256"/>
      <c r="AL31" s="257"/>
      <c r="AM31" s="257"/>
      <c r="AN31" s="258"/>
      <c r="AO31" s="1102"/>
      <c r="AP31" s="259" t="s">
        <v>478</v>
      </c>
      <c r="AQ31" s="260" t="s">
        <v>479</v>
      </c>
      <c r="AR31" s="261" t="s">
        <v>480</v>
      </c>
    </row>
    <row r="32" spans="1:46" ht="27" customHeight="1" x14ac:dyDescent="0.15">
      <c r="A32" s="247"/>
      <c r="AK32" s="1117" t="s">
        <v>498</v>
      </c>
      <c r="AL32" s="1118"/>
      <c r="AM32" s="1118"/>
      <c r="AN32" s="1119"/>
      <c r="AO32" s="291">
        <v>640485</v>
      </c>
      <c r="AP32" s="291">
        <v>216307</v>
      </c>
      <c r="AQ32" s="292">
        <v>170896</v>
      </c>
      <c r="AR32" s="293">
        <v>26.6</v>
      </c>
    </row>
    <row r="33" spans="1:46" ht="13.5" customHeight="1" x14ac:dyDescent="0.15">
      <c r="A33" s="247"/>
      <c r="AK33" s="1117" t="s">
        <v>499</v>
      </c>
      <c r="AL33" s="1118"/>
      <c r="AM33" s="1118"/>
      <c r="AN33" s="1119"/>
      <c r="AO33" s="291" t="s">
        <v>485</v>
      </c>
      <c r="AP33" s="291" t="s">
        <v>485</v>
      </c>
      <c r="AQ33" s="292" t="s">
        <v>485</v>
      </c>
      <c r="AR33" s="293" t="s">
        <v>485</v>
      </c>
    </row>
    <row r="34" spans="1:46" ht="27" customHeight="1" x14ac:dyDescent="0.15">
      <c r="A34" s="247"/>
      <c r="AK34" s="1117" t="s">
        <v>500</v>
      </c>
      <c r="AL34" s="1118"/>
      <c r="AM34" s="1118"/>
      <c r="AN34" s="1119"/>
      <c r="AO34" s="291" t="s">
        <v>485</v>
      </c>
      <c r="AP34" s="291" t="s">
        <v>485</v>
      </c>
      <c r="AQ34" s="292">
        <v>5</v>
      </c>
      <c r="AR34" s="293" t="s">
        <v>485</v>
      </c>
    </row>
    <row r="35" spans="1:46" ht="27" customHeight="1" x14ac:dyDescent="0.15">
      <c r="A35" s="247"/>
      <c r="AK35" s="1117" t="s">
        <v>501</v>
      </c>
      <c r="AL35" s="1118"/>
      <c r="AM35" s="1118"/>
      <c r="AN35" s="1119"/>
      <c r="AO35" s="291">
        <v>62922</v>
      </c>
      <c r="AP35" s="291">
        <v>21250</v>
      </c>
      <c r="AQ35" s="292">
        <v>33138</v>
      </c>
      <c r="AR35" s="293">
        <v>-35.9</v>
      </c>
    </row>
    <row r="36" spans="1:46" ht="27" customHeight="1" x14ac:dyDescent="0.15">
      <c r="A36" s="247"/>
      <c r="AK36" s="1117" t="s">
        <v>502</v>
      </c>
      <c r="AL36" s="1118"/>
      <c r="AM36" s="1118"/>
      <c r="AN36" s="1119"/>
      <c r="AO36" s="291">
        <v>4169</v>
      </c>
      <c r="AP36" s="291">
        <v>1408</v>
      </c>
      <c r="AQ36" s="292">
        <v>2943</v>
      </c>
      <c r="AR36" s="293">
        <v>-52.2</v>
      </c>
    </row>
    <row r="37" spans="1:46" ht="13.5" customHeight="1" x14ac:dyDescent="0.15">
      <c r="A37" s="247"/>
      <c r="AK37" s="1117" t="s">
        <v>503</v>
      </c>
      <c r="AL37" s="1118"/>
      <c r="AM37" s="1118"/>
      <c r="AN37" s="1119"/>
      <c r="AO37" s="291" t="s">
        <v>485</v>
      </c>
      <c r="AP37" s="291" t="s">
        <v>485</v>
      </c>
      <c r="AQ37" s="292">
        <v>1487</v>
      </c>
      <c r="AR37" s="293" t="s">
        <v>485</v>
      </c>
    </row>
    <row r="38" spans="1:46" ht="27" customHeight="1" x14ac:dyDescent="0.15">
      <c r="A38" s="247"/>
      <c r="AK38" s="1120" t="s">
        <v>504</v>
      </c>
      <c r="AL38" s="1121"/>
      <c r="AM38" s="1121"/>
      <c r="AN38" s="1122"/>
      <c r="AO38" s="294" t="s">
        <v>485</v>
      </c>
      <c r="AP38" s="294" t="s">
        <v>485</v>
      </c>
      <c r="AQ38" s="295">
        <v>60</v>
      </c>
      <c r="AR38" s="283" t="s">
        <v>485</v>
      </c>
      <c r="AS38" s="290"/>
    </row>
    <row r="39" spans="1:46" x14ac:dyDescent="0.15">
      <c r="A39" s="247"/>
      <c r="AK39" s="1120" t="s">
        <v>505</v>
      </c>
      <c r="AL39" s="1121"/>
      <c r="AM39" s="1121"/>
      <c r="AN39" s="1122"/>
      <c r="AO39" s="291">
        <v>-5560</v>
      </c>
      <c r="AP39" s="291">
        <v>-1878</v>
      </c>
      <c r="AQ39" s="292">
        <v>-8408</v>
      </c>
      <c r="AR39" s="293">
        <v>-77.7</v>
      </c>
      <c r="AS39" s="290"/>
    </row>
    <row r="40" spans="1:46" ht="27" customHeight="1" x14ac:dyDescent="0.15">
      <c r="A40" s="247"/>
      <c r="AK40" s="1117" t="s">
        <v>506</v>
      </c>
      <c r="AL40" s="1118"/>
      <c r="AM40" s="1118"/>
      <c r="AN40" s="1119"/>
      <c r="AO40" s="291">
        <v>-558635</v>
      </c>
      <c r="AP40" s="291">
        <v>-188664</v>
      </c>
      <c r="AQ40" s="292">
        <v>-141122</v>
      </c>
      <c r="AR40" s="293">
        <v>33.700000000000003</v>
      </c>
      <c r="AS40" s="290"/>
    </row>
    <row r="41" spans="1:46" x14ac:dyDescent="0.15">
      <c r="A41" s="247"/>
      <c r="AK41" s="1123" t="s">
        <v>287</v>
      </c>
      <c r="AL41" s="1124"/>
      <c r="AM41" s="1124"/>
      <c r="AN41" s="1125"/>
      <c r="AO41" s="291">
        <v>143381</v>
      </c>
      <c r="AP41" s="291">
        <v>48423</v>
      </c>
      <c r="AQ41" s="292">
        <v>59000</v>
      </c>
      <c r="AR41" s="293">
        <v>-17.899999999999999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12" t="s">
        <v>476</v>
      </c>
      <c r="AN49" s="1114" t="s">
        <v>509</v>
      </c>
      <c r="AO49" s="1115"/>
      <c r="AP49" s="1115"/>
      <c r="AQ49" s="1115"/>
      <c r="AR49" s="1116"/>
    </row>
    <row r="50" spans="1:44" x14ac:dyDescent="0.15">
      <c r="A50" s="247"/>
      <c r="AK50" s="305"/>
      <c r="AL50" s="306"/>
      <c r="AM50" s="1113"/>
      <c r="AN50" s="307" t="s">
        <v>510</v>
      </c>
      <c r="AO50" s="308" t="s">
        <v>511</v>
      </c>
      <c r="AP50" s="309" t="s">
        <v>512</v>
      </c>
      <c r="AQ50" s="310" t="s">
        <v>513</v>
      </c>
      <c r="AR50" s="311" t="s">
        <v>514</v>
      </c>
    </row>
    <row r="51" spans="1:44" x14ac:dyDescent="0.15">
      <c r="A51" s="247"/>
      <c r="AK51" s="303" t="s">
        <v>515</v>
      </c>
      <c r="AL51" s="304"/>
      <c r="AM51" s="312">
        <v>1091830</v>
      </c>
      <c r="AN51" s="313">
        <v>319435</v>
      </c>
      <c r="AO51" s="314">
        <v>-39.6</v>
      </c>
      <c r="AP51" s="315">
        <v>301035</v>
      </c>
      <c r="AQ51" s="316">
        <v>12.2</v>
      </c>
      <c r="AR51" s="317">
        <v>-51.8</v>
      </c>
    </row>
    <row r="52" spans="1:44" x14ac:dyDescent="0.15">
      <c r="A52" s="247"/>
      <c r="AK52" s="318"/>
      <c r="AL52" s="319" t="s">
        <v>516</v>
      </c>
      <c r="AM52" s="320">
        <v>844493</v>
      </c>
      <c r="AN52" s="321">
        <v>247072</v>
      </c>
      <c r="AO52" s="322">
        <v>-6.9</v>
      </c>
      <c r="AP52" s="323">
        <v>154376</v>
      </c>
      <c r="AQ52" s="324">
        <v>29.1</v>
      </c>
      <c r="AR52" s="325">
        <v>-36</v>
      </c>
    </row>
    <row r="53" spans="1:44" x14ac:dyDescent="0.15">
      <c r="A53" s="247"/>
      <c r="AK53" s="303" t="s">
        <v>517</v>
      </c>
      <c r="AL53" s="304"/>
      <c r="AM53" s="312">
        <v>1849842</v>
      </c>
      <c r="AN53" s="313">
        <v>553513</v>
      </c>
      <c r="AO53" s="314">
        <v>73.3</v>
      </c>
      <c r="AP53" s="315">
        <v>277467</v>
      </c>
      <c r="AQ53" s="316">
        <v>-7.8</v>
      </c>
      <c r="AR53" s="317">
        <v>81.099999999999994</v>
      </c>
    </row>
    <row r="54" spans="1:44" x14ac:dyDescent="0.15">
      <c r="A54" s="247"/>
      <c r="AK54" s="318"/>
      <c r="AL54" s="319" t="s">
        <v>516</v>
      </c>
      <c r="AM54" s="320">
        <v>814672</v>
      </c>
      <c r="AN54" s="321">
        <v>243768</v>
      </c>
      <c r="AO54" s="322">
        <v>-1.3</v>
      </c>
      <c r="AP54" s="323">
        <v>128378</v>
      </c>
      <c r="AQ54" s="324">
        <v>-16.8</v>
      </c>
      <c r="AR54" s="325">
        <v>15.5</v>
      </c>
    </row>
    <row r="55" spans="1:44" x14ac:dyDescent="0.15">
      <c r="A55" s="247"/>
      <c r="AK55" s="303" t="s">
        <v>518</v>
      </c>
      <c r="AL55" s="304"/>
      <c r="AM55" s="312">
        <v>827674</v>
      </c>
      <c r="AN55" s="313">
        <v>256802</v>
      </c>
      <c r="AO55" s="314">
        <v>-53.6</v>
      </c>
      <c r="AP55" s="315">
        <v>282256</v>
      </c>
      <c r="AQ55" s="316">
        <v>1.7</v>
      </c>
      <c r="AR55" s="317">
        <v>-55.3</v>
      </c>
    </row>
    <row r="56" spans="1:44" x14ac:dyDescent="0.15">
      <c r="A56" s="247"/>
      <c r="AK56" s="318"/>
      <c r="AL56" s="319" t="s">
        <v>516</v>
      </c>
      <c r="AM56" s="320">
        <v>627078</v>
      </c>
      <c r="AN56" s="321">
        <v>194563</v>
      </c>
      <c r="AO56" s="322">
        <v>-20.2</v>
      </c>
      <c r="AP56" s="323">
        <v>145453</v>
      </c>
      <c r="AQ56" s="324">
        <v>13.3</v>
      </c>
      <c r="AR56" s="325">
        <v>-33.5</v>
      </c>
    </row>
    <row r="57" spans="1:44" x14ac:dyDescent="0.15">
      <c r="A57" s="247"/>
      <c r="AK57" s="303" t="s">
        <v>519</v>
      </c>
      <c r="AL57" s="304"/>
      <c r="AM57" s="312">
        <v>842445</v>
      </c>
      <c r="AN57" s="313">
        <v>272195</v>
      </c>
      <c r="AO57" s="314">
        <v>6</v>
      </c>
      <c r="AP57" s="315">
        <v>295341</v>
      </c>
      <c r="AQ57" s="316">
        <v>4.5999999999999996</v>
      </c>
      <c r="AR57" s="317">
        <v>1.4</v>
      </c>
    </row>
    <row r="58" spans="1:44" x14ac:dyDescent="0.15">
      <c r="A58" s="247"/>
      <c r="AK58" s="318"/>
      <c r="AL58" s="319" t="s">
        <v>516</v>
      </c>
      <c r="AM58" s="320">
        <v>597943</v>
      </c>
      <c r="AN58" s="321">
        <v>193196</v>
      </c>
      <c r="AO58" s="322">
        <v>-0.7</v>
      </c>
      <c r="AP58" s="323">
        <v>137402</v>
      </c>
      <c r="AQ58" s="324">
        <v>-5.5</v>
      </c>
      <c r="AR58" s="325">
        <v>4.8</v>
      </c>
    </row>
    <row r="59" spans="1:44" x14ac:dyDescent="0.15">
      <c r="A59" s="247"/>
      <c r="AK59" s="303" t="s">
        <v>520</v>
      </c>
      <c r="AL59" s="304"/>
      <c r="AM59" s="312">
        <v>767001</v>
      </c>
      <c r="AN59" s="313">
        <v>259034</v>
      </c>
      <c r="AO59" s="314">
        <v>-4.8</v>
      </c>
      <c r="AP59" s="315">
        <v>292845</v>
      </c>
      <c r="AQ59" s="316">
        <v>-0.8</v>
      </c>
      <c r="AR59" s="317">
        <v>-4</v>
      </c>
    </row>
    <row r="60" spans="1:44" x14ac:dyDescent="0.15">
      <c r="A60" s="247"/>
      <c r="AK60" s="318"/>
      <c r="AL60" s="319" t="s">
        <v>516</v>
      </c>
      <c r="AM60" s="320">
        <v>578777</v>
      </c>
      <c r="AN60" s="321">
        <v>195467</v>
      </c>
      <c r="AO60" s="322">
        <v>1.2</v>
      </c>
      <c r="AP60" s="323">
        <v>143187</v>
      </c>
      <c r="AQ60" s="324">
        <v>4.2</v>
      </c>
      <c r="AR60" s="325">
        <v>-3</v>
      </c>
    </row>
    <row r="61" spans="1:44" x14ac:dyDescent="0.15">
      <c r="A61" s="247"/>
      <c r="AK61" s="303" t="s">
        <v>521</v>
      </c>
      <c r="AL61" s="326"/>
      <c r="AM61" s="312">
        <v>1075758</v>
      </c>
      <c r="AN61" s="313">
        <v>332196</v>
      </c>
      <c r="AO61" s="314">
        <v>-3.7</v>
      </c>
      <c r="AP61" s="315">
        <v>289789</v>
      </c>
      <c r="AQ61" s="327">
        <v>2</v>
      </c>
      <c r="AR61" s="317">
        <v>-5.7</v>
      </c>
    </row>
    <row r="62" spans="1:44" x14ac:dyDescent="0.15">
      <c r="A62" s="247"/>
      <c r="AK62" s="318"/>
      <c r="AL62" s="319" t="s">
        <v>516</v>
      </c>
      <c r="AM62" s="320">
        <v>692593</v>
      </c>
      <c r="AN62" s="321">
        <v>214813</v>
      </c>
      <c r="AO62" s="322">
        <v>-5.6</v>
      </c>
      <c r="AP62" s="323">
        <v>141759</v>
      </c>
      <c r="AQ62" s="324">
        <v>4.9000000000000004</v>
      </c>
      <c r="AR62" s="325">
        <v>-10.5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shWRSgtTNepICF3alIU4cexIeUwrXSd2UtBJxDJyuvi+FqxN0ESC95FUhqe05g4h8AbLtpHtEr0DZ1C7NGaX6g==" saltValue="K8rT1R7ClgvtR9RYxe1h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auOxY7AyLhatYBtERyHnGv55xlNTEtNbLZ5KY1NowEm/WAPLfcbniIJwd306lrr1wMw14FHEeVPXU3xFEAWXDQ==" saltValue="xsDMQT/C53d9Q+pjH8oB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xHnlLLXVGMpyvtI3mPDby/H4jh4vIsvezIc+WWdIAEHnoT50wG/8Ty7SXFHlEb0XwTv/xlfH+j7nx/Al7/zaBA==" saltValue="7330LT3oR5FcQaMi7YAY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17.559999999999999</v>
      </c>
      <c r="G47" s="12">
        <v>19.09</v>
      </c>
      <c r="H47" s="12">
        <v>20.94</v>
      </c>
      <c r="I47" s="12">
        <v>20.64</v>
      </c>
      <c r="J47" s="13">
        <v>13.23</v>
      </c>
    </row>
    <row r="48" spans="2:10" ht="57.75" customHeight="1" x14ac:dyDescent="0.15">
      <c r="B48" s="14"/>
      <c r="C48" s="1128" t="s">
        <v>4</v>
      </c>
      <c r="D48" s="1128"/>
      <c r="E48" s="1129"/>
      <c r="F48" s="15">
        <v>5.64</v>
      </c>
      <c r="G48" s="16">
        <v>2.68</v>
      </c>
      <c r="H48" s="16">
        <v>2.92</v>
      </c>
      <c r="I48" s="16">
        <v>2.06</v>
      </c>
      <c r="J48" s="17">
        <v>3.02</v>
      </c>
    </row>
    <row r="49" spans="2:10" ht="57.75" customHeight="1" thickBot="1" x14ac:dyDescent="0.2">
      <c r="B49" s="18"/>
      <c r="C49" s="1130" t="s">
        <v>5</v>
      </c>
      <c r="D49" s="1130"/>
      <c r="E49" s="1131"/>
      <c r="F49" s="19">
        <v>2.48</v>
      </c>
      <c r="G49" s="20" t="s">
        <v>528</v>
      </c>
      <c r="H49" s="20">
        <v>8.69</v>
      </c>
      <c r="I49" s="20" t="s">
        <v>529</v>
      </c>
      <c r="J49" s="21" t="s">
        <v>530</v>
      </c>
    </row>
    <row r="50" spans="2:10" x14ac:dyDescent="0.15"/>
  </sheetData>
  <sheetProtection algorithmName="SHA-512" hashValue="oSQNTDi13kM4QEhZ8Xqa2ZdIdzXlfjGYRSLvUP+1GvliMDEfuPxcs5Vz8rzwZXud8GONrfPIZBnFi4gdr7hEhQ==" saltValue="E0wg/5dG1Anw7cZmAxQT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2026-03-08T23:47:50Z</cp:lastPrinted>
  <dcterms:created xsi:type="dcterms:W3CDTF">2026-02-23T08:58:37Z</dcterms:created>
  <dcterms:modified xsi:type="dcterms:W3CDTF">2026-03-17T00:39:47Z</dcterms:modified>
  <cp:category/>
</cp:coreProperties>
</file>