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4370" windowHeight="5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A7" i="12"/>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W34" i="10"/>
  <c r="BW35" i="10" s="1"/>
  <c r="BW36" i="10" s="1"/>
  <c r="BW37" i="10" s="1"/>
  <c r="BW38" i="10" s="1"/>
  <c r="BW39" i="10" s="1"/>
  <c r="BW40" i="10" s="1"/>
  <c r="BW41" i="10" s="1"/>
  <c r="BE34" i="10"/>
  <c r="AM34" i="10"/>
  <c r="C34" i="10"/>
  <c r="U34" i="10" s="1"/>
  <c r="U35" i="10" s="1"/>
  <c r="U36" i="10" s="1"/>
  <c r="U37" i="10" s="1"/>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<sst xmlns="http://schemas.openxmlformats.org/spreadsheetml/2006/main" count="1122" uniqueCount="555">
  <si>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</si>
  <si>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</si>
  <si>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</si>
  <si>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</si>
  <si>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</si>
  <si>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</si>
  <si>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</si>
  <si>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</si>
  <si>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</si>
  <si>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</si>
  <si>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</si>
  <si>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</si>
  <si>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</si>
  <si>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</si>
  <si>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</si>
  <si>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</si>
  <si>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</si>
  <si>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</si>
  <si>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</si>
  <si>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</si>
  <si>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</si>
  <si>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</si>
  <si>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</si>
  <si>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</si>
  <si>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</si>
  <si>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</si>
  <si>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</si>
  <si>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</si>
  <si>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</si>
  <si>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</si>
  <si>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</si>
  <si>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</si>
  <si>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</si>
  <si>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</si>
  <si>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</si>
  <si>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</si>
  <si>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</si>
  <si>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</si>
  <si>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</si>
  <si>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</si>
  <si>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</si>
  <si>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</si>
  <si>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</si>
  <si>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</si>
  <si>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</si>
  <si>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</si>
  <si>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</si>
  <si>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</si>
  <si>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</si>
  <si>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</si>
  <si>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</si>
  <si>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</si>
  <si>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</si>
  <si>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</si>
  <si>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</si>
  <si>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</si>
  <si>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</si>
  <si>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</si>
  <si>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</si>
  <si>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</si>
  <si>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</si>
  <si>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</si>
  <si>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</si>
  <si>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</si>
  <si>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</si>
  <si>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</si>
  <si>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</si>
  <si>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</si>
  <si>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</si>
  <si>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</si>
  <si>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</si>
  <si>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</si>
  <si>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</si>
  <si>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</si>
  <si>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</si>
  <si>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</si>
  <si>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</si>
  <si>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</si>
  <si>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</si>
  <si>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</si>
  <si>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</si>
  <si>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</si>
  <si>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</si>
  <si>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</si>
  <si>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</si>
  <si>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</si>
  <si>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</si>
  <si>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</si>
  <si>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</si>
  <si>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</si>
  <si>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</si>
  <si>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</si>
  <si>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</si>
  <si>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</si>
  <si>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</si>
  <si>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</si>
  <si>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</si>
  <si>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</si>
  <si>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</si>
  <si>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</si>
  <si>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</si>
  <si>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</si>
  <si>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</si>
  <si>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</si>
  <si>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</si>
  <si>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</si>
  <si>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</si>
  <si>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</si>
  <si>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</si>
  <si>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</si>
  <si>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</si>
  <si>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</si>
  <si>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</si>
  <si>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</si>
  <si>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</si>
  <si>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</si>
  <si>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</si>
  <si>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</si>
  <si>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</si>
  <si>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</si>
  <si>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</si>
  <si>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</si>
  <si>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</si>
  <si>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</si>
  <si>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</si>
  <si>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</si>
  <si>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</si>
  <si>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</si>
  <si>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</si>
  <si>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</si>
  <si>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</si>
  <si>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</si>
  <si>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</si>
  <si>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</si>
  <si>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</si>
  <si>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</si>
  <si>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</si>
  <si>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</si>
  <si>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</si>
  <si>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</si>
  <si>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</si>
  <si>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</si>
  <si>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</si>
  <si>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</si>
  <si>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</si>
  <si>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</si>
  <si>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</si>
  <si>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</si>
  <si>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</si>
  <si>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</si>
  <si>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</si>
  <si>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</si>
  <si>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</si>
  <si>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</si>
  <si>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</si>
  <si>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</si>
  <si>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</si>
  <si>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</si>
  <si>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</si>
  <si>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</si>
  <si>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</si>
  <si>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</si>
  <si>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</si>
  <si>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</si>
  <si>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</si>
  <si>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</si>
  <si>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</si>
  <si>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</si>
  <si>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</si>
  <si>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</si>
  <si>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</si>
  <si>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</si>
  <si>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</si>
  <si>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</si>
  <si>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</si>
  <si>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</si>
  <si>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</si>
  <si>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</si>
  <si>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</si>
  <si>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</si>
  <si>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</si>
  <si>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</si>
  <si>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</si>
  <si>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</si>
  <si>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</si>
  <si>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</si>
  <si>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</si>
  <si>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</si>
  <si>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</si>
  <si>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</si>
  <si>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</si>
  <si>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</si>
  <si>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</si>
  <si>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</si>
  <si>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</si>
  <si>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</si>
  <si>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</si>
  <si>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</si>
  <si>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</si>
  <si>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</si>
  <si>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</si>
  <si>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</si>
  <si>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</si>
  <si>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高知県大川村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</si>
  <si>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</si>
  <si>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</si>
  <si>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</si>
  <si>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</si>
  <si>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</si>
  <si>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</si>
  <si>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</si>
  <si>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</si>
  <si>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</si>
  <si>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</si>
  <si>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</si>
  <si>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</si>
  <si>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</si>
  <si>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</si>
  <si>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</si>
  <si>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</si>
  <si>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</si>
  <si>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</si>
  <si>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</si>
  <si>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</si>
  <si>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</si>
  <si>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</si>
  <si>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</si>
  <si>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</si>
  <si>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</si>
  <si>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</si>
  <si>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</si>
  <si>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</si>
  <si>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</si>
  <si>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</si>
  <si>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</si>
  <si>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</si>
  <si>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</si>
  <si>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</si>
  <si>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</si>
  <si>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</si>
  <si>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</si>
  <si>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</si>
  <si>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</si>
  <si>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</si>
  <si>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</si>
  <si>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</si>
  <si>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</si>
  <si>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</si>
  <si>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</si>
  <si>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</si>
  <si>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</si>
  <si>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</si>
  <si>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</si>
  <si>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</si>
  <si>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</si>
  <si>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</si>
  <si>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</si>
  <si>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</si>
  <si>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</si>
  <si>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</si>
  <si>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</si>
  <si>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</si>
  <si>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</si>
  <si>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</si>
  <si>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</si>
  <si>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</si>
  <si>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</si>
  <si>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</si>
  <si>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</si>
  <si>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</si>
  <si>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</si>
  <si>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</si>
  <si>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</si>
  <si>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</si>
  <si>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</si>
  <si>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</si>
  <si>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</si>
  <si>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</si>
  <si>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</si>
  <si>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</si>
  <si>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</si>
  <si>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</si>
  <si>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</si>
  <si>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</si>
  <si>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</si>
  <si>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</si>
  <si>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</si>
  <si>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</si>
  <si>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</si>
  <si>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</si>
  <si>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</si>
  <si>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</si>
  <si>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</si>
  <si>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</si>
  <si>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</si>
  <si>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</si>
  <si>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</si>
  <si>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</si>
  <si>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</si>
  <si>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</si>
  <si>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</si>
  <si>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</si>
  <si>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</si>
  <si>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</si>
  <si>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</si>
  <si>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</si>
  <si>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</si>
  <si>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</si>
  <si>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</si>
  <si>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</si>
  <si>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</si>
  <si>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</si>
  <si>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</si>
  <si>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</si>
  <si>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</si>
  <si>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</si>
  <si>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</si>
  <si>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</si>
  <si>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</si>
  <si>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</si>
  <si>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</si>
  <si>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</si>
  <si>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</si>
  <si>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</si>
  <si>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</si>
  <si>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</si>
  <si>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</si>
  <si>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</si>
  <si>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</si>
  <si>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</si>
  <si>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</si>
  <si>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</si>
  <si>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</si>
  <si>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</si>
  <si>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</si>
  <si>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</si>
  <si>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</si>
  <si>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</si>
  <si>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</si>
  <si>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</si>
  <si>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</si>
  <si>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</si>
  <si>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</si>
  <si>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</si>
  <si>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</si>
  <si>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</si>
  <si>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</si>
  <si>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</si>
  <si>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</si>
  <si>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</si>
  <si>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</si>
  <si>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</si>
  <si>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</si>
  <si>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</si>
  <si>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高知県大川村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</si>
  <si>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</si>
  <si>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</si>
  <si>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</si>
  <si>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</si>
  <si>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</si>
  <si>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</si>
  <si>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</si>
  <si>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</si>
  <si>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</si>
  <si>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</si>
  <si>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</si>
  <si>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</si>
  <si>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</si>
  <si>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</si>
  <si>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</si>
  <si>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</si>
  <si>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</si>
  <si>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</si>
  <si>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</si>
  <si>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</si>
  <si>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</si>
  <si>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</si>
  <si>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</si>
  <si>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</si>
  <si>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</si>
  <si>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</si>
  <si>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</si>
  <si>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</si>
  <si>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</si>
  <si>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</si>
  <si>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</si>
  <si>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</si>
  <si>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</si>
  <si>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</si>
  <si>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国民健康保険診療勘定特別会計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</si>
  <si>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</si>
  <si>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</si>
  <si>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</si>
  <si>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</si>
  <si>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</si>
  <si>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</si>
  <si>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</si>
  <si>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</si>
  <si>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</si>
  <si>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</si>
  <si>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</si>
  <si>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</si>
  <si>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</si>
  <si>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</si>
  <si>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</si>
  <si>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</si>
  <si>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</si>
  <si>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</si>
  <si>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</si>
  <si>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</si>
  <si>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</si>
  <si>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</si>
  <si>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</si>
  <si>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</si>
  <si>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</si>
  <si>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</si>
  <si>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</si>
  <si>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</si>
  <si>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</si>
  <si>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</si>
  <si>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</si>
  <si>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</si>
  <si>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</si>
  <si>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</si>
  <si>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</si>
  <si>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</si>
  <si>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</si>
  <si>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</si>
  <si>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</si>
  <si>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</si>
  <si>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</si>
  <si>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</si>
  <si>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</si>
  <si>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</si>
  <si>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</si>
  <si>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</si>
  <si>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</si>
  <si>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</si>
  <si>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</si>
  <si>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</si>
  <si>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</si>
  <si>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</si>
  <si>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</si>
  <si>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</si>
  <si>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</si>
  <si>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</si>
  <si>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</si>
  <si>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</si>
  <si>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</si>
  <si>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</si>
  <si>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</si>
  <si>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</si>
  <si>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</si>
  <si>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</si>
  <si>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</si>
  <si>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</si>
  <si>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</si>
  <si>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</si>
  <si>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</si>
  <si>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</si>
  <si>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</si>
  <si>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</si>
  <si>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</si>
  <si>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</si>
  <si>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</si>
  <si>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</si>
  <si>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</si>
  <si>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</si>
  <si>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</si>
  <si>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</si>
  <si>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</si>
  <si>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</si>
  <si>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</si>
  <si>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</si>
  <si>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</si>
  <si>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</si>
  <si>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</si>
  <si>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</si>
  <si>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</si>
  <si>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</si>
  <si>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</si>
  <si>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</si>
  <si>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</si>
  <si>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</si>
  <si>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</si>
  <si>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</si>
  <si>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</si>
  <si>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</si>
  <si>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</si>
  <si>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</si>
  <si>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</si>
  <si>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</si>
  <si>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</si>
  <si>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</si>
  <si>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</si>
  <si>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</si>
  <si>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</si>
  <si>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</si>
  <si>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</si>
  <si>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</si>
  <si>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</si>
  <si>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</si>
  <si>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</si>
  <si>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</si>
  <si>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</si>
  <si>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</si>
  <si>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</si>
  <si>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</si>
  <si>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</si>
  <si>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</si>
  <si>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</si>
  <si>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</si>
  <si>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</si>
  <si>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</si>
  <si>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</si>
  <si>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</si>
  <si>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</si>
  <si>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</si>
  <si>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</si>
  <si>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</si>
  <si>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</si>
  <si>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</si>
  <si>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</si>
  <si>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</si>
  <si>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</si>
  <si>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</si>
  <si>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5.46</t>
  </si>
  <si>
    <t>▲ 0.97</t>
  </si>
  <si>
    <t>▲ 3.30</t>
  </si>
  <si>
    <t>一般会計</t>
  </si>
  <si>
    <t>介護保険特別会計</t>
  </si>
  <si>
    <t>国民健康保険事業勘定特別会計</t>
  </si>
  <si>
    <t>後期高齢者医療特別会計</t>
  </si>
  <si>
    <t>国民健康保険診療勘定特別会計</t>
  </si>
  <si>
    <t>その他会計（赤字）</t>
  </si>
  <si>
    <t>その他会計（黒字）</t>
  </si>
  <si>
    <t>R02</t>
    <phoneticPr fontId="5"/>
  </si>
  <si>
    <t>R03</t>
    <phoneticPr fontId="5"/>
  </si>
  <si>
    <t>R04</t>
    <phoneticPr fontId="5"/>
  </si>
  <si>
    <t>R05</t>
    <phoneticPr fontId="5"/>
  </si>
  <si>
    <t>R06</t>
    <phoneticPr fontId="5"/>
  </si>
  <si>
    <t>環境改善基金</t>
    <rPh sb="0" eb="2">
      <t>カンキョウ</t>
    </rPh>
    <rPh sb="2" eb="4">
      <t>カイゼン</t>
    </rPh>
    <rPh sb="4" eb="6">
      <t>キキン</t>
    </rPh>
    <phoneticPr fontId="5"/>
  </si>
  <si>
    <t>子ども子育て支援基金</t>
    <rPh sb="0" eb="1">
      <t>コ</t>
    </rPh>
    <rPh sb="3" eb="5">
      <t>コソダ</t>
    </rPh>
    <rPh sb="6" eb="8">
      <t>シエン</t>
    </rPh>
    <rPh sb="8" eb="10">
      <t>キキン</t>
    </rPh>
    <phoneticPr fontId="5"/>
  </si>
  <si>
    <t>公有財産基金</t>
    <rPh sb="0" eb="2">
      <t>コウユウ</t>
    </rPh>
    <rPh sb="2" eb="4">
      <t>ザイサン</t>
    </rPh>
    <rPh sb="4" eb="6">
      <t>キキン</t>
    </rPh>
    <phoneticPr fontId="5"/>
  </si>
  <si>
    <t>地域福祉基金</t>
    <rPh sb="0" eb="2">
      <t>チイキ</t>
    </rPh>
    <rPh sb="2" eb="4">
      <t>フクシ</t>
    </rPh>
    <rPh sb="4" eb="6">
      <t>キキン</t>
    </rPh>
    <phoneticPr fontId="5"/>
  </si>
  <si>
    <t>人材育成基金</t>
    <rPh sb="0" eb="2">
      <t>ジンザイ</t>
    </rPh>
    <rPh sb="2" eb="4">
      <t>イクセイ</t>
    </rPh>
    <rPh sb="4" eb="6">
      <t>キキン</t>
    </rPh>
    <phoneticPr fontId="5"/>
  </si>
  <si>
    <t>株式会社　むらびと本舗</t>
    <rPh sb="0" eb="4">
      <t>カブシキガイシャ</t>
    </rPh>
    <rPh sb="9" eb="11">
      <t>ホンポ</t>
    </rPh>
    <phoneticPr fontId="5"/>
  </si>
  <si>
    <t>一般社団法人　大川村ふるさとむら公社</t>
    <rPh sb="0" eb="2">
      <t>イッパン</t>
    </rPh>
    <rPh sb="2" eb="4">
      <t>シャダン</t>
    </rPh>
    <rPh sb="4" eb="6">
      <t>ホウジン</t>
    </rPh>
    <rPh sb="7" eb="10">
      <t>オオカワムラ</t>
    </rPh>
    <rPh sb="16" eb="18">
      <t>コウシャ</t>
    </rPh>
    <phoneticPr fontId="5"/>
  </si>
  <si>
    <t>嶺北広域行政事務組合（一般会計）</t>
    <rPh sb="0" eb="2">
      <t>レイホク</t>
    </rPh>
    <rPh sb="2" eb="4">
      <t>コウイキ</t>
    </rPh>
    <rPh sb="4" eb="6">
      <t>ギョウセイ</t>
    </rPh>
    <rPh sb="6" eb="8">
      <t>ジム</t>
    </rPh>
    <rPh sb="8" eb="10">
      <t>クミアイ</t>
    </rPh>
    <rPh sb="11" eb="13">
      <t>イッパン</t>
    </rPh>
    <rPh sb="13" eb="15">
      <t>カイケイ</t>
    </rPh>
    <phoneticPr fontId="5"/>
  </si>
  <si>
    <t>嶺北広域行政事務組合（介護認定審査事務特別会計）</t>
    <rPh sb="0" eb="2">
      <t>レイホク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5"/>
  </si>
  <si>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</si>
  <si>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</si>
  <si>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高知県市町村総合事務組合(交通災害共済業務）</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ギョウム</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</si>
  <si>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</si>
  <si>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高知県後期高齢者広域連合（後期高齢者医療特別会計）</t>
    <rPh sb="0" eb="3">
      <t>コウチケン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</si>
</sst>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DC5-4F8E-9CCC-ACBBF5F391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415302</c:v>
                </c:pt>
                <c:pt idx="1">
                  <c:v>324075</c:v>
                </c:pt>
                <c:pt idx="2">
                  <c:v>375177</c:v>
                </c:pt>
                <c:pt idx="3">
                  <c:v>1002208</c:v>
                </c:pt>
                <c:pt idx="4">
                  <c:v>1244831</c:v>
                </c:pt>
              </c:numCache>
            </c:numRef>
          </c:val>
          <c:smooth val="0"/>
          <c:extLst>
            <c:ext xmlns:c16="http://schemas.microsoft.com/office/drawing/2014/chart" uri="{C3380CC4-5D6E-409C-BE32-E72D297353CC}">
              <c16:uniqueId val="{00000001-DDC5-4F8E-9CCC-ACBBF5F391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9.0500000000000007</c:v>
                </c:pt>
                <c:pt idx="1">
                  <c:v>6.78</c:v>
                </c:pt>
                <c:pt idx="2">
                  <c:v>6.21</c:v>
                </c:pt>
                <c:pt idx="3">
                  <c:v>5.0999999999999996</c:v>
                </c:pt>
                <c:pt idx="4">
                  <c:v>9.27</c:v>
                </c:pt>
              </c:numCache>
            </c:numRef>
          </c:val>
          <c:extLst>
            <c:ext xmlns:c16="http://schemas.microsoft.com/office/drawing/2014/chart" uri="{C3380CC4-5D6E-409C-BE32-E72D297353CC}">
              <c16:uniqueId val="{00000000-D990-4262-88DE-727B6CC31D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36.81</c:v>
                </c:pt>
                <c:pt idx="1">
                  <c:v>43.26</c:v>
                </c:pt>
                <c:pt idx="2">
                  <c:v>51.96</c:v>
                </c:pt>
                <c:pt idx="3">
                  <c:v>57.76</c:v>
                </c:pt>
                <c:pt idx="4">
                  <c:v>51.07</c:v>
                </c:pt>
              </c:numCache>
            </c:numRef>
          </c:val>
          <c:extLst>
            <c:ext xmlns:c16="http://schemas.microsoft.com/office/drawing/2014/chart" uri="{C3380CC4-5D6E-409C-BE32-E72D297353CC}">
              <c16:uniqueId val="{00000001-D990-4262-88DE-727B6CC31D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-5.46</c:v>
                </c:pt>
                <c:pt idx="1">
                  <c:v>5.99</c:v>
                </c:pt>
                <c:pt idx="2">
                  <c:v>4.82</c:v>
                </c:pt>
                <c:pt idx="3">
                  <c:v>-0.97</c:v>
                </c:pt>
                <c:pt idx="4">
                  <c:v>-3.3</c:v>
                </c:pt>
              </c:numCache>
            </c:numRef>
          </c:val>
          <c:smooth val="0"/>
          <c:extLst>
            <c:ext xmlns:c16="http://schemas.microsoft.com/office/drawing/2014/chart" uri="{C3380CC4-5D6E-409C-BE32-E72D297353CC}">
              <c16:uniqueId val="{00000002-D990-4262-88DE-727B6CC31D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10-4B28-9A91-1B6C0FBE80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10-4B28-9A91-1B6C0FBE80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10-4B28-9A91-1B6C0FBE80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910-4B28-9A91-1B6C0FBE801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910-4B28-9A91-1B6C0FBE8015}"/>
            </c:ext>
          </c:extLst>
        </c:ser>
        <c:ser>
          <c:idx val="5"/>
          <c:order val="5"/>
          <c:tx>
            <c:strRef>
              <c:f>データシート!$A$32</c:f>
              <c:strCache>
                <c:ptCount val="1"/>
                <c:pt idx="0">
                  <c:v>国民健康保険診療勘定特別会計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0.32</c:v>
                </c:pt>
                <c:pt idx="4">
                  <c:v>#N/A</c:v>
                </c:pt>
                <c:pt idx="5">
                  <c:v>0.5</c:v>
                </c:pt>
                <c:pt idx="6">
                  <c:v>#N/A</c:v>
                </c:pt>
                <c:pt idx="7">
                  <c:v>0.04</c:v>
                </c:pt>
                <c:pt idx="8">
                  <c:v>#N/A</c:v>
                </c:pt>
                <c:pt idx="9">
                  <c:v>0.01</c:v>
                </c:pt>
              </c:numCache>
            </c:numRef>
          </c:val>
          <c:extLst>
            <c:ext xmlns:c16="http://schemas.microsoft.com/office/drawing/2014/chart" uri="{C3380CC4-5D6E-409C-BE32-E72D297353CC}">
              <c16:uniqueId val="{00000005-6910-4B28-9A91-1B6C0FBE801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0.01</c:v>
                </c:pt>
                <c:pt idx="4">
                  <c:v>#N/A</c:v>
                </c:pt>
                <c:pt idx="5">
                  <c:v>0.06</c:v>
                </c:pt>
                <c:pt idx="6">
                  <c:v>#N/A</c:v>
                </c:pt>
                <c:pt idx="7">
                  <c:v>0.01</c:v>
                </c:pt>
                <c:pt idx="8">
                  <c:v>#N/A</c:v>
                </c:pt>
                <c:pt idx="9">
                  <c:v>0.03</c:v>
                </c:pt>
              </c:numCache>
            </c:numRef>
          </c:val>
          <c:extLst>
            <c:ext xmlns:c16="http://schemas.microsoft.com/office/drawing/2014/chart" uri="{C3380CC4-5D6E-409C-BE32-E72D297353CC}">
              <c16:uniqueId val="{00000006-6910-4B28-9A91-1B6C0FBE8015}"/>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0.5</c:v>
                </c:pt>
                <c:pt idx="4">
                  <c:v>#N/A</c:v>
                </c:pt>
                <c:pt idx="5">
                  <c:v>0.74</c:v>
                </c:pt>
                <c:pt idx="6">
                  <c:v>#N/A</c:v>
                </c:pt>
                <c:pt idx="7">
                  <c:v>0.38</c:v>
                </c:pt>
                <c:pt idx="8">
                  <c:v>#N/A</c:v>
                </c:pt>
                <c:pt idx="9">
                  <c:v>0.88</c:v>
                </c:pt>
              </c:numCache>
            </c:numRef>
          </c:val>
          <c:extLst>
            <c:ext xmlns:c16="http://schemas.microsoft.com/office/drawing/2014/chart" uri="{C3380CC4-5D6E-409C-BE32-E72D297353CC}">
              <c16:uniqueId val="{00000007-6910-4B28-9A91-1B6C0FBE801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c:v>
                </c:pt>
                <c:pt idx="2">
                  <c:v>#N/A</c:v>
                </c:pt>
                <c:pt idx="3">
                  <c:v>0.84</c:v>
                </c:pt>
                <c:pt idx="4">
                  <c:v>#N/A</c:v>
                </c:pt>
                <c:pt idx="5">
                  <c:v>2.37</c:v>
                </c:pt>
                <c:pt idx="6">
                  <c:v>#N/A</c:v>
                </c:pt>
                <c:pt idx="7">
                  <c:v>1.84</c:v>
                </c:pt>
                <c:pt idx="8">
                  <c:v>#N/A</c:v>
                </c:pt>
                <c:pt idx="9">
                  <c:v>2.13</c:v>
                </c:pt>
              </c:numCache>
            </c:numRef>
          </c:val>
          <c:extLst>
            <c:ext xmlns:c16="http://schemas.microsoft.com/office/drawing/2014/chart" uri="{C3380CC4-5D6E-409C-BE32-E72D297353CC}">
              <c16:uniqueId val="{00000008-6910-4B28-9A91-1B6C0FBE80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9.0399999999999991</c:v>
                </c:pt>
                <c:pt idx="2">
                  <c:v>#N/A</c:v>
                </c:pt>
                <c:pt idx="3">
                  <c:v>6.78</c:v>
                </c:pt>
                <c:pt idx="4">
                  <c:v>#N/A</c:v>
                </c:pt>
                <c:pt idx="5">
                  <c:v>6.21</c:v>
                </c:pt>
                <c:pt idx="6">
                  <c:v>#N/A</c:v>
                </c:pt>
                <c:pt idx="7">
                  <c:v>5.0999999999999996</c:v>
                </c:pt>
                <c:pt idx="8">
                  <c:v>#N/A</c:v>
                </c:pt>
                <c:pt idx="9">
                  <c:v>9.26</c:v>
                </c:pt>
              </c:numCache>
            </c:numRef>
          </c:val>
          <c:extLst>
            <c:ext xmlns:c16="http://schemas.microsoft.com/office/drawing/2014/chart" uri="{C3380CC4-5D6E-409C-BE32-E72D297353CC}">
              <c16:uniqueId val="{00000009-6910-4B28-9A91-1B6C0FBE80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178</c:v>
                </c:pt>
                <c:pt idx="5">
                  <c:v>201</c:v>
                </c:pt>
                <c:pt idx="8">
                  <c:v>216</c:v>
                </c:pt>
                <c:pt idx="11">
                  <c:v>192</c:v>
                </c:pt>
                <c:pt idx="14">
                  <c:v>188</c:v>
                </c:pt>
              </c:numCache>
            </c:numRef>
          </c:val>
          <c:extLst>
            <c:ext xmlns:c16="http://schemas.microsoft.com/office/drawing/2014/chart" uri="{C3380CC4-5D6E-409C-BE32-E72D297353CC}">
              <c16:uniqueId val="{00000000-9BC3-46E5-93AE-90580080F7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C3-46E5-93AE-90580080F7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BC3-46E5-93AE-90580080F7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9BC3-46E5-93AE-90580080F7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C3-46E5-93AE-90580080F7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C3-46E5-93AE-90580080F7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C3-46E5-93AE-90580080F7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c:v>
                </c:pt>
                <c:pt idx="3">
                  <c:v>271</c:v>
                </c:pt>
                <c:pt idx="6">
                  <c:v>299</c:v>
                </c:pt>
                <c:pt idx="9">
                  <c:v>259</c:v>
                </c:pt>
                <c:pt idx="12">
                  <c:v>256</c:v>
                </c:pt>
              </c:numCache>
            </c:numRef>
          </c:val>
          <c:extLst>
            <c:ext xmlns:c16="http://schemas.microsoft.com/office/drawing/2014/chart" uri="{C3380CC4-5D6E-409C-BE32-E72D297353CC}">
              <c16:uniqueId val="{00000007-9BC3-46E5-93AE-90580080F7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c:v>
                </c:pt>
                <c:pt idx="2">
                  <c:v>#N/A</c:v>
                </c:pt>
                <c:pt idx="3">
                  <c:v>#N/A</c:v>
                </c:pt>
                <c:pt idx="4">
                  <c:v>71</c:v>
                </c:pt>
                <c:pt idx="5">
                  <c:v>#N/A</c:v>
                </c:pt>
                <c:pt idx="6">
                  <c:v>#N/A</c:v>
                </c:pt>
                <c:pt idx="7">
                  <c:v>84</c:v>
                </c:pt>
                <c:pt idx="8">
                  <c:v>#N/A</c:v>
                </c:pt>
                <c:pt idx="9">
                  <c:v>#N/A</c:v>
                </c:pt>
                <c:pt idx="10">
                  <c:v>68</c:v>
                </c:pt>
                <c:pt idx="11">
                  <c:v>#N/A</c:v>
                </c:pt>
                <c:pt idx="12">
                  <c:v>#N/A</c:v>
                </c:pt>
                <c:pt idx="13">
                  <c:v>69</c:v>
                </c:pt>
                <c:pt idx="14">
                  <c:v>#N/A</c:v>
                </c:pt>
              </c:numCache>
            </c:numRef>
          </c:val>
          <c:smooth val="0"/>
          <c:extLst>
            <c:ext xmlns:c16="http://schemas.microsoft.com/office/drawing/2014/chart" uri="{C3380CC4-5D6E-409C-BE32-E72D297353CC}">
              <c16:uniqueId val="{00000008-9BC3-46E5-93AE-90580080F7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1630</c:v>
                </c:pt>
                <c:pt idx="5">
                  <c:v>1531</c:v>
                </c:pt>
                <c:pt idx="8">
                  <c:v>1428</c:v>
                </c:pt>
                <c:pt idx="11">
                  <c:v>1489</c:v>
                </c:pt>
                <c:pt idx="14">
                  <c:v>1479</c:v>
                </c:pt>
              </c:numCache>
            </c:numRef>
          </c:val>
          <c:extLst>
            <c:ext xmlns:c16="http://schemas.microsoft.com/office/drawing/2014/chart" uri="{C3380CC4-5D6E-409C-BE32-E72D297353CC}">
              <c16:uniqueId val="{00000000-D3C8-4239-A6DC-17F459CB57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336</c:v>
                </c:pt>
                <c:pt idx="5">
                  <c:v>319</c:v>
                </c:pt>
                <c:pt idx="8">
                  <c:v>303</c:v>
                </c:pt>
                <c:pt idx="11">
                  <c:v>180</c:v>
                </c:pt>
                <c:pt idx="14">
                  <c:v>131</c:v>
                </c:pt>
              </c:numCache>
            </c:numRef>
          </c:val>
          <c:extLst>
            <c:ext xmlns:c16="http://schemas.microsoft.com/office/drawing/2014/chart" uri="{C3380CC4-5D6E-409C-BE32-E72D297353CC}">
              <c16:uniqueId val="{00000001-D3C8-4239-A6DC-17F459CB57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934</c:v>
                </c:pt>
                <c:pt idx="5">
                  <c:v>1044</c:v>
                </c:pt>
                <c:pt idx="8">
                  <c:v>1142</c:v>
                </c:pt>
                <c:pt idx="11">
                  <c:v>1089</c:v>
                </c:pt>
                <c:pt idx="14">
                  <c:v>1030</c:v>
                </c:pt>
              </c:numCache>
            </c:numRef>
          </c:val>
          <c:extLst>
            <c:ext xmlns:c16="http://schemas.microsoft.com/office/drawing/2014/chart" uri="{C3380CC4-5D6E-409C-BE32-E72D297353CC}">
              <c16:uniqueId val="{00000002-D3C8-4239-A6DC-17F459CB57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C8-4239-A6DC-17F459CB57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C8-4239-A6DC-17F459CB57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C8-4239-A6DC-17F459CB57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c:v>
                </c:pt>
                <c:pt idx="3">
                  <c:v>188</c:v>
                </c:pt>
                <c:pt idx="6">
                  <c:v>165</c:v>
                </c:pt>
                <c:pt idx="9">
                  <c:v>180</c:v>
                </c:pt>
                <c:pt idx="12">
                  <c:v>202</c:v>
                </c:pt>
              </c:numCache>
            </c:numRef>
          </c:val>
          <c:extLst>
            <c:ext xmlns:c16="http://schemas.microsoft.com/office/drawing/2014/chart" uri="{C3380CC4-5D6E-409C-BE32-E72D297353CC}">
              <c16:uniqueId val="{00000006-D3C8-4239-A6DC-17F459CB57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8</c:v>
                </c:pt>
                <c:pt idx="6">
                  <c:v>7</c:v>
                </c:pt>
                <c:pt idx="9">
                  <c:v>6</c:v>
                </c:pt>
                <c:pt idx="12">
                  <c:v>5</c:v>
                </c:pt>
              </c:numCache>
            </c:numRef>
          </c:val>
          <c:extLst>
            <c:ext xmlns:c16="http://schemas.microsoft.com/office/drawing/2014/chart" uri="{C3380CC4-5D6E-409C-BE32-E72D297353CC}">
              <c16:uniqueId val="{00000007-D3C8-4239-A6DC-17F459CB57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C8-4239-A6DC-17F459CB57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C8-4239-A6DC-17F459CB57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2440</c:v>
                </c:pt>
                <c:pt idx="3">
                  <c:v>2311</c:v>
                </c:pt>
                <c:pt idx="6">
                  <c:v>2173</c:v>
                </c:pt>
                <c:pt idx="9">
                  <c:v>2195</c:v>
                </c:pt>
                <c:pt idx="12">
                  <c:v>2196</c:v>
                </c:pt>
              </c:numCache>
            </c:numRef>
          </c:val>
          <c:extLst>
            <c:ext xmlns:c16="http://schemas.microsoft.com/office/drawing/2014/chart" uri="{C3380CC4-5D6E-409C-BE32-E72D297353CC}">
              <c16:uniqueId val="{0000000A-D3C8-4239-A6DC-17F459CB57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C8-4239-A6DC-17F459CB57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403</c:v>
                </c:pt>
                <c:pt idx="1">
                  <c:v>431</c:v>
                </c:pt>
                <c:pt idx="2">
                  <c:v>393</c:v>
                </c:pt>
              </c:numCache>
            </c:numRef>
          </c:val>
          <c:extLst>
            <c:ext xmlns:c16="http://schemas.microsoft.com/office/drawing/2014/chart" uri="{C3380CC4-5D6E-409C-BE32-E72D297353CC}">
              <c16:uniqueId val="{00000000-2D7D-4BA9-BE07-950E493367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c:v>
                </c:pt>
                <c:pt idx="1">
                  <c:v>152</c:v>
                </c:pt>
                <c:pt idx="2">
                  <c:v>185</c:v>
                </c:pt>
              </c:numCache>
            </c:numRef>
          </c:val>
          <c:extLst>
            <c:ext xmlns:c16="http://schemas.microsoft.com/office/drawing/2014/chart" uri="{C3380CC4-5D6E-409C-BE32-E72D297353CC}">
              <c16:uniqueId val="{00000001-2D7D-4BA9-BE07-950E493367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487</c:v>
                </c:pt>
                <c:pt idx="1">
                  <c:v>500</c:v>
                </c:pt>
                <c:pt idx="2">
                  <c:v>494</c:v>
                </c:pt>
              </c:numCache>
            </c:numRef>
          </c:val>
          <c:extLst>
            <c:ext xmlns:c16="http://schemas.microsoft.com/office/drawing/2014/chart" uri="{C3380CC4-5D6E-409C-BE32-E72D297353CC}">
              <c16:uniqueId val="{00000002-2D7D-4BA9-BE07-950E493367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mn-ea"/>
              <a:ea typeface="+mn-ea"/>
            </a:rPr>
            <a:t>元利償還金等の額は</a:t>
          </a:r>
          <a:r>
            <a:rPr kumimoji="1" lang="ja-JP" altLang="en-US" sz="1400">
              <a:solidFill>
                <a:schemeClr val="tx1"/>
              </a:solidFill>
              <a:latin typeface="+mn-ea"/>
              <a:ea typeface="+mn-ea"/>
            </a:rPr>
            <a:t>前年度から</a:t>
          </a:r>
          <a:r>
            <a:rPr kumimoji="1" lang="en-US" altLang="ja-JP" sz="1400">
              <a:solidFill>
                <a:schemeClr val="tx1"/>
              </a:solidFill>
              <a:latin typeface="+mn-ea"/>
              <a:ea typeface="+mn-ea"/>
            </a:rPr>
            <a:t>3</a:t>
          </a:r>
          <a:r>
            <a:rPr kumimoji="1" lang="ja-JP" altLang="en-US" sz="1400">
              <a:latin typeface="+mn-ea"/>
              <a:ea typeface="+mn-ea"/>
            </a:rPr>
            <a:t>百万円の減となっている。これは、令和２年度までの人口対策事業等による起債の元金償還が始まったことによるもので、今後数年は上昇することが見込まれる。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地方債現在高が百万円の増、組合等負担見込額は１百万円の減、退職手当負担見込額は２２百万円の増で、全体としては増加傾向となっている。地方債残高は令和６年度までの集中投資に係る起債の発行があり、増加見込みで、充当可能基金は、今後は徐々に減少に転じる見込みとなっている。引き続き将来負担比率の分子値としてはマイナス内で収まるよう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高知県大川村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」「人材育成基金」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「子ども子育て支援基金」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それぞれ１０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百万円、地方創成推進事業のため取り崩し、決算剰余金から「財政調整基金」に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百万円、「減債基金」に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百万円、「公有財産基金」に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百万円を積み立てたこと等により、基金全体としては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ここ数年基金全体として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傾向であったが、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令和６年度に微減に転じた。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これ以上の取り崩しは財政の硬直化を招くため、当面は現状を維持していく。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「子ども子育て支援基金」：大川村に暮らす子どもたちの食育の推進を図るため子ども子育て支援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「子ども子育て支援基金」から給食事業等のため１０百万円を取り崩した。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概ね現状を維持していく予定。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普通交付税の変動等により、３８百万円の減となった。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地方債の償還計画を踏まえ、当面は現状を維持していく予定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決算剰余金等で３３百万円を積み立てたことにより、３３百万円の増となった。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地方債の償還計画を踏まえ、当面は現状を維持していく予定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347
95.27
1,815,172
1,726,111
71,226
768,607
2,196,437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数が全国でも最小クラスで、高齢化率が高い自治体であるため、財政基盤が弱く全国平均はもちろん、高知県の平均も依然として大きく下回っている。財源の多くを地方交付税に依存せざるをえない財政状況が続いているため、地方交付税、特に普通交付税の交付額に大きく影響を受けるが、人口減少対策の成果をあげることで活力あるむらづくりを展開しつつ、行政の効率化に努めることにより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平成１５年度の最大ピーク時の１０５．９％から、過疎対策事業債および災害復旧事業債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に限定して発行を行った抑制効果等により、平成１８年度から１００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を下回っている。令和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tx1"/>
              </a:solidFill>
              <a:effectLst/>
              <a:latin typeface="+mn-lt"/>
              <a:ea typeface="+mn-ea"/>
              <a:cs typeface="+mn-cs"/>
            </a:rPr>
            <a:t>、昨年度か</a:t>
          </a:r>
          <a:r>
            <a:rPr kumimoji="1" lang="ja-JP" altLang="en-US" sz="1100">
              <a:solidFill>
                <a:schemeClr val="tx1"/>
              </a:solidFill>
              <a:effectLst/>
              <a:latin typeface="+mn-lt"/>
              <a:ea typeface="+mn-ea"/>
              <a:cs typeface="+mn-cs"/>
            </a:rPr>
            <a:t>ら</a:t>
          </a:r>
          <a:r>
            <a:rPr kumimoji="1" lang="en-US" altLang="ja-JP" sz="1100">
              <a:solidFill>
                <a:schemeClr val="tx1"/>
              </a:solidFill>
              <a:effectLst/>
              <a:latin typeface="+mn-lt"/>
              <a:ea typeface="+mn-ea"/>
              <a:cs typeface="+mn-cs"/>
            </a:rPr>
            <a:t>10.1</a:t>
          </a:r>
          <a:r>
            <a:rPr kumimoji="1" lang="ja-JP" altLang="en-US" sz="1100">
              <a:solidFill>
                <a:schemeClr val="tx1"/>
              </a:solidFill>
              <a:effectLst/>
              <a:latin typeface="+mn-lt"/>
              <a:ea typeface="+mn-ea"/>
              <a:cs typeface="+mn-cs"/>
            </a:rPr>
            <a:t>ポイント増となった</a:t>
          </a:r>
          <a:r>
            <a:rPr kumimoji="1" lang="ja-JP" altLang="ja-JP" sz="1100">
              <a:solidFill>
                <a:schemeClr val="tx1"/>
              </a:solidFill>
              <a:effectLst/>
              <a:latin typeface="+mn-lt"/>
              <a:ea typeface="+mn-ea"/>
              <a:cs typeface="+mn-cs"/>
            </a:rPr>
            <a:t>。今後については自主財源における経常収入の伸びが見込まれない中、歳出抑制とあわせて人口減少対策の成果を確実にあげ、配分型から成果型の算定費目の中で普通交付税の確保を目指していく。</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67</xdr:row>
      <xdr:rowOff>84031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64994"/>
          <a:ext cx="838200" cy="40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67</xdr:row>
      <xdr:rowOff>75988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64994"/>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50377</xdr:rowOff>
    </xdr:from>
    <xdr:to>
      <xdr:col>15</xdr:col>
      <xdr:colOff>82550</xdr:colOff>
      <xdr:row>67</xdr:row>
      <xdr:rowOff>75988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6607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50377</xdr:rowOff>
    </xdr:from>
    <xdr:to>
      <xdr:col>11</xdr:col>
      <xdr:colOff>31750</xdr:colOff>
      <xdr:row>66</xdr:row>
      <xdr:rowOff>74506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6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33231</xdr:rowOff>
    </xdr:from>
    <xdr:to>
      <xdr:col>23</xdr:col>
      <xdr:colOff>184150</xdr:colOff>
      <xdr:row>67</xdr:row>
      <xdr:rowOff>134831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5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100558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41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25188</xdr:rowOff>
    </xdr:from>
    <xdr:to>
      <xdr:col>15</xdr:col>
      <xdr:colOff>133350</xdr:colOff>
      <xdr:row>67</xdr:row>
      <xdr:rowOff>126788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5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111565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9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23706</xdr:rowOff>
    </xdr:from>
    <xdr:to>
      <xdr:col>7</xdr:col>
      <xdr:colOff>31750</xdr:colOff>
      <xdr:row>66</xdr:row>
      <xdr:rowOff>125306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110083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口数が全国でも最小クラスの自治体であるため、人口１人当たりの金額が依然として類似団体平均を大幅に上回っている。令和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52,564</a:t>
          </a:r>
          <a:r>
            <a:rPr kumimoji="1" lang="ja-JP" altLang="en-US" sz="1100">
              <a:solidFill>
                <a:schemeClr val="dk1"/>
              </a:solidFill>
              <a:effectLst/>
              <a:latin typeface="+mn-lt"/>
              <a:ea typeface="+mn-ea"/>
              <a:cs typeface="+mn-cs"/>
            </a:rPr>
            <a:t>円増</a:t>
          </a:r>
          <a:r>
            <a:rPr kumimoji="1" lang="ja-JP" altLang="ja-JP" sz="1100">
              <a:solidFill>
                <a:schemeClr val="dk1"/>
              </a:solidFill>
              <a:effectLst/>
              <a:latin typeface="+mn-lt"/>
              <a:ea typeface="+mn-ea"/>
              <a:cs typeface="+mn-cs"/>
            </a:rPr>
            <a:t>とほぼ同じ水準であった。今後においても整備したシステムのランニングコストの見直しなどにより抑制に努める。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6441</xdr:rowOff>
    </xdr:from>
    <xdr:to>
      <xdr:col>23</xdr:col>
      <xdr:colOff>133350</xdr:colOff>
      <xdr:row>87</xdr:row>
      <xdr:rowOff>42681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922591"/>
          <a:ext cx="8382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59922</xdr:rowOff>
    </xdr:from>
    <xdr:to>
      <xdr:col>19</xdr:col>
      <xdr:colOff>133350</xdr:colOff>
      <xdr:row>87</xdr:row>
      <xdr:rowOff>6441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04622"/>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140136</xdr:rowOff>
    </xdr:from>
    <xdr:to>
      <xdr:col>15</xdr:col>
      <xdr:colOff>82550</xdr:colOff>
      <xdr:row>86</xdr:row>
      <xdr:rowOff>59922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13386"/>
          <a:ext cx="889000" cy="9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116889</xdr:rowOff>
    </xdr:from>
    <xdr:to>
      <xdr:col>11</xdr:col>
      <xdr:colOff>31750</xdr:colOff>
      <xdr:row>85</xdr:row>
      <xdr:rowOff>140136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90139"/>
          <a:ext cx="889000" cy="2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163331</xdr:rowOff>
    </xdr:from>
    <xdr:to>
      <xdr:col>23</xdr:col>
      <xdr:colOff>184150</xdr:colOff>
      <xdr:row>87</xdr:row>
      <xdr:rowOff>93481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135408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8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127091</xdr:rowOff>
    </xdr:from>
    <xdr:to>
      <xdr:col>19</xdr:col>
      <xdr:colOff>184150</xdr:colOff>
      <xdr:row>87</xdr:row>
      <xdr:rowOff>57241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7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42018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5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9122</xdr:rowOff>
    </xdr:from>
    <xdr:to>
      <xdr:col>15</xdr:col>
      <xdr:colOff>133350</xdr:colOff>
      <xdr:row>86</xdr:row>
      <xdr:rowOff>110722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95499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4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89336</xdr:rowOff>
    </xdr:from>
    <xdr:to>
      <xdr:col>11</xdr:col>
      <xdr:colOff>82550</xdr:colOff>
      <xdr:row>86</xdr:row>
      <xdr:rowOff>19486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4263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4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66089</xdr:rowOff>
    </xdr:from>
    <xdr:to>
      <xdr:col>7</xdr:col>
      <xdr:colOff>31750</xdr:colOff>
      <xdr:row>85</xdr:row>
      <xdr:rowOff>167689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152466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平成１０年代から進められてきた５５歳での勧奨退職の実施</a:t>
          </a:r>
          <a:r>
            <a:rPr kumimoji="1" lang="ja-JP" altLang="en-US" sz="1100">
              <a:solidFill>
                <a:schemeClr val="dk1"/>
              </a:solidFill>
              <a:effectLst/>
              <a:latin typeface="+mn-lt"/>
              <a:ea typeface="+mn-ea"/>
              <a:cs typeface="+mn-cs"/>
            </a:rPr>
            <a:t>と近年の新規採用職員の採用</a:t>
          </a:r>
          <a:r>
            <a:rPr kumimoji="1" lang="ja-JP" altLang="ja-JP" sz="1100">
              <a:solidFill>
                <a:schemeClr val="dk1"/>
              </a:solidFill>
              <a:effectLst/>
              <a:latin typeface="+mn-lt"/>
              <a:ea typeface="+mn-ea"/>
              <a:cs typeface="+mn-cs"/>
            </a:rPr>
            <a:t>による職員の平均年齢の低下等に伴い、１００を下回る数値が続いている。今後も引き続き給与の適正化に努めていく。</a:t>
          </a:r>
          <a:r>
            <a:rPr kumimoji="1" lang="en-US"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428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4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31496</xdr:rowOff>
    </xdr:from>
    <xdr:to>
      <xdr:col>72</xdr:col>
      <xdr:colOff>203200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476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31496</xdr:rowOff>
    </xdr:from>
    <xdr:to>
      <xdr:col>68</xdr:col>
      <xdr:colOff>152400</xdr:colOff>
      <xdr:row>88</xdr:row>
      <xdr:rowOff>57913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47646"/>
          <a:ext cx="889000" cy="1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88916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7113</xdr:rowOff>
    </xdr:from>
    <xdr:to>
      <xdr:col>64</xdr:col>
      <xdr:colOff>152400</xdr:colOff>
      <xdr:row>88</xdr:row>
      <xdr:rowOff>108713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93490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人口数が全国でも最小クラスの自治体であるため、人口千人当たりの職員数が類似団体平均を大幅に上回っている。今後は、住民サービスを低下させることのないよう、</a:t>
          </a:r>
          <a:r>
            <a:rPr kumimoji="1" lang="ja-JP" altLang="en-US" sz="1100">
              <a:solidFill>
                <a:schemeClr val="dk1"/>
              </a:solidFill>
              <a:effectLst/>
              <a:latin typeface="+mn-lt"/>
              <a:ea typeface="+mn-ea"/>
              <a:cs typeface="+mn-cs"/>
            </a:rPr>
            <a:t>定員を維持して</a:t>
          </a:r>
          <a:r>
            <a:rPr kumimoji="1" lang="ja-JP" altLang="ja-JP" sz="1100">
              <a:solidFill>
                <a:schemeClr val="dk1"/>
              </a:solidFill>
              <a:effectLst/>
              <a:latin typeface="+mn-lt"/>
              <a:ea typeface="+mn-ea"/>
              <a:cs typeface="+mn-cs"/>
            </a:rPr>
            <a:t>いく。</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150770</xdr:rowOff>
    </xdr:from>
    <xdr:to>
      <xdr:col>81</xdr:col>
      <xdr:colOff>44450</xdr:colOff>
      <xdr:row>65</xdr:row>
      <xdr:rowOff>35825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1123570"/>
          <a:ext cx="838200" cy="5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150770</xdr:rowOff>
    </xdr:from>
    <xdr:to>
      <xdr:col>77</xdr:col>
      <xdr:colOff>44450</xdr:colOff>
      <xdr:row>65</xdr:row>
      <xdr:rowOff>16118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1123570"/>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16118</xdr:rowOff>
    </xdr:from>
    <xdr:to>
      <xdr:col>72</xdr:col>
      <xdr:colOff>203200</xdr:colOff>
      <xdr:row>65</xdr:row>
      <xdr:rowOff>38841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1160368"/>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19939</xdr:rowOff>
    </xdr:from>
    <xdr:to>
      <xdr:col>68</xdr:col>
      <xdr:colOff>152400</xdr:colOff>
      <xdr:row>65</xdr:row>
      <xdr:rowOff>38841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1164189"/>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156475</xdr:rowOff>
    </xdr:from>
    <xdr:to>
      <xdr:col>81</xdr:col>
      <xdr:colOff>95250</xdr:colOff>
      <xdr:row>65</xdr:row>
      <xdr:rowOff>86625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11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128552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11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99970</xdr:rowOff>
    </xdr:from>
    <xdr:to>
      <xdr:col>77</xdr:col>
      <xdr:colOff>95250</xdr:colOff>
      <xdr:row>65</xdr:row>
      <xdr:rowOff>30120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10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15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136768</xdr:rowOff>
    </xdr:from>
    <xdr:to>
      <xdr:col>73</xdr:col>
      <xdr:colOff>44450</xdr:colOff>
      <xdr:row>65</xdr:row>
      <xdr:rowOff>66918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11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51695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11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159491</xdr:rowOff>
    </xdr:from>
    <xdr:to>
      <xdr:col>68</xdr:col>
      <xdr:colOff>203200</xdr:colOff>
      <xdr:row>65</xdr:row>
      <xdr:rowOff>89641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74418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121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140589</xdr:rowOff>
    </xdr:from>
    <xdr:to>
      <xdr:col>64</xdr:col>
      <xdr:colOff>152400</xdr:colOff>
      <xdr:row>65</xdr:row>
      <xdr:rowOff>70739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55516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119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実質公債費比率は近年</a:t>
          </a:r>
          <a:r>
            <a:rPr kumimoji="1" lang="ja-JP" altLang="en-US" sz="1100">
              <a:solidFill>
                <a:schemeClr val="dk1"/>
              </a:solidFill>
              <a:effectLst/>
              <a:latin typeface="+mn-lt"/>
              <a:ea typeface="+mn-ea"/>
              <a:cs typeface="+mn-cs"/>
            </a:rPr>
            <a:t>横ばいで</a:t>
          </a:r>
          <a:r>
            <a:rPr kumimoji="1" lang="ja-JP" altLang="ja-JP" sz="1100">
              <a:solidFill>
                <a:schemeClr val="dk1"/>
              </a:solidFill>
              <a:effectLst/>
              <a:latin typeface="+mn-lt"/>
              <a:ea typeface="+mn-ea"/>
              <a:cs typeface="+mn-cs"/>
            </a:rPr>
            <a:t>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今後は</a:t>
          </a:r>
          <a:r>
            <a:rPr kumimoji="1" lang="ja-JP" altLang="en-US" sz="1100">
              <a:solidFill>
                <a:schemeClr val="tx1"/>
              </a:solidFill>
              <a:effectLst/>
              <a:latin typeface="+mn-lt"/>
              <a:ea typeface="+mn-ea"/>
              <a:cs typeface="+mn-cs"/>
            </a:rPr>
            <a:t>公共施設等総合管理計画を基に</a:t>
          </a:r>
          <a:r>
            <a:rPr kumimoji="1" lang="ja-JP" altLang="ja-JP" sz="1100">
              <a:solidFill>
                <a:schemeClr val="tx1"/>
              </a:solidFill>
              <a:effectLst/>
              <a:latin typeface="+mn-lt"/>
              <a:ea typeface="+mn-ea"/>
              <a:cs typeface="+mn-cs"/>
            </a:rPr>
            <a:t>適切な事業実施に努め新規発行の抑制に取り組んでいく。</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165354</xdr:rowOff>
    </xdr:from>
    <xdr:to>
      <xdr:col>81</xdr:col>
      <xdr:colOff>44450</xdr:colOff>
      <xdr:row>42</xdr:row>
      <xdr:rowOff>170180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36625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42</xdr:row>
      <xdr:rowOff>170180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170180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88138</xdr:rowOff>
    </xdr:from>
    <xdr:to>
      <xdr:col>68</xdr:col>
      <xdr:colOff>152400</xdr:colOff>
      <xdr:row>42</xdr:row>
      <xdr:rowOff>121920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8903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114554</xdr:rowOff>
    </xdr:from>
    <xdr:to>
      <xdr:col>81</xdr:col>
      <xdr:colOff>95250</xdr:colOff>
      <xdr:row>43</xdr:row>
      <xdr:rowOff>44704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86631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8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37338</xdr:rowOff>
    </xdr:from>
    <xdr:to>
      <xdr:col>64</xdr:col>
      <xdr:colOff>152400</xdr:colOff>
      <xdr:row>42</xdr:row>
      <xdr:rowOff>138938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123715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地方債残高は</a:t>
          </a:r>
          <a:r>
            <a:rPr kumimoji="1" lang="ja-JP" altLang="en-US" sz="1100">
              <a:solidFill>
                <a:schemeClr val="tx1"/>
              </a:solidFill>
              <a:effectLst/>
              <a:latin typeface="+mn-lt"/>
              <a:ea typeface="+mn-ea"/>
              <a:cs typeface="+mn-cs"/>
            </a:rPr>
            <a:t>１，６７８</a:t>
          </a:r>
          <a:r>
            <a:rPr kumimoji="1" lang="ja-JP" altLang="ja-JP" sz="1100">
              <a:solidFill>
                <a:schemeClr val="tx1"/>
              </a:solidFill>
              <a:effectLst/>
              <a:latin typeface="+mn-lt"/>
              <a:ea typeface="+mn-ea"/>
              <a:cs typeface="+mn-cs"/>
            </a:rPr>
            <a:t>千円の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、退職手当負担見込額</a:t>
          </a:r>
          <a:r>
            <a:rPr kumimoji="1" lang="ja-JP" altLang="en-US" sz="1100">
              <a:solidFill>
                <a:schemeClr val="tx1"/>
              </a:solidFill>
              <a:effectLst/>
              <a:latin typeface="+mn-lt"/>
              <a:ea typeface="+mn-ea"/>
              <a:cs typeface="+mn-cs"/>
            </a:rPr>
            <a:t>２２，７０６千円</a:t>
          </a:r>
          <a:r>
            <a:rPr kumimoji="1" lang="ja-JP" altLang="ja-JP" sz="1100">
              <a:solidFill>
                <a:schemeClr val="tx1"/>
              </a:solidFill>
              <a:effectLst/>
              <a:latin typeface="+mn-lt"/>
              <a:ea typeface="+mn-ea"/>
              <a:cs typeface="+mn-cs"/>
            </a:rPr>
            <a:t>の増、充当可能財源</a:t>
          </a:r>
          <a:r>
            <a:rPr kumimoji="1" lang="ja-JP" altLang="en-US" sz="1100">
              <a:solidFill>
                <a:schemeClr val="tx1"/>
              </a:solidFill>
              <a:effectLst/>
              <a:latin typeface="+mn-lt"/>
              <a:ea typeface="+mn-ea"/>
              <a:cs typeface="+mn-cs"/>
            </a:rPr>
            <a:t>１１７，４７８</a:t>
          </a:r>
          <a:r>
            <a:rPr kumimoji="1" lang="ja-JP" altLang="ja-JP" sz="1100">
              <a:solidFill>
                <a:schemeClr val="tx1"/>
              </a:solidFill>
              <a:effectLst/>
              <a:latin typeface="+mn-lt"/>
              <a:ea typeface="+mn-ea"/>
              <a:cs typeface="+mn-cs"/>
            </a:rPr>
            <a:t>千円の減で分子値は</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、分母値は</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であるため、全体の将来負担比率は前年度の△</a:t>
          </a:r>
          <a:r>
            <a:rPr kumimoji="1" lang="ja-JP" altLang="en-US" sz="1100">
              <a:solidFill>
                <a:schemeClr val="tx1"/>
              </a:solidFill>
              <a:effectLst/>
              <a:latin typeface="+mn-lt"/>
              <a:ea typeface="+mn-ea"/>
              <a:cs typeface="+mn-cs"/>
            </a:rPr>
            <a:t>６７．０</a:t>
          </a:r>
          <a:r>
            <a:rPr kumimoji="1" lang="ja-JP" altLang="ja-JP" sz="1100">
              <a:solidFill>
                <a:schemeClr val="tx1"/>
              </a:solidFill>
              <a:effectLst/>
              <a:latin typeface="+mn-lt"/>
              <a:ea typeface="+mn-ea"/>
              <a:cs typeface="+mn-cs"/>
            </a:rPr>
            <a:t>から△</a:t>
          </a:r>
          <a:r>
            <a:rPr kumimoji="1" lang="ja-JP" altLang="en-US" sz="1100">
              <a:solidFill>
                <a:schemeClr val="tx1"/>
              </a:solidFill>
              <a:effectLst/>
              <a:latin typeface="+mn-lt"/>
              <a:ea typeface="+mn-ea"/>
              <a:cs typeface="+mn-cs"/>
            </a:rPr>
            <a:t>２６．６へ</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４０．４</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悪化</a:t>
          </a:r>
          <a:r>
            <a:rPr kumimoji="1" lang="ja-JP" altLang="ja-JP" sz="1100">
              <a:solidFill>
                <a:schemeClr val="tx1"/>
              </a:solidFill>
              <a:effectLst/>
              <a:latin typeface="+mn-lt"/>
              <a:ea typeface="+mn-ea"/>
              <a:cs typeface="+mn-cs"/>
            </a:rPr>
            <a:t>して</a:t>
          </a:r>
          <a:r>
            <a:rPr kumimoji="1" lang="ja-JP" altLang="en-US" sz="1100">
              <a:solidFill>
                <a:schemeClr val="tx1"/>
              </a:solidFill>
              <a:effectLst/>
              <a:latin typeface="+mn-lt"/>
              <a:ea typeface="+mn-ea"/>
              <a:cs typeface="+mn-cs"/>
            </a:rPr>
            <a:t>い</a:t>
          </a:r>
          <a:r>
            <a:rPr kumimoji="1" lang="ja-JP" altLang="ja-JP" sz="1100">
              <a:solidFill>
                <a:schemeClr val="tx1"/>
              </a:solidFill>
              <a:effectLst/>
              <a:latin typeface="+mn-lt"/>
              <a:ea typeface="+mn-ea"/>
              <a:cs typeface="+mn-cs"/>
            </a:rPr>
            <a:t>る。今後、地方創生関連事業や村振興計画施策への充当により、基金は積立額を取崩額が上回ることと、普通交付税の減少や同事業に充当する過疎対策事業債の起債残高の増加により上昇が予想されるが、可能な限り０を超えない範囲での維持を目指していく。</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347
95.27
1,815,172
1,726,111
71,226
768,607
2,196,437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新規採用職員</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や給与改定</a:t>
          </a:r>
          <a:r>
            <a:rPr kumimoji="1" lang="ja-JP" altLang="ja-JP" sz="1100">
              <a:solidFill>
                <a:schemeClr val="dk1"/>
              </a:solidFill>
              <a:effectLst/>
              <a:latin typeface="+mn-lt"/>
              <a:ea typeface="+mn-ea"/>
              <a:cs typeface="+mn-cs"/>
            </a:rPr>
            <a:t>等により、３．</a:t>
          </a:r>
          <a:r>
            <a:rPr kumimoji="1" lang="ja-JP" altLang="en-US" sz="1100">
              <a:solidFill>
                <a:schemeClr val="dk1"/>
              </a:solidFill>
              <a:effectLst/>
              <a:latin typeface="+mn-lt"/>
              <a:ea typeface="+mn-ea"/>
              <a:cs typeface="+mn-cs"/>
            </a:rPr>
            <a:t>５ポイント</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給与改定や新規採用職員、会計年度任用職員の増加により、</a:t>
          </a:r>
          <a:r>
            <a:rPr kumimoji="1" lang="ja-JP" altLang="ja-JP" sz="1100">
              <a:solidFill>
                <a:schemeClr val="dk1"/>
              </a:solidFill>
              <a:effectLst/>
              <a:latin typeface="+mn-lt"/>
              <a:ea typeface="+mn-ea"/>
              <a:cs typeface="+mn-cs"/>
            </a:rPr>
            <a:t>人件費はない</a:t>
          </a:r>
          <a:r>
            <a:rPr kumimoji="1" lang="ja-JP" altLang="en-US" sz="1100">
              <a:solidFill>
                <a:schemeClr val="dk1"/>
              </a:solidFill>
              <a:effectLst/>
              <a:latin typeface="+mn-lt"/>
              <a:ea typeface="+mn-ea"/>
              <a:cs typeface="+mn-cs"/>
            </a:rPr>
            <a:t>増加の</a:t>
          </a:r>
          <a:r>
            <a:rPr kumimoji="1" lang="ja-JP" altLang="ja-JP" sz="1100">
              <a:solidFill>
                <a:schemeClr val="dk1"/>
              </a:solidFill>
              <a:effectLst/>
              <a:latin typeface="+mn-lt"/>
              <a:ea typeface="+mn-ea"/>
              <a:cs typeface="+mn-cs"/>
            </a:rPr>
            <a:t>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63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9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27940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15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148590</xdr:rowOff>
    </xdr:from>
    <xdr:to>
      <xdr:col>11</xdr:col>
      <xdr:colOff>60325</xdr:colOff>
      <xdr:row>37</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前年度からは</a:t>
          </a:r>
          <a:r>
            <a:rPr kumimoji="1" lang="ja-JP" altLang="en-US" sz="1100" u="none" strike="noStrike" baseline="0">
              <a:solidFill>
                <a:schemeClr val="tx1"/>
              </a:solidFill>
              <a:latin typeface="+mn-ea"/>
              <a:ea typeface="+mn-ea"/>
            </a:rPr>
            <a:t>５</a:t>
          </a:r>
          <a:r>
            <a:rPr kumimoji="1" lang="en-US" altLang="ja-JP" sz="1100" u="none" strike="noStrike" baseline="0">
              <a:solidFill>
                <a:schemeClr val="tx1"/>
              </a:solidFill>
              <a:latin typeface="+mn-ea"/>
              <a:ea typeface="+mn-ea"/>
            </a:rPr>
            <a:t>.0</a:t>
          </a:r>
          <a:r>
            <a:rPr kumimoji="1" lang="ja-JP" altLang="ja-JP" sz="1100">
              <a:solidFill>
                <a:schemeClr val="dk1"/>
              </a:solidFill>
              <a:effectLst/>
              <a:latin typeface="+mn-lt"/>
              <a:ea typeface="+mn-ea"/>
              <a:cs typeface="+mn-cs"/>
            </a:rPr>
            <a:t>ポイント</a:t>
          </a:r>
          <a:r>
            <a:rPr kumimoji="1" lang="ja-JP" altLang="en-US" sz="1100">
              <a:latin typeface="+mn-ea"/>
              <a:ea typeface="+mn-ea"/>
            </a:rPr>
            <a:t>の増となった。</a:t>
          </a:r>
          <a:endParaRPr kumimoji="1" lang="en-US" altLang="ja-JP" sz="1100">
            <a:latin typeface="+mn-ea"/>
            <a:ea typeface="+mn-ea"/>
          </a:endParaRPr>
        </a:p>
        <a:p>
          <a:r>
            <a:rPr kumimoji="1" lang="ja-JP" altLang="en-US" sz="1100">
              <a:latin typeface="+mn-ea"/>
              <a:ea typeface="+mn-ea"/>
            </a:rPr>
            <a:t>今後は経費の見直しにより抑制に努めていく。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106426</xdr:rowOff>
    </xdr:from>
    <xdr:to>
      <xdr:col>82</xdr:col>
      <xdr:colOff>107950</xdr:colOff>
      <xdr:row>18</xdr:row>
      <xdr:rowOff>163576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107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210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49276</xdr:rowOff>
    </xdr:from>
    <xdr:to>
      <xdr:col>73</xdr:col>
      <xdr:colOff>180975</xdr:colOff>
      <xdr:row>18</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35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39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169926</xdr:rowOff>
    </xdr:from>
    <xdr:to>
      <xdr:col>74</xdr:col>
      <xdr:colOff>31750</xdr:colOff>
      <xdr:row>18</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84853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tx1"/>
              </a:solidFill>
              <a:effectLst/>
              <a:latin typeface="+mn-lt"/>
              <a:ea typeface="+mn-ea"/>
              <a:cs typeface="+mn-cs"/>
            </a:rPr>
            <a:t>近年はほぼ横ばいとなっている。</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村内の障害者数や児童数は少数のため、今後も大きな増減はない見込みである。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施設の老朽化や人口の高齢化等、新たな歳出を要する要素は年々増加している中で、ほぼ昨年並みであった。今後も多少の増減は見込まれるが、経費の見直しにより抑制に努めていきたい。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55</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862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27940</xdr:rowOff>
    </xdr:from>
    <xdr:to>
      <xdr:col>78</xdr:col>
      <xdr:colOff>69850</xdr:colOff>
      <xdr:row>55</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2862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386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148590</xdr:rowOff>
    </xdr:from>
    <xdr:to>
      <xdr:col>78</xdr:col>
      <xdr:colOff>120650</xdr:colOff>
      <xdr:row>54</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88917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ja-JP" altLang="en-US" sz="1100" u="none">
              <a:solidFill>
                <a:schemeClr val="dk1"/>
              </a:solidFill>
              <a:effectLst/>
              <a:latin typeface="+mn-lt"/>
              <a:ea typeface="+mn-ea"/>
              <a:cs typeface="+mn-cs"/>
            </a:rPr>
            <a:t>０</a:t>
          </a:r>
          <a:r>
            <a:rPr kumimoji="1" lang="en-US" altLang="ja-JP" sz="1100" u="none">
              <a:solidFill>
                <a:schemeClr val="dk1"/>
              </a:solidFill>
              <a:effectLst/>
              <a:latin typeface="+mn-lt"/>
              <a:ea typeface="+mn-ea"/>
              <a:cs typeface="+mn-cs"/>
            </a:rPr>
            <a:t>.</a:t>
          </a:r>
          <a:r>
            <a:rPr kumimoji="1" lang="ja-JP" altLang="en-US" sz="1100" u="none">
              <a:solidFill>
                <a:schemeClr val="dk1"/>
              </a:solidFill>
              <a:effectLst/>
              <a:latin typeface="+mn-lt"/>
              <a:ea typeface="+mn-ea"/>
              <a:cs typeface="+mn-cs"/>
            </a:rPr>
            <a:t>１ポイント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であったが、今後も大きな増減はない見込みである。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660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66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70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1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令和２</a:t>
          </a:r>
          <a:r>
            <a:rPr kumimoji="1" lang="ja-JP" altLang="ja-JP" sz="1100">
              <a:solidFill>
                <a:schemeClr val="tx1"/>
              </a:solidFill>
              <a:effectLst/>
              <a:latin typeface="+mn-lt"/>
              <a:ea typeface="+mn-ea"/>
              <a:cs typeface="+mn-cs"/>
            </a:rPr>
            <a:t>年度までに実施した事業の償還</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が始まったことにより、経常経費充当一般財源等は前年度から</a:t>
          </a:r>
          <a:r>
            <a:rPr kumimoji="1" lang="ja-JP" altLang="en-US" sz="1100">
              <a:solidFill>
                <a:schemeClr val="tx1"/>
              </a:solidFill>
              <a:effectLst/>
              <a:latin typeface="+mn-lt"/>
              <a:ea typeface="+mn-ea"/>
              <a:cs typeface="+mn-cs"/>
            </a:rPr>
            <a:t>９６．３</a:t>
          </a:r>
          <a:r>
            <a:rPr kumimoji="1" lang="ja-JP" altLang="ja-JP" sz="1100">
              <a:solidFill>
                <a:schemeClr val="tx1"/>
              </a:solidFill>
              <a:effectLst/>
              <a:latin typeface="+mn-lt"/>
              <a:ea typeface="+mn-ea"/>
              <a:cs typeface="+mn-cs"/>
            </a:rPr>
            <a:t>百万円増となっており、今後数年は上昇が予想される。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39370</xdr:rowOff>
    </xdr:from>
    <xdr:to>
      <xdr:col>24</xdr:col>
      <xdr:colOff>25400</xdr:colOff>
      <xdr:row>80</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7553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69850</xdr:rowOff>
    </xdr:from>
    <xdr:to>
      <xdr:col>19</xdr:col>
      <xdr:colOff>187325</xdr:colOff>
      <xdr:row>81</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7858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58420</xdr:rowOff>
    </xdr:from>
    <xdr:to>
      <xdr:col>15</xdr:col>
      <xdr:colOff>98425</xdr:colOff>
      <xdr:row>81</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7744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58420</xdr:rowOff>
    </xdr:from>
    <xdr:to>
      <xdr:col>11</xdr:col>
      <xdr:colOff>9525</xdr:colOff>
      <xdr:row>80</xdr:row>
      <xdr:rowOff>66039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774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160020</xdr:rowOff>
    </xdr:from>
    <xdr:to>
      <xdr:col>24</xdr:col>
      <xdr:colOff>76200</xdr:colOff>
      <xdr:row>80</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68597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61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19050</xdr:rowOff>
    </xdr:from>
    <xdr:to>
      <xdr:col>20</xdr:col>
      <xdr:colOff>38100</xdr:colOff>
      <xdr:row>80</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105427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82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156211</xdr:rowOff>
    </xdr:from>
    <xdr:to>
      <xdr:col>15</xdr:col>
      <xdr:colOff>149225</xdr:colOff>
      <xdr:row>81</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8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95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xdr:rowOff>
    </xdr:from>
    <xdr:to>
      <xdr:col>11</xdr:col>
      <xdr:colOff>60325</xdr:colOff>
      <xdr:row>80</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trike="noStrike" baseline="0">
              <a:solidFill>
                <a:schemeClr val="tx1"/>
              </a:solidFill>
              <a:latin typeface="+mn-ea"/>
              <a:ea typeface="+mn-ea"/>
            </a:rPr>
            <a:t>前年度</a:t>
          </a:r>
          <a:r>
            <a:rPr kumimoji="1" lang="ja-JP" altLang="en-US" sz="1100">
              <a:latin typeface="+mn-ea"/>
              <a:ea typeface="+mn-ea"/>
            </a:rPr>
            <a:t>５５．７％から６６．６％</a:t>
          </a:r>
          <a:r>
            <a:rPr kumimoji="1" lang="ja-JP" altLang="en-US" sz="1100">
              <a:solidFill>
                <a:schemeClr val="tx1"/>
              </a:solidFill>
              <a:latin typeface="+mn-ea"/>
              <a:ea typeface="+mn-ea"/>
            </a:rPr>
            <a:t>と１０．９ポイント増加した。</a:t>
          </a:r>
          <a:endParaRPr kumimoji="1" lang="en-US" altLang="ja-JP" sz="1100" strike="sngStrike" baseline="0">
            <a:solidFill>
              <a:srgbClr val="FF0000"/>
            </a:solidFill>
            <a:latin typeface="+mn-ea"/>
            <a:ea typeface="+mn-ea"/>
          </a:endParaRPr>
        </a:p>
        <a:p>
          <a:r>
            <a:rPr kumimoji="1" lang="ja-JP" altLang="en-US" sz="1100">
              <a:latin typeface="+mn-ea"/>
              <a:ea typeface="+mn-ea"/>
            </a:rPr>
            <a:t>今後も物件費等において。経常的な経費の抑制に努めていきたい。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109038</xdr:rowOff>
    </xdr:from>
    <xdr:to>
      <xdr:col>82</xdr:col>
      <xdr:colOff>107950</xdr:colOff>
      <xdr:row>77</xdr:row>
      <xdr:rowOff>122101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7788"/>
          <a:ext cx="8382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109038</xdr:rowOff>
    </xdr:from>
    <xdr:to>
      <xdr:col>78</xdr:col>
      <xdr:colOff>69850</xdr:colOff>
      <xdr:row>76</xdr:row>
      <xdr:rowOff>143329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67788"/>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76</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40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76</xdr:row>
      <xdr:rowOff>123734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40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71301</xdr:rowOff>
    </xdr:from>
    <xdr:to>
      <xdr:col>82</xdr:col>
      <xdr:colOff>158750</xdr:colOff>
      <xdr:row>78</xdr:row>
      <xdr:rowOff>1451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87828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58238</xdr:rowOff>
    </xdr:from>
    <xdr:to>
      <xdr:col>78</xdr:col>
      <xdr:colOff>120650</xdr:colOff>
      <xdr:row>75</xdr:row>
      <xdr:rowOff>159838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170015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8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59871</xdr:rowOff>
    </xdr:from>
    <xdr:to>
      <xdr:col>69</xdr:col>
      <xdr:colOff>142875</xdr:colOff>
      <xdr:row>76</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72934</xdr:rowOff>
    </xdr:from>
    <xdr:to>
      <xdr:col>65</xdr:col>
      <xdr:colOff>53975</xdr:colOff>
      <xdr:row>77</xdr:row>
      <xdr:rowOff>3084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13261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63598</xdr:rowOff>
    </xdr:from>
    <xdr:to>
      <xdr:col>29</xdr:col>
      <xdr:colOff>127000</xdr:colOff>
      <xdr:row>14</xdr:row>
      <xdr:rowOff>21156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40073"/>
          <a:ext cx="647700" cy="129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21156</xdr:rowOff>
    </xdr:from>
    <xdr:to>
      <xdr:col>26</xdr:col>
      <xdr:colOff>50800</xdr:colOff>
      <xdr:row>14</xdr:row>
      <xdr:rowOff>122146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9081"/>
          <a:ext cx="698500" cy="10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122146</xdr:rowOff>
    </xdr:from>
    <xdr:to>
      <xdr:col>22</xdr:col>
      <xdr:colOff>114300</xdr:colOff>
      <xdr:row>14</xdr:row>
      <xdr:rowOff>131083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70071"/>
          <a:ext cx="698500" cy="8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131083</xdr:rowOff>
    </xdr:from>
    <xdr:to>
      <xdr:col>18</xdr:col>
      <xdr:colOff>177800</xdr:colOff>
      <xdr:row>15</xdr:row>
      <xdr:rowOff>10376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79008"/>
          <a:ext cx="698500" cy="5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12798</xdr:rowOff>
    </xdr:from>
    <xdr:to>
      <xdr:col>29</xdr:col>
      <xdr:colOff>177800</xdr:colOff>
      <xdr:row>13</xdr:row>
      <xdr:rowOff>114398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9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29325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141806</xdr:rowOff>
    </xdr:from>
    <xdr:to>
      <xdr:col>26</xdr:col>
      <xdr:colOff>101600</xdr:colOff>
      <xdr:row>14</xdr:row>
      <xdr:rowOff>71956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8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82133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7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71346</xdr:rowOff>
    </xdr:from>
    <xdr:to>
      <xdr:col>22</xdr:col>
      <xdr:colOff>165100</xdr:colOff>
      <xdr:row>15</xdr:row>
      <xdr:rowOff>1496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11673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80283</xdr:rowOff>
    </xdr:from>
    <xdr:to>
      <xdr:col>19</xdr:col>
      <xdr:colOff>38100</xdr:colOff>
      <xdr:row>15</xdr:row>
      <xdr:rowOff>10433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2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20610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9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131026</xdr:rowOff>
    </xdr:from>
    <xdr:to>
      <xdr:col>15</xdr:col>
      <xdr:colOff>101600</xdr:colOff>
      <xdr:row>15</xdr:row>
      <xdr:rowOff>61176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8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71353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165915</xdr:rowOff>
    </xdr:from>
    <xdr:to>
      <xdr:col>29</xdr:col>
      <xdr:colOff>127000</xdr:colOff>
      <xdr:row>37</xdr:row>
      <xdr:rowOff>188722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433365"/>
          <a:ext cx="0" cy="8800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160799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188722</xdr:rowOff>
    </xdr:from>
    <xdr:to>
      <xdr:col>30</xdr:col>
      <xdr:colOff>25400</xdr:colOff>
      <xdr:row>37</xdr:row>
      <xdr:rowOff>188722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4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252292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17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165915</xdr:rowOff>
    </xdr:from>
    <xdr:to>
      <xdr:col>30</xdr:col>
      <xdr:colOff>25400</xdr:colOff>
      <xdr:row>34</xdr:row>
      <xdr:rowOff>165915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433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165915</xdr:rowOff>
    </xdr:from>
    <xdr:to>
      <xdr:col>29</xdr:col>
      <xdr:colOff>127000</xdr:colOff>
      <xdr:row>34</xdr:row>
      <xdr:rowOff>166677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33365"/>
          <a:ext cx="6477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261637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7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289560</xdr:rowOff>
    </xdr:from>
    <xdr:to>
      <xdr:col>29</xdr:col>
      <xdr:colOff>177800</xdr:colOff>
      <xdr:row>36</xdr:row>
      <xdr:rowOff>48260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99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26325</xdr:rowOff>
    </xdr:from>
    <xdr:to>
      <xdr:col>26</xdr:col>
      <xdr:colOff>50800</xdr:colOff>
      <xdr:row>34</xdr:row>
      <xdr:rowOff>166677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293775"/>
          <a:ext cx="698500" cy="140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287045</xdr:rowOff>
    </xdr:from>
    <xdr:to>
      <xdr:col>26</xdr:col>
      <xdr:colOff>101600</xdr:colOff>
      <xdr:row>36</xdr:row>
      <xdr:rowOff>45745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97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30522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8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26325</xdr:rowOff>
    </xdr:from>
    <xdr:to>
      <xdr:col>22</xdr:col>
      <xdr:colOff>114300</xdr:colOff>
      <xdr:row>34</xdr:row>
      <xdr:rowOff>177300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293775"/>
          <a:ext cx="698500" cy="150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299782</xdr:rowOff>
    </xdr:from>
    <xdr:to>
      <xdr:col>22</xdr:col>
      <xdr:colOff>165100</xdr:colOff>
      <xdr:row>36</xdr:row>
      <xdr:rowOff>58482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10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43259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9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177300</xdr:rowOff>
    </xdr:from>
    <xdr:to>
      <xdr:col>18</xdr:col>
      <xdr:colOff>177800</xdr:colOff>
      <xdr:row>34</xdr:row>
      <xdr:rowOff>280775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44750"/>
          <a:ext cx="698500" cy="10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315750</xdr:rowOff>
    </xdr:from>
    <xdr:to>
      <xdr:col>19</xdr:col>
      <xdr:colOff>38100</xdr:colOff>
      <xdr:row>36</xdr:row>
      <xdr:rowOff>74450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59227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115115</xdr:rowOff>
    </xdr:from>
    <xdr:to>
      <xdr:col>29</xdr:col>
      <xdr:colOff>177800</xdr:colOff>
      <xdr:row>34</xdr:row>
      <xdr:rowOff>216715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82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61792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115877</xdr:rowOff>
    </xdr:from>
    <xdr:to>
      <xdr:col>26</xdr:col>
      <xdr:colOff>101600</xdr:colOff>
      <xdr:row>34</xdr:row>
      <xdr:rowOff>217477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83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227654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5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318425</xdr:rowOff>
    </xdr:from>
    <xdr:to>
      <xdr:col>22</xdr:col>
      <xdr:colOff>165100</xdr:colOff>
      <xdr:row>34</xdr:row>
      <xdr:rowOff>77125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4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87302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126500</xdr:rowOff>
    </xdr:from>
    <xdr:to>
      <xdr:col>19</xdr:col>
      <xdr:colOff>38100</xdr:colOff>
      <xdr:row>34</xdr:row>
      <xdr:rowOff>228100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9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238277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6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229975</xdr:rowOff>
    </xdr:from>
    <xdr:to>
      <xdr:col>15</xdr:col>
      <xdr:colOff>101600</xdr:colOff>
      <xdr:row>34</xdr:row>
      <xdr:rowOff>331575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9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341752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347
95.27
1,815,172
1,726,111
71,226
768,607
2,196,437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53366</xdr:rowOff>
    </xdr:from>
    <xdr:to>
      <xdr:col>24</xdr:col>
      <xdr:colOff>63500</xdr:colOff>
      <xdr:row>32</xdr:row>
      <xdr:rowOff>104025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539766"/>
          <a:ext cx="838200" cy="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104025</xdr:rowOff>
    </xdr:from>
    <xdr:to>
      <xdr:col>19</xdr:col>
      <xdr:colOff>177800</xdr:colOff>
      <xdr:row>33</xdr:row>
      <xdr:rowOff>24459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590425"/>
          <a:ext cx="889000" cy="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3830</xdr:rowOff>
    </xdr:from>
    <xdr:to>
      <xdr:col>15</xdr:col>
      <xdr:colOff>50800</xdr:colOff>
      <xdr:row>33</xdr:row>
      <xdr:rowOff>24459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661680"/>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3830</xdr:rowOff>
    </xdr:from>
    <xdr:to>
      <xdr:col>10</xdr:col>
      <xdr:colOff>114300</xdr:colOff>
      <xdr:row>33</xdr:row>
      <xdr:rowOff>43847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61680"/>
          <a:ext cx="889000" cy="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2566</xdr:rowOff>
    </xdr:from>
    <xdr:to>
      <xdr:col>24</xdr:col>
      <xdr:colOff>114300</xdr:colOff>
      <xdr:row>32</xdr:row>
      <xdr:rowOff>104166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4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25443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3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53225</xdr:rowOff>
    </xdr:from>
    <xdr:to>
      <xdr:col>20</xdr:col>
      <xdr:colOff>38100</xdr:colOff>
      <xdr:row>32</xdr:row>
      <xdr:rowOff>154825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5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171352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3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145109</xdr:rowOff>
    </xdr:from>
    <xdr:to>
      <xdr:col>15</xdr:col>
      <xdr:colOff>101600</xdr:colOff>
      <xdr:row>33</xdr:row>
      <xdr:rowOff>75259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6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91786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40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124480</xdr:rowOff>
    </xdr:from>
    <xdr:to>
      <xdr:col>10</xdr:col>
      <xdr:colOff>165100</xdr:colOff>
      <xdr:row>33</xdr:row>
      <xdr:rowOff>54630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6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71157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8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164497</xdr:rowOff>
    </xdr:from>
    <xdr:to>
      <xdr:col>6</xdr:col>
      <xdr:colOff>38100</xdr:colOff>
      <xdr:row>33</xdr:row>
      <xdr:rowOff>94647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111174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2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63904</xdr:rowOff>
    </xdr:from>
    <xdr:to>
      <xdr:col>24</xdr:col>
      <xdr:colOff>63500</xdr:colOff>
      <xdr:row>52</xdr:row>
      <xdr:rowOff>79083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979304"/>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63904</xdr:rowOff>
    </xdr:from>
    <xdr:to>
      <xdr:col>19</xdr:col>
      <xdr:colOff>177800</xdr:colOff>
      <xdr:row>53</xdr:row>
      <xdr:rowOff>34368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79304"/>
          <a:ext cx="889000" cy="14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34368</xdr:rowOff>
    </xdr:from>
    <xdr:to>
      <xdr:col>15</xdr:col>
      <xdr:colOff>50800</xdr:colOff>
      <xdr:row>54</xdr:row>
      <xdr:rowOff>8894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21218"/>
          <a:ext cx="889000" cy="14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8894</xdr:rowOff>
    </xdr:from>
    <xdr:to>
      <xdr:col>10</xdr:col>
      <xdr:colOff>114300</xdr:colOff>
      <xdr:row>54</xdr:row>
      <xdr:rowOff>27186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67194"/>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28283</xdr:rowOff>
    </xdr:from>
    <xdr:to>
      <xdr:col>24</xdr:col>
      <xdr:colOff>114300</xdr:colOff>
      <xdr:row>52</xdr:row>
      <xdr:rowOff>129883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51160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13104</xdr:rowOff>
    </xdr:from>
    <xdr:to>
      <xdr:col>20</xdr:col>
      <xdr:colOff>38100</xdr:colOff>
      <xdr:row>52</xdr:row>
      <xdr:rowOff>114704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131231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7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155018</xdr:rowOff>
    </xdr:from>
    <xdr:to>
      <xdr:col>15</xdr:col>
      <xdr:colOff>101600</xdr:colOff>
      <xdr:row>53</xdr:row>
      <xdr:rowOff>85168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101695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4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129544</xdr:rowOff>
    </xdr:from>
    <xdr:to>
      <xdr:col>10</xdr:col>
      <xdr:colOff>165100</xdr:colOff>
      <xdr:row>54</xdr:row>
      <xdr:rowOff>59694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76221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9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147836</xdr:rowOff>
    </xdr:from>
    <xdr:to>
      <xdr:col>6</xdr:col>
      <xdr:colOff>38100</xdr:colOff>
      <xdr:row>54</xdr:row>
      <xdr:rowOff>77986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94513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137190</xdr:rowOff>
    </xdr:from>
    <xdr:to>
      <xdr:col>24</xdr:col>
      <xdr:colOff>63500</xdr:colOff>
      <xdr:row>76</xdr:row>
      <xdr:rowOff>150183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67390"/>
          <a:ext cx="8382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141159</xdr:rowOff>
    </xdr:from>
    <xdr:to>
      <xdr:col>19</xdr:col>
      <xdr:colOff>177800</xdr:colOff>
      <xdr:row>76</xdr:row>
      <xdr:rowOff>150183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71359"/>
          <a:ext cx="88900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141159</xdr:rowOff>
    </xdr:from>
    <xdr:to>
      <xdr:col>15</xdr:col>
      <xdr:colOff>50800</xdr:colOff>
      <xdr:row>77</xdr:row>
      <xdr:rowOff>49202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71359"/>
          <a:ext cx="889000" cy="7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49202</xdr:rowOff>
    </xdr:from>
    <xdr:to>
      <xdr:col>10</xdr:col>
      <xdr:colOff>114300</xdr:colOff>
      <xdr:row>77</xdr:row>
      <xdr:rowOff>67777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0852"/>
          <a:ext cx="889000" cy="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86390</xdr:rowOff>
    </xdr:from>
    <xdr:to>
      <xdr:col>24</xdr:col>
      <xdr:colOff>114300</xdr:colOff>
      <xdr:row>77</xdr:row>
      <xdr:rowOff>16540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109267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99383</xdr:rowOff>
    </xdr:from>
    <xdr:to>
      <xdr:col>20</xdr:col>
      <xdr:colOff>38100</xdr:colOff>
      <xdr:row>77</xdr:row>
      <xdr:rowOff>29533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46061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90359</xdr:rowOff>
    </xdr:from>
    <xdr:to>
      <xdr:col>15</xdr:col>
      <xdr:colOff>101600</xdr:colOff>
      <xdr:row>77</xdr:row>
      <xdr:rowOff>20509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2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37036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169852</xdr:rowOff>
    </xdr:from>
    <xdr:to>
      <xdr:col>10</xdr:col>
      <xdr:colOff>165100</xdr:colOff>
      <xdr:row>77</xdr:row>
      <xdr:rowOff>100002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116529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16977</xdr:rowOff>
    </xdr:from>
    <xdr:to>
      <xdr:col>6</xdr:col>
      <xdr:colOff>38100</xdr:colOff>
      <xdr:row>77</xdr:row>
      <xdr:rowOff>118577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135104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9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5482</xdr:rowOff>
    </xdr:from>
    <xdr:to>
      <xdr:col>24</xdr:col>
      <xdr:colOff>63500</xdr:colOff>
      <xdr:row>97</xdr:row>
      <xdr:rowOff>30048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64682"/>
          <a:ext cx="838200" cy="19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5482</xdr:rowOff>
    </xdr:from>
    <xdr:to>
      <xdr:col>19</xdr:col>
      <xdr:colOff>177800</xdr:colOff>
      <xdr:row>96</xdr:row>
      <xdr:rowOff>50515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64682"/>
          <a:ext cx="889000" cy="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35999</xdr:rowOff>
    </xdr:from>
    <xdr:to>
      <xdr:col>15</xdr:col>
      <xdr:colOff>50800</xdr:colOff>
      <xdr:row>96</xdr:row>
      <xdr:rowOff>50515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9519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35999</xdr:rowOff>
    </xdr:from>
    <xdr:to>
      <xdr:col>10</xdr:col>
      <xdr:colOff>114300</xdr:colOff>
      <xdr:row>96</xdr:row>
      <xdr:rowOff>96830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95199"/>
          <a:ext cx="889000" cy="6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150698</xdr:rowOff>
    </xdr:from>
    <xdr:to>
      <xdr:col>24</xdr:col>
      <xdr:colOff>114300</xdr:colOff>
      <xdr:row>97</xdr:row>
      <xdr:rowOff>80848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129125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126132</xdr:rowOff>
    </xdr:from>
    <xdr:to>
      <xdr:col>20</xdr:col>
      <xdr:colOff>38100</xdr:colOff>
      <xdr:row>96</xdr:row>
      <xdr:rowOff>56282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47409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171165</xdr:rowOff>
    </xdr:from>
    <xdr:to>
      <xdr:col>15</xdr:col>
      <xdr:colOff>101600</xdr:colOff>
      <xdr:row>96</xdr:row>
      <xdr:rowOff>101315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92442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5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156649</xdr:rowOff>
    </xdr:from>
    <xdr:to>
      <xdr:col>10</xdr:col>
      <xdr:colOff>165100</xdr:colOff>
      <xdr:row>96</xdr:row>
      <xdr:rowOff>86799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4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77926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46030</xdr:rowOff>
    </xdr:from>
    <xdr:to>
      <xdr:col>6</xdr:col>
      <xdr:colOff>38100</xdr:colOff>
      <xdr:row>96</xdr:row>
      <xdr:rowOff>147630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138757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85213</xdr:rowOff>
    </xdr:from>
    <xdr:to>
      <xdr:col>55</xdr:col>
      <xdr:colOff>0</xdr:colOff>
      <xdr:row>34</xdr:row>
      <xdr:rowOff>67404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43063"/>
          <a:ext cx="838200" cy="15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59935</xdr:rowOff>
    </xdr:from>
    <xdr:to>
      <xdr:col>50</xdr:col>
      <xdr:colOff>114300</xdr:colOff>
      <xdr:row>33</xdr:row>
      <xdr:rowOff>85213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17785"/>
          <a:ext cx="889000" cy="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5956</xdr:rowOff>
    </xdr:from>
    <xdr:to>
      <xdr:col>45</xdr:col>
      <xdr:colOff>177800</xdr:colOff>
      <xdr:row>33</xdr:row>
      <xdr:rowOff>59935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63806"/>
          <a:ext cx="889000" cy="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117270</xdr:rowOff>
    </xdr:from>
    <xdr:to>
      <xdr:col>41</xdr:col>
      <xdr:colOff>50800</xdr:colOff>
      <xdr:row>33</xdr:row>
      <xdr:rowOff>5956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603670"/>
          <a:ext cx="889000" cy="6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16604</xdr:rowOff>
    </xdr:from>
    <xdr:to>
      <xdr:col>55</xdr:col>
      <xdr:colOff>50800</xdr:colOff>
      <xdr:row>34</xdr:row>
      <xdr:rowOff>118204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39481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9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34413</xdr:rowOff>
    </xdr:from>
    <xdr:to>
      <xdr:col>50</xdr:col>
      <xdr:colOff>165100</xdr:colOff>
      <xdr:row>33</xdr:row>
      <xdr:rowOff>136013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152540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6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9135</xdr:rowOff>
    </xdr:from>
    <xdr:to>
      <xdr:col>46</xdr:col>
      <xdr:colOff>38100</xdr:colOff>
      <xdr:row>33</xdr:row>
      <xdr:rowOff>110735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6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127262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4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126606</xdr:rowOff>
    </xdr:from>
    <xdr:to>
      <xdr:col>41</xdr:col>
      <xdr:colOff>101600</xdr:colOff>
      <xdr:row>33</xdr:row>
      <xdr:rowOff>56756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6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73283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8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66470</xdr:rowOff>
    </xdr:from>
    <xdr:to>
      <xdr:col>36</xdr:col>
      <xdr:colOff>165100</xdr:colOff>
      <xdr:row>32</xdr:row>
      <xdr:rowOff>168070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5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13147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2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124589</xdr:rowOff>
    </xdr:from>
    <xdr:to>
      <xdr:col>55</xdr:col>
      <xdr:colOff>0</xdr:colOff>
      <xdr:row>54</xdr:row>
      <xdr:rowOff>138017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11439"/>
          <a:ext cx="838200" cy="18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138017</xdr:rowOff>
    </xdr:from>
    <xdr:to>
      <xdr:col>50</xdr:col>
      <xdr:colOff>114300</xdr:colOff>
      <xdr:row>57</xdr:row>
      <xdr:rowOff>101465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96317"/>
          <a:ext cx="889000" cy="47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101465</xdr:rowOff>
    </xdr:from>
    <xdr:to>
      <xdr:col>45</xdr:col>
      <xdr:colOff>177800</xdr:colOff>
      <xdr:row>57</xdr:row>
      <xdr:rowOff>140405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4115"/>
          <a:ext cx="889000" cy="3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70890</xdr:rowOff>
    </xdr:from>
    <xdr:to>
      <xdr:col>41</xdr:col>
      <xdr:colOff>50800</xdr:colOff>
      <xdr:row>57</xdr:row>
      <xdr:rowOff>140405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43540"/>
          <a:ext cx="889000" cy="6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73789</xdr:rowOff>
    </xdr:from>
    <xdr:to>
      <xdr:col>55</xdr:col>
      <xdr:colOff>50800</xdr:colOff>
      <xdr:row>54</xdr:row>
      <xdr:rowOff>3939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1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96666</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12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87217</xdr:rowOff>
    </xdr:from>
    <xdr:to>
      <xdr:col>50</xdr:col>
      <xdr:colOff>165100</xdr:colOff>
      <xdr:row>55</xdr:row>
      <xdr:rowOff>17367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33894</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120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50665</xdr:rowOff>
    </xdr:from>
    <xdr:to>
      <xdr:col>46</xdr:col>
      <xdr:colOff>38100</xdr:colOff>
      <xdr:row>57</xdr:row>
      <xdr:rowOff>152265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168792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9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89605</xdr:rowOff>
    </xdr:from>
    <xdr:to>
      <xdr:col>41</xdr:col>
      <xdr:colOff>101600</xdr:colOff>
      <xdr:row>58</xdr:row>
      <xdr:rowOff>19755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36282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3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20090</xdr:rowOff>
    </xdr:from>
    <xdr:to>
      <xdr:col>36</xdr:col>
      <xdr:colOff>165100</xdr:colOff>
      <xdr:row>57</xdr:row>
      <xdr:rowOff>121690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138217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6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3859</xdr:rowOff>
    </xdr:from>
    <xdr:to>
      <xdr:col>55</xdr:col>
      <xdr:colOff>0</xdr:colOff>
      <xdr:row>76</xdr:row>
      <xdr:rowOff>105463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62609"/>
          <a:ext cx="838200" cy="27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105463</xdr:rowOff>
    </xdr:from>
    <xdr:to>
      <xdr:col>50</xdr:col>
      <xdr:colOff>114300</xdr:colOff>
      <xdr:row>79</xdr:row>
      <xdr:rowOff>37537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35663"/>
          <a:ext cx="889000" cy="44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37537</xdr:rowOff>
    </xdr:from>
    <xdr:to>
      <xdr:col>45</xdr:col>
      <xdr:colOff>177800</xdr:colOff>
      <xdr:row>79</xdr:row>
      <xdr:rowOff>40007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2087"/>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13829</xdr:rowOff>
    </xdr:from>
    <xdr:to>
      <xdr:col>41</xdr:col>
      <xdr:colOff>50800</xdr:colOff>
      <xdr:row>79</xdr:row>
      <xdr:rowOff>40007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8379"/>
          <a:ext cx="889000" cy="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124509</xdr:rowOff>
    </xdr:from>
    <xdr:to>
      <xdr:col>55</xdr:col>
      <xdr:colOff>50800</xdr:colOff>
      <xdr:row>75</xdr:row>
      <xdr:rowOff>54659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147386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54663</xdr:rowOff>
    </xdr:from>
    <xdr:to>
      <xdr:col>50</xdr:col>
      <xdr:colOff>165100</xdr:colOff>
      <xdr:row>76</xdr:row>
      <xdr:rowOff>156263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1340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6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158187</xdr:rowOff>
    </xdr:from>
    <xdr:to>
      <xdr:col>46</xdr:col>
      <xdr:colOff>38100</xdr:colOff>
      <xdr:row>79</xdr:row>
      <xdr:rowOff>88337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79464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160657</xdr:rowOff>
    </xdr:from>
    <xdr:to>
      <xdr:col>41</xdr:col>
      <xdr:colOff>101600</xdr:colOff>
      <xdr:row>79</xdr:row>
      <xdr:rowOff>90807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81934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134479</xdr:rowOff>
    </xdr:from>
    <xdr:to>
      <xdr:col>36</xdr:col>
      <xdr:colOff>165100</xdr:colOff>
      <xdr:row>79</xdr:row>
      <xdr:rowOff>64629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55756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171250</xdr:rowOff>
    </xdr:from>
    <xdr:to>
      <xdr:col>55</xdr:col>
      <xdr:colOff>0</xdr:colOff>
      <xdr:row>95</xdr:row>
      <xdr:rowOff>38705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87550"/>
          <a:ext cx="838200" cy="3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171250</xdr:rowOff>
    </xdr:from>
    <xdr:to>
      <xdr:col>50</xdr:col>
      <xdr:colOff>114300</xdr:colOff>
      <xdr:row>97</xdr:row>
      <xdr:rowOff>97379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287550"/>
          <a:ext cx="889000" cy="44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97379</xdr:rowOff>
    </xdr:from>
    <xdr:to>
      <xdr:col>45</xdr:col>
      <xdr:colOff>177800</xdr:colOff>
      <xdr:row>97</xdr:row>
      <xdr:rowOff>118335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802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163561</xdr:rowOff>
    </xdr:from>
    <xdr:to>
      <xdr:col>41</xdr:col>
      <xdr:colOff>50800</xdr:colOff>
      <xdr:row>97</xdr:row>
      <xdr:rowOff>118335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22761"/>
          <a:ext cx="889000" cy="1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159355</xdr:rowOff>
    </xdr:from>
    <xdr:to>
      <xdr:col>55</xdr:col>
      <xdr:colOff>50800</xdr:colOff>
      <xdr:row>95</xdr:row>
      <xdr:rowOff>89505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10782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12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120450</xdr:rowOff>
    </xdr:from>
    <xdr:to>
      <xdr:col>50</xdr:col>
      <xdr:colOff>165100</xdr:colOff>
      <xdr:row>95</xdr:row>
      <xdr:rowOff>50600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67127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1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46579</xdr:rowOff>
    </xdr:from>
    <xdr:to>
      <xdr:col>46</xdr:col>
      <xdr:colOff>38100</xdr:colOff>
      <xdr:row>97</xdr:row>
      <xdr:rowOff>148179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164706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5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67535</xdr:rowOff>
    </xdr:from>
    <xdr:to>
      <xdr:col>41</xdr:col>
      <xdr:colOff>101600</xdr:colOff>
      <xdr:row>97</xdr:row>
      <xdr:rowOff>169135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14212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7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112761</xdr:rowOff>
    </xdr:from>
    <xdr:to>
      <xdr:col>36</xdr:col>
      <xdr:colOff>165100</xdr:colOff>
      <xdr:row>97</xdr:row>
      <xdr:rowOff>42911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7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59438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4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28219</xdr:rowOff>
    </xdr:from>
    <xdr:to>
      <xdr:col>85</xdr:col>
      <xdr:colOff>127000</xdr:colOff>
      <xdr:row>38</xdr:row>
      <xdr:rowOff>157437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43319"/>
          <a:ext cx="838200" cy="1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28219</xdr:rowOff>
    </xdr:from>
    <xdr:to>
      <xdr:col>81</xdr:col>
      <xdr:colOff>50800</xdr:colOff>
      <xdr:row>38</xdr:row>
      <xdr:rowOff>127159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43319"/>
          <a:ext cx="889000" cy="9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127159</xdr:rowOff>
    </xdr:from>
    <xdr:to>
      <xdr:col>76</xdr:col>
      <xdr:colOff>114300</xdr:colOff>
      <xdr:row>39</xdr:row>
      <xdr:rowOff>39015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42259"/>
          <a:ext cx="889000" cy="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116473</xdr:rowOff>
    </xdr:from>
    <xdr:to>
      <xdr:col>71</xdr:col>
      <xdr:colOff>177800</xdr:colOff>
      <xdr:row>39</xdr:row>
      <xdr:rowOff>39015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1573"/>
          <a:ext cx="8890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106637</xdr:rowOff>
    </xdr:from>
    <xdr:to>
      <xdr:col>85</xdr:col>
      <xdr:colOff>177800</xdr:colOff>
      <xdr:row>39</xdr:row>
      <xdr:rowOff>36787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66014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0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148869</xdr:rowOff>
    </xdr:from>
    <xdr:to>
      <xdr:col>81</xdr:col>
      <xdr:colOff>101600</xdr:colOff>
      <xdr:row>38</xdr:row>
      <xdr:rowOff>79019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95546</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6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76359</xdr:rowOff>
    </xdr:from>
    <xdr:to>
      <xdr:col>76</xdr:col>
      <xdr:colOff>165100</xdr:colOff>
      <xdr:row>39</xdr:row>
      <xdr:rowOff>6509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23036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6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159665</xdr:rowOff>
    </xdr:from>
    <xdr:to>
      <xdr:col>72</xdr:col>
      <xdr:colOff>38100</xdr:colOff>
      <xdr:row>39</xdr:row>
      <xdr:rowOff>89815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80942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65673</xdr:rowOff>
    </xdr:from>
    <xdr:to>
      <xdr:col>67</xdr:col>
      <xdr:colOff>101600</xdr:colOff>
      <xdr:row>38</xdr:row>
      <xdr:rowOff>167273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12350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23823</xdr:rowOff>
    </xdr:from>
    <xdr:to>
      <xdr:col>85</xdr:col>
      <xdr:colOff>127000</xdr:colOff>
      <xdr:row>71</xdr:row>
      <xdr:rowOff>42401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196773"/>
          <a:ext cx="8382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10446</xdr:rowOff>
    </xdr:from>
    <xdr:to>
      <xdr:col>81</xdr:col>
      <xdr:colOff>50800</xdr:colOff>
      <xdr:row>71</xdr:row>
      <xdr:rowOff>23823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011946"/>
          <a:ext cx="889000" cy="18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10446</xdr:rowOff>
    </xdr:from>
    <xdr:to>
      <xdr:col>76</xdr:col>
      <xdr:colOff>114300</xdr:colOff>
      <xdr:row>71</xdr:row>
      <xdr:rowOff>22237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011946"/>
          <a:ext cx="889000" cy="18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22237</xdr:rowOff>
    </xdr:from>
    <xdr:to>
      <xdr:col>71</xdr:col>
      <xdr:colOff>177800</xdr:colOff>
      <xdr:row>72</xdr:row>
      <xdr:rowOff>33733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195187"/>
          <a:ext cx="889000" cy="18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163051</xdr:rowOff>
    </xdr:from>
    <xdr:to>
      <xdr:col>85</xdr:col>
      <xdr:colOff>177800</xdr:colOff>
      <xdr:row>71</xdr:row>
      <xdr:rowOff>93201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1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116078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1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144473</xdr:rowOff>
    </xdr:from>
    <xdr:to>
      <xdr:col>81</xdr:col>
      <xdr:colOff>101600</xdr:colOff>
      <xdr:row>71</xdr:row>
      <xdr:rowOff>74623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1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91150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192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131096</xdr:rowOff>
    </xdr:from>
    <xdr:to>
      <xdr:col>76</xdr:col>
      <xdr:colOff>165100</xdr:colOff>
      <xdr:row>70</xdr:row>
      <xdr:rowOff>61246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19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77773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173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142887</xdr:rowOff>
    </xdr:from>
    <xdr:to>
      <xdr:col>72</xdr:col>
      <xdr:colOff>38100</xdr:colOff>
      <xdr:row>71</xdr:row>
      <xdr:rowOff>73037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1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89564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191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154383</xdr:rowOff>
    </xdr:from>
    <xdr:to>
      <xdr:col>67</xdr:col>
      <xdr:colOff>101600</xdr:colOff>
      <xdr:row>72</xdr:row>
      <xdr:rowOff>84533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3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101060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10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162410</xdr:rowOff>
    </xdr:from>
    <xdr:to>
      <xdr:col>85</xdr:col>
      <xdr:colOff>127000</xdr:colOff>
      <xdr:row>97</xdr:row>
      <xdr:rowOff>7455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21610"/>
          <a:ext cx="838200" cy="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158956</xdr:rowOff>
    </xdr:from>
    <xdr:to>
      <xdr:col>81</xdr:col>
      <xdr:colOff>50800</xdr:colOff>
      <xdr:row>96</xdr:row>
      <xdr:rowOff>162410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18156"/>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22806</xdr:rowOff>
    </xdr:from>
    <xdr:to>
      <xdr:col>76</xdr:col>
      <xdr:colOff>114300</xdr:colOff>
      <xdr:row>96</xdr:row>
      <xdr:rowOff>158956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82006"/>
          <a:ext cx="889000" cy="1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22806</xdr:rowOff>
    </xdr:from>
    <xdr:to>
      <xdr:col>71</xdr:col>
      <xdr:colOff>177800</xdr:colOff>
      <xdr:row>96</xdr:row>
      <xdr:rowOff>84533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82006"/>
          <a:ext cx="889000" cy="6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128105</xdr:rowOff>
    </xdr:from>
    <xdr:to>
      <xdr:col>85</xdr:col>
      <xdr:colOff>177800</xdr:colOff>
      <xdr:row>97</xdr:row>
      <xdr:rowOff>58255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150982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3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111610</xdr:rowOff>
    </xdr:from>
    <xdr:to>
      <xdr:col>81</xdr:col>
      <xdr:colOff>101600</xdr:colOff>
      <xdr:row>97</xdr:row>
      <xdr:rowOff>41760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58287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34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108156</xdr:rowOff>
    </xdr:from>
    <xdr:to>
      <xdr:col>76</xdr:col>
      <xdr:colOff>165100</xdr:colOff>
      <xdr:row>97</xdr:row>
      <xdr:rowOff>38306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54833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143456</xdr:rowOff>
    </xdr:from>
    <xdr:to>
      <xdr:col>72</xdr:col>
      <xdr:colOff>38100</xdr:colOff>
      <xdr:row>96</xdr:row>
      <xdr:rowOff>73606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3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90133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20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33733</xdr:rowOff>
    </xdr:from>
    <xdr:to>
      <xdr:col>67</xdr:col>
      <xdr:colOff>101600</xdr:colOff>
      <xdr:row>96</xdr:row>
      <xdr:rowOff>135333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151860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2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44141</xdr:rowOff>
    </xdr:from>
    <xdr:to>
      <xdr:col>116</xdr:col>
      <xdr:colOff>63500</xdr:colOff>
      <xdr:row>74</xdr:row>
      <xdr:rowOff>150851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31441"/>
          <a:ext cx="838200" cy="10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47296</xdr:rowOff>
    </xdr:from>
    <xdr:to>
      <xdr:col>111</xdr:col>
      <xdr:colOff>177800</xdr:colOff>
      <xdr:row>74</xdr:row>
      <xdr:rowOff>150851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34596"/>
          <a:ext cx="8890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47296</xdr:rowOff>
    </xdr:from>
    <xdr:to>
      <xdr:col>107</xdr:col>
      <xdr:colOff>50800</xdr:colOff>
      <xdr:row>74</xdr:row>
      <xdr:rowOff>82386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34596"/>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82386</xdr:rowOff>
    </xdr:from>
    <xdr:to>
      <xdr:col>102</xdr:col>
      <xdr:colOff>114300</xdr:colOff>
      <xdr:row>74</xdr:row>
      <xdr:rowOff>89988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69686"/>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164791</xdr:rowOff>
    </xdr:from>
    <xdr:to>
      <xdr:col>116</xdr:col>
      <xdr:colOff>114300</xdr:colOff>
      <xdr:row>74</xdr:row>
      <xdr:rowOff>94941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16218</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3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100051</xdr:rowOff>
    </xdr:from>
    <xdr:to>
      <xdr:col>112</xdr:col>
      <xdr:colOff>38100</xdr:colOff>
      <xdr:row>75</xdr:row>
      <xdr:rowOff>30201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46728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56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167946</xdr:rowOff>
    </xdr:from>
    <xdr:to>
      <xdr:col>107</xdr:col>
      <xdr:colOff>101600</xdr:colOff>
      <xdr:row>74</xdr:row>
      <xdr:rowOff>98096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114623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4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31586</xdr:rowOff>
    </xdr:from>
    <xdr:to>
      <xdr:col>102</xdr:col>
      <xdr:colOff>165100</xdr:colOff>
      <xdr:row>74</xdr:row>
      <xdr:rowOff>133186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149713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39188</xdr:rowOff>
    </xdr:from>
    <xdr:to>
      <xdr:col>98</xdr:col>
      <xdr:colOff>38100</xdr:colOff>
      <xdr:row>74</xdr:row>
      <xdr:rowOff>140788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157315</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0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人口数が</a:t>
          </a:r>
          <a:r>
            <a:rPr kumimoji="1" lang="ja-JP" altLang="en-US" sz="1100">
              <a:solidFill>
                <a:schemeClr val="dk1"/>
              </a:solidFill>
              <a:effectLst/>
              <a:latin typeface="+mn-lt"/>
              <a:ea typeface="+mn-ea"/>
              <a:cs typeface="+mn-cs"/>
            </a:rPr>
            <a:t>３５５</a:t>
          </a:r>
          <a:r>
            <a:rPr kumimoji="1" lang="ja-JP" altLang="ja-JP" sz="1100">
              <a:solidFill>
                <a:schemeClr val="dk1"/>
              </a:solidFill>
              <a:effectLst/>
              <a:latin typeface="+mn-lt"/>
              <a:ea typeface="+mn-ea"/>
              <a:cs typeface="+mn-cs"/>
            </a:rPr>
            <a:t>人と全国でも最少クラスの自治体であるため、住民一人あたりの</a:t>
          </a:r>
          <a:r>
            <a:rPr kumimoji="1" lang="ja-JP" altLang="ja-JP" sz="1100">
              <a:solidFill>
                <a:schemeClr val="tx1"/>
              </a:solidFill>
              <a:effectLst/>
              <a:latin typeface="+mn-lt"/>
              <a:ea typeface="+mn-ea"/>
              <a:cs typeface="+mn-cs"/>
            </a:rPr>
            <a:t>歳出額に換算すると多くの性質別歳出で上位に位置している。</a:t>
          </a:r>
          <a:r>
            <a:rPr kumimoji="1" lang="ja-JP" altLang="en-US" sz="1100">
              <a:solidFill>
                <a:schemeClr val="tx1"/>
              </a:solidFill>
              <a:effectLst/>
              <a:latin typeface="+mn-lt"/>
              <a:ea typeface="+mn-ea"/>
              <a:cs typeface="+mn-cs"/>
            </a:rPr>
            <a:t>前年度に比べ</a:t>
          </a:r>
          <a:r>
            <a:rPr kumimoji="1" lang="ja-JP" altLang="ja-JP" sz="1100">
              <a:solidFill>
                <a:schemeClr val="tx1"/>
              </a:solidFill>
              <a:effectLst/>
              <a:latin typeface="+mn-lt"/>
              <a:ea typeface="+mn-ea"/>
              <a:cs typeface="+mn-cs"/>
            </a:rPr>
            <a:t>普通建設事業費</a:t>
          </a:r>
          <a:r>
            <a:rPr kumimoji="1" lang="ja-JP" altLang="en-US" sz="1100">
              <a:solidFill>
                <a:schemeClr val="tx1"/>
              </a:solidFill>
              <a:effectLst/>
              <a:latin typeface="+mn-lt"/>
              <a:ea typeface="+mn-ea"/>
              <a:cs typeface="+mn-cs"/>
            </a:rPr>
            <a:t>は増加しており</a:t>
          </a:r>
          <a:r>
            <a:rPr kumimoji="1" lang="ja-JP" altLang="ja-JP" sz="1100">
              <a:solidFill>
                <a:schemeClr val="tx1"/>
              </a:solidFill>
              <a:effectLst/>
              <a:latin typeface="+mn-lt"/>
              <a:ea typeface="+mn-ea"/>
              <a:cs typeface="+mn-cs"/>
            </a:rPr>
            <a:t>、これは</a:t>
          </a:r>
          <a:r>
            <a:rPr kumimoji="1" lang="ja-JP" altLang="en-US" sz="1100">
              <a:solidFill>
                <a:schemeClr val="tx1"/>
              </a:solidFill>
              <a:effectLst/>
              <a:latin typeface="+mn-lt"/>
              <a:ea typeface="+mn-ea"/>
              <a:cs typeface="+mn-cs"/>
            </a:rPr>
            <a:t>防災情報システムの改修に伴うものが主である。公債費については、前年度とほぼ変わりはないものの全国平均を大きく上回っている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347
95.27
1,815,172
1,726,111
71,226
768,607
2,196,437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27115</xdr:rowOff>
    </xdr:from>
    <xdr:to>
      <xdr:col>24</xdr:col>
      <xdr:colOff>63500</xdr:colOff>
      <xdr:row>30</xdr:row>
      <xdr:rowOff>85503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170615"/>
          <a:ext cx="838200" cy="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85503</xdr:rowOff>
    </xdr:from>
    <xdr:to>
      <xdr:col>19</xdr:col>
      <xdr:colOff>177800</xdr:colOff>
      <xdr:row>30</xdr:row>
      <xdr:rowOff>124613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229003"/>
          <a:ext cx="889000" cy="3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124613</xdr:rowOff>
    </xdr:from>
    <xdr:to>
      <xdr:col>15</xdr:col>
      <xdr:colOff>50800</xdr:colOff>
      <xdr:row>30</xdr:row>
      <xdr:rowOff>164236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268113"/>
          <a:ext cx="8890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164236</xdr:rowOff>
    </xdr:from>
    <xdr:to>
      <xdr:col>10</xdr:col>
      <xdr:colOff>114300</xdr:colOff>
      <xdr:row>31</xdr:row>
      <xdr:rowOff>6712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307736"/>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147765</xdr:rowOff>
    </xdr:from>
    <xdr:to>
      <xdr:col>24</xdr:col>
      <xdr:colOff>114300</xdr:colOff>
      <xdr:row>30</xdr:row>
      <xdr:rowOff>77915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1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100792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0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34703</xdr:rowOff>
    </xdr:from>
    <xdr:to>
      <xdr:col>20</xdr:col>
      <xdr:colOff>38100</xdr:colOff>
      <xdr:row>30</xdr:row>
      <xdr:rowOff>136303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17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152830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495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73813</xdr:rowOff>
    </xdr:from>
    <xdr:to>
      <xdr:col>15</xdr:col>
      <xdr:colOff>101600</xdr:colOff>
      <xdr:row>31</xdr:row>
      <xdr:rowOff>3963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2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20490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49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113436</xdr:rowOff>
    </xdr:from>
    <xdr:to>
      <xdr:col>10</xdr:col>
      <xdr:colOff>165100</xdr:colOff>
      <xdr:row>31</xdr:row>
      <xdr:rowOff>43586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2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60113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0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127362</xdr:rowOff>
    </xdr:from>
    <xdr:to>
      <xdr:col>6</xdr:col>
      <xdr:colOff>38100</xdr:colOff>
      <xdr:row>31</xdr:row>
      <xdr:rowOff>57512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2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74039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04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150009</xdr:rowOff>
    </xdr:from>
    <xdr:to>
      <xdr:col>24</xdr:col>
      <xdr:colOff>63500</xdr:colOff>
      <xdr:row>53</xdr:row>
      <xdr:rowOff>22382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065409"/>
          <a:ext cx="838200" cy="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22382</xdr:rowOff>
    </xdr:from>
    <xdr:to>
      <xdr:col>19</xdr:col>
      <xdr:colOff>177800</xdr:colOff>
      <xdr:row>54</xdr:row>
      <xdr:rowOff>156585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109232"/>
          <a:ext cx="889000" cy="30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117858</xdr:rowOff>
    </xdr:from>
    <xdr:to>
      <xdr:col>15</xdr:col>
      <xdr:colOff>50800</xdr:colOff>
      <xdr:row>54</xdr:row>
      <xdr:rowOff>156585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376158"/>
          <a:ext cx="889000" cy="3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117858</xdr:rowOff>
    </xdr:from>
    <xdr:to>
      <xdr:col>10</xdr:col>
      <xdr:colOff>114300</xdr:colOff>
      <xdr:row>54</xdr:row>
      <xdr:rowOff>163621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376158"/>
          <a:ext cx="889000" cy="4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99209</xdr:rowOff>
    </xdr:from>
    <xdr:to>
      <xdr:col>24</xdr:col>
      <xdr:colOff>114300</xdr:colOff>
      <xdr:row>53</xdr:row>
      <xdr:rowOff>29359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0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122086</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866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143032</xdr:rowOff>
    </xdr:from>
    <xdr:to>
      <xdr:col>20</xdr:col>
      <xdr:colOff>38100</xdr:colOff>
      <xdr:row>53</xdr:row>
      <xdr:rowOff>73182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0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89709</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8833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105785</xdr:rowOff>
    </xdr:from>
    <xdr:to>
      <xdr:col>15</xdr:col>
      <xdr:colOff>101600</xdr:colOff>
      <xdr:row>55</xdr:row>
      <xdr:rowOff>35935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3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52462</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1393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67058</xdr:rowOff>
    </xdr:from>
    <xdr:to>
      <xdr:col>10</xdr:col>
      <xdr:colOff>165100</xdr:colOff>
      <xdr:row>54</xdr:row>
      <xdr:rowOff>168658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3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13735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100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112821</xdr:rowOff>
    </xdr:from>
    <xdr:to>
      <xdr:col>6</xdr:col>
      <xdr:colOff>38100</xdr:colOff>
      <xdr:row>55</xdr:row>
      <xdr:rowOff>42971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3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59498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14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168921</xdr:rowOff>
    </xdr:from>
    <xdr:to>
      <xdr:col>24</xdr:col>
      <xdr:colOff>63500</xdr:colOff>
      <xdr:row>74</xdr:row>
      <xdr:rowOff>9790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84771"/>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9790</xdr:rowOff>
    </xdr:from>
    <xdr:to>
      <xdr:col>19</xdr:col>
      <xdr:colOff>177800</xdr:colOff>
      <xdr:row>75</xdr:row>
      <xdr:rowOff>52780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97090"/>
          <a:ext cx="889000" cy="2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52780</xdr:rowOff>
    </xdr:from>
    <xdr:to>
      <xdr:col>15</xdr:col>
      <xdr:colOff>50800</xdr:colOff>
      <xdr:row>75</xdr:row>
      <xdr:rowOff>59928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11530"/>
          <a:ext cx="8890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110145</xdr:rowOff>
    </xdr:from>
    <xdr:to>
      <xdr:col>10</xdr:col>
      <xdr:colOff>114300</xdr:colOff>
      <xdr:row>75</xdr:row>
      <xdr:rowOff>59928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797445"/>
          <a:ext cx="889000" cy="1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118121</xdr:rowOff>
    </xdr:from>
    <xdr:to>
      <xdr:col>24</xdr:col>
      <xdr:colOff>114300</xdr:colOff>
      <xdr:row>74</xdr:row>
      <xdr:rowOff>48271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140998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8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130440</xdr:rowOff>
    </xdr:from>
    <xdr:to>
      <xdr:col>20</xdr:col>
      <xdr:colOff>38100</xdr:colOff>
      <xdr:row>74</xdr:row>
      <xdr:rowOff>60590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77117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2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1980</xdr:rowOff>
    </xdr:from>
    <xdr:to>
      <xdr:col>15</xdr:col>
      <xdr:colOff>101600</xdr:colOff>
      <xdr:row>75</xdr:row>
      <xdr:rowOff>103580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120107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3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9128</xdr:rowOff>
    </xdr:from>
    <xdr:to>
      <xdr:col>10</xdr:col>
      <xdr:colOff>165100</xdr:colOff>
      <xdr:row>75</xdr:row>
      <xdr:rowOff>110728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6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127255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59345</xdr:rowOff>
    </xdr:from>
    <xdr:to>
      <xdr:col>6</xdr:col>
      <xdr:colOff>38100</xdr:colOff>
      <xdr:row>74</xdr:row>
      <xdr:rowOff>160945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6022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2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49994</xdr:rowOff>
    </xdr:from>
    <xdr:to>
      <xdr:col>24</xdr:col>
      <xdr:colOff>63500</xdr:colOff>
      <xdr:row>98</xdr:row>
      <xdr:rowOff>61530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2094"/>
          <a:ext cx="8382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86998</xdr:rowOff>
    </xdr:from>
    <xdr:to>
      <xdr:col>19</xdr:col>
      <xdr:colOff>177800</xdr:colOff>
      <xdr:row>98</xdr:row>
      <xdr:rowOff>49994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7648"/>
          <a:ext cx="889000" cy="1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58899</xdr:rowOff>
    </xdr:from>
    <xdr:to>
      <xdr:col>15</xdr:col>
      <xdr:colOff>50800</xdr:colOff>
      <xdr:row>97</xdr:row>
      <xdr:rowOff>86998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89549"/>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58899</xdr:rowOff>
    </xdr:from>
    <xdr:to>
      <xdr:col>10</xdr:col>
      <xdr:colOff>114300</xdr:colOff>
      <xdr:row>97</xdr:row>
      <xdr:rowOff>125814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89549"/>
          <a:ext cx="889000" cy="6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10730</xdr:rowOff>
    </xdr:from>
    <xdr:to>
      <xdr:col>24</xdr:col>
      <xdr:colOff>114300</xdr:colOff>
      <xdr:row>98</xdr:row>
      <xdr:rowOff>112330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97107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170644</xdr:rowOff>
    </xdr:from>
    <xdr:to>
      <xdr:col>20</xdr:col>
      <xdr:colOff>38100</xdr:colOff>
      <xdr:row>98</xdr:row>
      <xdr:rowOff>100794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91921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36198</xdr:rowOff>
    </xdr:from>
    <xdr:to>
      <xdr:col>15</xdr:col>
      <xdr:colOff>101600</xdr:colOff>
      <xdr:row>97</xdr:row>
      <xdr:rowOff>137798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154325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8099</xdr:rowOff>
    </xdr:from>
    <xdr:to>
      <xdr:col>10</xdr:col>
      <xdr:colOff>165100</xdr:colOff>
      <xdr:row>97</xdr:row>
      <xdr:rowOff>109699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126226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1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75014</xdr:rowOff>
    </xdr:from>
    <xdr:to>
      <xdr:col>6</xdr:col>
      <xdr:colOff>38100</xdr:colOff>
      <xdr:row>98</xdr:row>
      <xdr:rowOff>5164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21691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8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139832</xdr:rowOff>
    </xdr:from>
    <xdr:to>
      <xdr:col>55</xdr:col>
      <xdr:colOff>0</xdr:colOff>
      <xdr:row>56</xdr:row>
      <xdr:rowOff>36909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398132"/>
          <a:ext cx="838200" cy="23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139832</xdr:rowOff>
    </xdr:from>
    <xdr:to>
      <xdr:col>50</xdr:col>
      <xdr:colOff>114300</xdr:colOff>
      <xdr:row>56</xdr:row>
      <xdr:rowOff>8278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98132"/>
          <a:ext cx="889000" cy="2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8278</xdr:rowOff>
    </xdr:from>
    <xdr:to>
      <xdr:col>45</xdr:col>
      <xdr:colOff>177800</xdr:colOff>
      <xdr:row>56</xdr:row>
      <xdr:rowOff>33468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09478"/>
          <a:ext cx="889000" cy="2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33468</xdr:rowOff>
    </xdr:from>
    <xdr:to>
      <xdr:col>41</xdr:col>
      <xdr:colOff>50800</xdr:colOff>
      <xdr:row>56</xdr:row>
      <xdr:rowOff>116722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34668"/>
          <a:ext cx="889000" cy="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157559</xdr:rowOff>
    </xdr:from>
    <xdr:to>
      <xdr:col>55</xdr:col>
      <xdr:colOff>50800</xdr:colOff>
      <xdr:row>56</xdr:row>
      <xdr:rowOff>87709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8986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3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89032</xdr:rowOff>
    </xdr:from>
    <xdr:to>
      <xdr:col>50</xdr:col>
      <xdr:colOff>165100</xdr:colOff>
      <xdr:row>55</xdr:row>
      <xdr:rowOff>19182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35709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12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128928</xdr:rowOff>
    </xdr:from>
    <xdr:to>
      <xdr:col>46</xdr:col>
      <xdr:colOff>38100</xdr:colOff>
      <xdr:row>56</xdr:row>
      <xdr:rowOff>59078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75605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154118</xdr:rowOff>
    </xdr:from>
    <xdr:to>
      <xdr:col>41</xdr:col>
      <xdr:colOff>101600</xdr:colOff>
      <xdr:row>56</xdr:row>
      <xdr:rowOff>84268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100795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5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65922</xdr:rowOff>
    </xdr:from>
    <xdr:to>
      <xdr:col>36</xdr:col>
      <xdr:colOff>165100</xdr:colOff>
      <xdr:row>56</xdr:row>
      <xdr:rowOff>167522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6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12599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37698</xdr:rowOff>
    </xdr:from>
    <xdr:to>
      <xdr:col>55</xdr:col>
      <xdr:colOff>0</xdr:colOff>
      <xdr:row>78</xdr:row>
      <xdr:rowOff>59015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0798"/>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xdr:rowOff>
    </xdr:from>
    <xdr:to>
      <xdr:col>50</xdr:col>
      <xdr:colOff>114300</xdr:colOff>
      <xdr:row>78</xdr:row>
      <xdr:rowOff>37698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74763"/>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xdr:rowOff>
    </xdr:from>
    <xdr:to>
      <xdr:col>45</xdr:col>
      <xdr:colOff>177800</xdr:colOff>
      <xdr:row>78</xdr:row>
      <xdr:rowOff>49913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74763"/>
          <a:ext cx="889000" cy="4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68190</xdr:rowOff>
    </xdr:from>
    <xdr:to>
      <xdr:col>41</xdr:col>
      <xdr:colOff>50800</xdr:colOff>
      <xdr:row>78</xdr:row>
      <xdr:rowOff>49913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69840"/>
          <a:ext cx="889000" cy="15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8215</xdr:rowOff>
    </xdr:from>
    <xdr:to>
      <xdr:col>55</xdr:col>
      <xdr:colOff>50800</xdr:colOff>
      <xdr:row>78</xdr:row>
      <xdr:rowOff>109815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158092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158348</xdr:rowOff>
    </xdr:from>
    <xdr:to>
      <xdr:col>50</xdr:col>
      <xdr:colOff>165100</xdr:colOff>
      <xdr:row>78</xdr:row>
      <xdr:rowOff>88498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79625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122313</xdr:rowOff>
    </xdr:from>
    <xdr:to>
      <xdr:col>46</xdr:col>
      <xdr:colOff>38100</xdr:colOff>
      <xdr:row>78</xdr:row>
      <xdr:rowOff>52463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43590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170563</xdr:rowOff>
    </xdr:from>
    <xdr:to>
      <xdr:col>41</xdr:col>
      <xdr:colOff>101600</xdr:colOff>
      <xdr:row>78</xdr:row>
      <xdr:rowOff>100713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91840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17390</xdr:rowOff>
    </xdr:from>
    <xdr:to>
      <xdr:col>36</xdr:col>
      <xdr:colOff>165100</xdr:colOff>
      <xdr:row>77</xdr:row>
      <xdr:rowOff>118990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9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17042</xdr:rowOff>
    </xdr:from>
    <xdr:to>
      <xdr:col>55</xdr:col>
      <xdr:colOff>0</xdr:colOff>
      <xdr:row>97</xdr:row>
      <xdr:rowOff>46144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04792"/>
          <a:ext cx="838200" cy="3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38074</xdr:rowOff>
    </xdr:from>
    <xdr:to>
      <xdr:col>50</xdr:col>
      <xdr:colOff>114300</xdr:colOff>
      <xdr:row>97</xdr:row>
      <xdr:rowOff>46144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97274"/>
          <a:ext cx="889000" cy="1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38074</xdr:rowOff>
    </xdr:from>
    <xdr:to>
      <xdr:col>45</xdr:col>
      <xdr:colOff>177800</xdr:colOff>
      <xdr:row>97</xdr:row>
      <xdr:rowOff>29198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97274"/>
          <a:ext cx="889000" cy="16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162455</xdr:rowOff>
    </xdr:from>
    <xdr:to>
      <xdr:col>41</xdr:col>
      <xdr:colOff>50800</xdr:colOff>
      <xdr:row>97</xdr:row>
      <xdr:rowOff>29198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50205"/>
          <a:ext cx="889000" cy="20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137692</xdr:rowOff>
    </xdr:from>
    <xdr:to>
      <xdr:col>55</xdr:col>
      <xdr:colOff>50800</xdr:colOff>
      <xdr:row>95</xdr:row>
      <xdr:rowOff>67842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160569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0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166794</xdr:rowOff>
    </xdr:from>
    <xdr:to>
      <xdr:col>50</xdr:col>
      <xdr:colOff>165100</xdr:colOff>
      <xdr:row>97</xdr:row>
      <xdr:rowOff>96944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113471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0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158724</xdr:rowOff>
    </xdr:from>
    <xdr:to>
      <xdr:col>46</xdr:col>
      <xdr:colOff>38100</xdr:colOff>
      <xdr:row>96</xdr:row>
      <xdr:rowOff>88874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105401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2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149848</xdr:rowOff>
    </xdr:from>
    <xdr:to>
      <xdr:col>41</xdr:col>
      <xdr:colOff>101600</xdr:colOff>
      <xdr:row>97</xdr:row>
      <xdr:rowOff>79998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96525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8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111655</xdr:rowOff>
    </xdr:from>
    <xdr:to>
      <xdr:col>36</xdr:col>
      <xdr:colOff>165100</xdr:colOff>
      <xdr:row>96</xdr:row>
      <xdr:rowOff>41805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9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58332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17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90718</xdr:rowOff>
    </xdr:from>
    <xdr:to>
      <xdr:col>85</xdr:col>
      <xdr:colOff>127000</xdr:colOff>
      <xdr:row>37</xdr:row>
      <xdr:rowOff>104069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34368"/>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104069</xdr:rowOff>
    </xdr:from>
    <xdr:to>
      <xdr:col>81</xdr:col>
      <xdr:colOff>50800</xdr:colOff>
      <xdr:row>37</xdr:row>
      <xdr:rowOff>130327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47719"/>
          <a:ext cx="889000" cy="2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130327</xdr:rowOff>
    </xdr:from>
    <xdr:to>
      <xdr:col>76</xdr:col>
      <xdr:colOff>114300</xdr:colOff>
      <xdr:row>37</xdr:row>
      <xdr:rowOff>141796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3977"/>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130423</xdr:rowOff>
    </xdr:from>
    <xdr:to>
      <xdr:col>71</xdr:col>
      <xdr:colOff>177800</xdr:colOff>
      <xdr:row>37</xdr:row>
      <xdr:rowOff>141796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407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39918</xdr:rowOff>
    </xdr:from>
    <xdr:to>
      <xdr:col>85</xdr:col>
      <xdr:colOff>177800</xdr:colOff>
      <xdr:row>37</xdr:row>
      <xdr:rowOff>141518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62795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53269</xdr:rowOff>
    </xdr:from>
    <xdr:to>
      <xdr:col>81</xdr:col>
      <xdr:colOff>101600</xdr:colOff>
      <xdr:row>37</xdr:row>
      <xdr:rowOff>154869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171396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79527</xdr:rowOff>
    </xdr:from>
    <xdr:to>
      <xdr:col>76</xdr:col>
      <xdr:colOff>165100</xdr:colOff>
      <xdr:row>38</xdr:row>
      <xdr:rowOff>9677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26204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90996</xdr:rowOff>
    </xdr:from>
    <xdr:to>
      <xdr:col>72</xdr:col>
      <xdr:colOff>38100</xdr:colOff>
      <xdr:row>38</xdr:row>
      <xdr:rowOff>21146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37673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79623</xdr:rowOff>
    </xdr:from>
    <xdr:to>
      <xdr:col>67</xdr:col>
      <xdr:colOff>101600</xdr:colOff>
      <xdr:row>38</xdr:row>
      <xdr:rowOff>9773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105185</xdr:rowOff>
    </xdr:from>
    <xdr:to>
      <xdr:col>85</xdr:col>
      <xdr:colOff>127000</xdr:colOff>
      <xdr:row>56</xdr:row>
      <xdr:rowOff>132318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06385"/>
          <a:ext cx="838200" cy="2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132318</xdr:rowOff>
    </xdr:from>
    <xdr:to>
      <xdr:col>81</xdr:col>
      <xdr:colOff>50800</xdr:colOff>
      <xdr:row>57</xdr:row>
      <xdr:rowOff>22089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33518"/>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119618</xdr:rowOff>
    </xdr:from>
    <xdr:to>
      <xdr:col>76</xdr:col>
      <xdr:colOff>114300</xdr:colOff>
      <xdr:row>57</xdr:row>
      <xdr:rowOff>22089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20818"/>
          <a:ext cx="889000" cy="7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118412</xdr:rowOff>
    </xdr:from>
    <xdr:to>
      <xdr:col>71</xdr:col>
      <xdr:colOff>177800</xdr:colOff>
      <xdr:row>56</xdr:row>
      <xdr:rowOff>119618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1961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54385</xdr:rowOff>
    </xdr:from>
    <xdr:to>
      <xdr:col>85</xdr:col>
      <xdr:colOff>177800</xdr:colOff>
      <xdr:row>56</xdr:row>
      <xdr:rowOff>155985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77262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0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81518</xdr:rowOff>
    </xdr:from>
    <xdr:to>
      <xdr:col>81</xdr:col>
      <xdr:colOff>101600</xdr:colOff>
      <xdr:row>57</xdr:row>
      <xdr:rowOff>11668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28195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5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142739</xdr:rowOff>
    </xdr:from>
    <xdr:to>
      <xdr:col>76</xdr:col>
      <xdr:colOff>165100</xdr:colOff>
      <xdr:row>57</xdr:row>
      <xdr:rowOff>72889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89416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1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68818</xdr:rowOff>
    </xdr:from>
    <xdr:to>
      <xdr:col>72</xdr:col>
      <xdr:colOff>38100</xdr:colOff>
      <xdr:row>56</xdr:row>
      <xdr:rowOff>170418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7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15495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44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67612</xdr:rowOff>
    </xdr:from>
    <xdr:to>
      <xdr:col>67</xdr:col>
      <xdr:colOff>101600</xdr:colOff>
      <xdr:row>56</xdr:row>
      <xdr:rowOff>169212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14289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4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28220</xdr:rowOff>
    </xdr:from>
    <xdr:to>
      <xdr:col>85</xdr:col>
      <xdr:colOff>127000</xdr:colOff>
      <xdr:row>78</xdr:row>
      <xdr:rowOff>157437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01320"/>
          <a:ext cx="838200" cy="1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28220</xdr:rowOff>
    </xdr:from>
    <xdr:to>
      <xdr:col>81</xdr:col>
      <xdr:colOff>50800</xdr:colOff>
      <xdr:row>78</xdr:row>
      <xdr:rowOff>127158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01320"/>
          <a:ext cx="889000" cy="9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127158</xdr:rowOff>
    </xdr:from>
    <xdr:to>
      <xdr:col>76</xdr:col>
      <xdr:colOff>114300</xdr:colOff>
      <xdr:row>79</xdr:row>
      <xdr:rowOff>39015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00258"/>
          <a:ext cx="889000" cy="8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116474</xdr:rowOff>
    </xdr:from>
    <xdr:to>
      <xdr:col>71</xdr:col>
      <xdr:colOff>177800</xdr:colOff>
      <xdr:row>79</xdr:row>
      <xdr:rowOff>39015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89574"/>
          <a:ext cx="889000" cy="9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106637</xdr:rowOff>
    </xdr:from>
    <xdr:to>
      <xdr:col>85</xdr:col>
      <xdr:colOff>177800</xdr:colOff>
      <xdr:row>79</xdr:row>
      <xdr:rowOff>36787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66014</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148870</xdr:rowOff>
    </xdr:from>
    <xdr:to>
      <xdr:col>81</xdr:col>
      <xdr:colOff>101600</xdr:colOff>
      <xdr:row>78</xdr:row>
      <xdr:rowOff>79020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95547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312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76358</xdr:rowOff>
    </xdr:from>
    <xdr:to>
      <xdr:col>76</xdr:col>
      <xdr:colOff>165100</xdr:colOff>
      <xdr:row>79</xdr:row>
      <xdr:rowOff>6508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23035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2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159665</xdr:rowOff>
    </xdr:from>
    <xdr:to>
      <xdr:col>72</xdr:col>
      <xdr:colOff>38100</xdr:colOff>
      <xdr:row>79</xdr:row>
      <xdr:rowOff>89815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80942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65674</xdr:rowOff>
    </xdr:from>
    <xdr:to>
      <xdr:col>67</xdr:col>
      <xdr:colOff>101600</xdr:colOff>
      <xdr:row>78</xdr:row>
      <xdr:rowOff>167274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12351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1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23823</xdr:rowOff>
    </xdr:from>
    <xdr:to>
      <xdr:col>85</xdr:col>
      <xdr:colOff>127000</xdr:colOff>
      <xdr:row>91</xdr:row>
      <xdr:rowOff>42401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625773"/>
          <a:ext cx="8382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10446</xdr:rowOff>
    </xdr:from>
    <xdr:to>
      <xdr:col>81</xdr:col>
      <xdr:colOff>50800</xdr:colOff>
      <xdr:row>91</xdr:row>
      <xdr:rowOff>23823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440946"/>
          <a:ext cx="889000" cy="18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10446</xdr:rowOff>
    </xdr:from>
    <xdr:to>
      <xdr:col>76</xdr:col>
      <xdr:colOff>114300</xdr:colOff>
      <xdr:row>91</xdr:row>
      <xdr:rowOff>22237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440946"/>
          <a:ext cx="889000" cy="18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22237</xdr:rowOff>
    </xdr:from>
    <xdr:to>
      <xdr:col>71</xdr:col>
      <xdr:colOff>177800</xdr:colOff>
      <xdr:row>92</xdr:row>
      <xdr:rowOff>33733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624187"/>
          <a:ext cx="889000" cy="18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163051</xdr:rowOff>
    </xdr:from>
    <xdr:to>
      <xdr:col>85</xdr:col>
      <xdr:colOff>177800</xdr:colOff>
      <xdr:row>91</xdr:row>
      <xdr:rowOff>93201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5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116078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54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144473</xdr:rowOff>
    </xdr:from>
    <xdr:to>
      <xdr:col>81</xdr:col>
      <xdr:colOff>101600</xdr:colOff>
      <xdr:row>91</xdr:row>
      <xdr:rowOff>74623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5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91150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35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131096</xdr:rowOff>
    </xdr:from>
    <xdr:to>
      <xdr:col>76</xdr:col>
      <xdr:colOff>165100</xdr:colOff>
      <xdr:row>90</xdr:row>
      <xdr:rowOff>61246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3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77773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1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142887</xdr:rowOff>
    </xdr:from>
    <xdr:to>
      <xdr:col>72</xdr:col>
      <xdr:colOff>38100</xdr:colOff>
      <xdr:row>91</xdr:row>
      <xdr:rowOff>73037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89564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534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154383</xdr:rowOff>
    </xdr:from>
    <xdr:to>
      <xdr:col>67</xdr:col>
      <xdr:colOff>101600</xdr:colOff>
      <xdr:row>92</xdr:row>
      <xdr:rowOff>84533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7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101060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553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98781</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98781</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47981</xdr:rowOff>
    </xdr:from>
    <xdr:to>
      <xdr:col>102</xdr:col>
      <xdr:colOff>165100</xdr:colOff>
      <xdr:row>39</xdr:row>
      <xdr:rowOff>149581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140708</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住民一人あたりの歳出額に換算すると多くの目的別歳出で上位に位置している。前年度から大きく変動したものは</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a:t>
          </a:r>
          <a:r>
            <a:rPr kumimoji="1" lang="ja-JP" altLang="en-US" sz="1100">
              <a:solidFill>
                <a:schemeClr val="tx1"/>
              </a:solidFill>
              <a:effectLst/>
              <a:latin typeface="+mn-lt"/>
              <a:ea typeface="+mn-ea"/>
              <a:cs typeface="+mn-cs"/>
            </a:rPr>
            <a:t>で、</a:t>
          </a:r>
          <a:r>
            <a:rPr kumimoji="1" lang="en-US" altLang="ja-JP" sz="1100">
              <a:solidFill>
                <a:schemeClr val="tx1"/>
              </a:solidFill>
              <a:effectLst/>
              <a:latin typeface="+mn-lt"/>
              <a:ea typeface="+mn-ea"/>
              <a:cs typeface="+mn-cs"/>
            </a:rPr>
            <a:t>227,822</a:t>
          </a:r>
          <a:r>
            <a:rPr kumimoji="1" lang="ja-JP" altLang="en-US" sz="1100">
              <a:solidFill>
                <a:schemeClr val="tx1"/>
              </a:solidFill>
              <a:effectLst/>
              <a:latin typeface="+mn-lt"/>
              <a:ea typeface="+mn-ea"/>
              <a:cs typeface="+mn-cs"/>
            </a:rPr>
            <a:t>円増加している。</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れは</a:t>
          </a:r>
          <a:r>
            <a:rPr kumimoji="1" lang="ja-JP" altLang="en-US" sz="1100">
              <a:solidFill>
                <a:schemeClr val="dk1"/>
              </a:solidFill>
              <a:effectLst/>
              <a:latin typeface="+mn-lt"/>
              <a:ea typeface="+mn-ea"/>
              <a:cs typeface="+mn-cs"/>
            </a:rPr>
            <a:t>主な要因として、村道改良事業費が、</a:t>
          </a:r>
          <a:r>
            <a:rPr kumimoji="1" lang="ja-JP" altLang="ja-JP" sz="1100">
              <a:solidFill>
                <a:schemeClr val="dk1"/>
              </a:solidFill>
              <a:effectLst/>
              <a:latin typeface="+mn-lt"/>
              <a:ea typeface="+mn-ea"/>
              <a:cs typeface="+mn-cs"/>
            </a:rPr>
            <a:t>前年度</a:t>
          </a:r>
          <a:r>
            <a:rPr kumimoji="1" lang="ja-JP" altLang="en-US" sz="1100">
              <a:solidFill>
                <a:schemeClr val="tx1"/>
              </a:solidFill>
              <a:effectLst/>
              <a:latin typeface="+mn-lt"/>
              <a:ea typeface="+mn-ea"/>
              <a:cs typeface="+mn-cs"/>
            </a:rPr>
            <a:t>から</a:t>
          </a:r>
          <a:r>
            <a:rPr kumimoji="1" lang="ja-JP" altLang="en-US" sz="1100">
              <a:solidFill>
                <a:schemeClr val="dk1"/>
              </a:solidFill>
              <a:effectLst/>
              <a:latin typeface="+mn-lt"/>
              <a:ea typeface="+mn-ea"/>
              <a:cs typeface="+mn-cs"/>
            </a:rPr>
            <a:t>４４，０１１</a:t>
          </a:r>
          <a:r>
            <a:rPr kumimoji="1" lang="ja-JP" altLang="ja-JP" sz="1100">
              <a:solidFill>
                <a:schemeClr val="dk1"/>
              </a:solidFill>
              <a:effectLst/>
              <a:latin typeface="+mn-lt"/>
              <a:ea typeface="+mn-ea"/>
              <a:cs typeface="+mn-cs"/>
            </a:rPr>
            <a:t>千円の増となった</a:t>
          </a:r>
          <a:r>
            <a:rPr kumimoji="1" lang="ja-JP" altLang="en-US" sz="1100">
              <a:solidFill>
                <a:schemeClr val="dk1"/>
              </a:solidFill>
              <a:effectLst/>
              <a:latin typeface="+mn-lt"/>
              <a:ea typeface="+mn-ea"/>
              <a:cs typeface="+mn-cs"/>
            </a:rPr>
            <a:t>こと等による</a:t>
          </a:r>
          <a:r>
            <a:rPr kumimoji="1" lang="ja-JP" altLang="ja-JP" sz="1100">
              <a:solidFill>
                <a:schemeClr val="dk1"/>
              </a:solidFill>
              <a:effectLst/>
              <a:latin typeface="+mn-lt"/>
              <a:ea typeface="+mn-ea"/>
              <a:cs typeface="+mn-cs"/>
            </a:rPr>
            <a:t>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mn-ea"/>
              <a:ea typeface="+mn-ea"/>
            </a:rPr>
            <a:t>財政調整基金残高の令和５年度末と令和６年度末の差額は３８，５２７千円で、実質収支比率のポイントで対前年度比で３．３ポイントの増となっている。本村では大型事業の歳出に伴う財源不足による基金繰入については、主に特定目的基金の環境改善基金を活用して対応しているが、今後、地方交付税や国県の補助事業の状況しだいでは財政調整基金の取り崩しの可能性があり、さらなる減少のおそれ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特別会計については４会計とも例年、黒字枠の中で大きな増減はなく、全会計ともに小幅な増減に止まっている。国民健康保険事業では事業勘定で、一般会計の繰入金が</a:t>
          </a:r>
          <a:r>
            <a:rPr kumimoji="1" lang="ja-JP" altLang="ja-JP" sz="1100">
              <a:solidFill>
                <a:schemeClr val="tx1"/>
              </a:solidFill>
              <a:effectLst/>
              <a:latin typeface="+mn-lt"/>
              <a:ea typeface="+mn-ea"/>
              <a:cs typeface="+mn-cs"/>
            </a:rPr>
            <a:t>約７百万円</a:t>
          </a:r>
          <a:r>
            <a:rPr kumimoji="1" lang="ja-JP" altLang="ja-JP" sz="1100">
              <a:solidFill>
                <a:schemeClr val="dk1"/>
              </a:solidFill>
              <a:effectLst/>
              <a:latin typeface="+mn-lt"/>
              <a:ea typeface="+mn-ea"/>
              <a:cs typeface="+mn-cs"/>
            </a:rPr>
            <a:t>となっている。また診療勘定では歳出総額のうち村内医師不在による村の診療所の別病院からの指定管理料がほぼ全てを占め、高額な額の一般会計からの繰出金を毎年支出しているため、</a:t>
          </a:r>
          <a:r>
            <a:rPr kumimoji="1" lang="ja-JP" altLang="en-US" sz="1100">
              <a:solidFill>
                <a:schemeClr val="dk1"/>
              </a:solidFill>
              <a:effectLst/>
              <a:latin typeface="+mn-lt"/>
              <a:ea typeface="+mn-ea"/>
              <a:cs typeface="+mn-cs"/>
            </a:rPr>
            <a:t>指定管理の見直し等</a:t>
          </a:r>
          <a:r>
            <a:rPr kumimoji="1" lang="ja-JP" altLang="ja-JP" sz="1100">
              <a:solidFill>
                <a:schemeClr val="dk1"/>
              </a:solidFill>
              <a:effectLst/>
              <a:latin typeface="+mn-lt"/>
              <a:ea typeface="+mn-ea"/>
              <a:cs typeface="+mn-cs"/>
            </a:rPr>
            <a:t>による支出抑制が早急の課題となっている。今</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度については、高齢者人口の割合の推移については大きな増減がないと予想されるため、全会計とも歳出については変動が少ない見込みである。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1815172</v>
      </c>
      <c r="BO4" s="371"/>
      <c r="BP4" s="371"/>
      <c r="BQ4" s="371"/>
      <c r="BR4" s="371"/>
      <c r="BS4" s="371"/>
      <c r="BT4" s="371"/>
      <c r="BU4" s="372"/>
      <c r="BV4" s="370">
        <v>1751477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5.0999999999999996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1726111</v>
      </c>
      <c r="BO5" s="408"/>
      <c r="BP5" s="408"/>
      <c r="BQ5" s="408"/>
      <c r="BR5" s="408"/>
      <c r="BS5" s="408"/>
      <c r="BT5" s="408"/>
      <c r="BU5" s="409"/>
      <c r="BV5" s="407">
        <v>1712435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99.3</v>
      </c>
      <c r="CU5" s="405"/>
      <c r="CV5" s="405"/>
      <c r="CW5" s="405"/>
      <c r="CX5" s="405"/>
      <c r="CY5" s="405"/>
      <c r="CZ5" s="405"/>
      <c r="DA5" s="406"/>
      <c r="DB5" s="404">
        <v>89.2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89061</v>
      </c>
      <c r="BO6" s="408"/>
      <c r="BP6" s="408"/>
      <c r="BQ6" s="408"/>
      <c r="BR6" s="408"/>
      <c r="BS6" s="408"/>
      <c r="BT6" s="408"/>
      <c r="BU6" s="409"/>
      <c r="BV6" s="407">
        <v>39042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99.4</v>
      </c>
      <c r="CU6" s="445"/>
      <c r="CV6" s="445"/>
      <c r="CW6" s="445"/>
      <c r="CX6" s="445"/>
      <c r="CY6" s="445"/>
      <c r="CZ6" s="445"/>
      <c r="DA6" s="446"/>
      <c r="DB6" s="444">
        <v>89.5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17835</v>
      </c>
      <c r="BO7" s="408"/>
      <c r="BP7" s="408"/>
      <c r="BQ7" s="408"/>
      <c r="BR7" s="408"/>
      <c r="BS7" s="408"/>
      <c r="BT7" s="408"/>
      <c r="BU7" s="409"/>
      <c r="BV7" s="407">
        <v>963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768607</v>
      </c>
      <c r="CU7" s="408"/>
      <c r="CV7" s="408"/>
      <c r="CW7" s="408"/>
      <c r="CX7" s="408"/>
      <c r="CY7" s="408"/>
      <c r="CZ7" s="408"/>
      <c r="DA7" s="409"/>
      <c r="DB7" s="407">
        <v>746380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71226</v>
      </c>
      <c r="BO8" s="408"/>
      <c r="BP8" s="408"/>
      <c r="BQ8" s="408"/>
      <c r="BR8" s="408"/>
      <c r="BS8" s="408"/>
      <c r="BT8" s="408"/>
      <c r="BU8" s="409"/>
      <c r="BV8" s="407">
        <v>38079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366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33147</v>
      </c>
      <c r="BO9" s="408"/>
      <c r="BP9" s="408"/>
      <c r="BQ9" s="408"/>
      <c r="BR9" s="408"/>
      <c r="BS9" s="408"/>
      <c r="BT9" s="408"/>
      <c r="BU9" s="409"/>
      <c r="BV9" s="407">
        <v>-10148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21.3</v>
      </c>
      <c r="CU9" s="405"/>
      <c r="CV9" s="405"/>
      <c r="CW9" s="405"/>
      <c r="CX9" s="405"/>
      <c r="CY9" s="405"/>
      <c r="CZ9" s="405"/>
      <c r="DA9" s="406"/>
      <c r="DB9" s="404">
        <v>22.8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396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61068</v>
      </c>
      <c r="BO10" s="408"/>
      <c r="BP10" s="408"/>
      <c r="BQ10" s="408"/>
      <c r="BR10" s="408"/>
      <c r="BS10" s="408"/>
      <c r="BT10" s="408"/>
      <c r="BU10" s="409"/>
      <c r="BV10" s="407">
        <v>62403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355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119596</v>
      </c>
      <c r="BO12" s="408"/>
      <c r="BP12" s="408"/>
      <c r="BQ12" s="408"/>
      <c r="BR12" s="408"/>
      <c r="BS12" s="408"/>
      <c r="BT12" s="408"/>
      <c r="BU12" s="409"/>
      <c r="BV12" s="407">
        <v>59517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347</v>
      </c>
      <c r="S13" s="492"/>
      <c r="T13" s="492"/>
      <c r="U13" s="492"/>
      <c r="V13" s="493"/>
      <c r="W13" s="423" t="s">
        <v>131</v>
      </c>
      <c r="X13" s="424"/>
      <c r="Y13" s="424"/>
      <c r="Z13" s="424"/>
      <c r="AA13" s="424"/>
      <c r="AB13" s="414"/>
      <c r="AC13" s="458">
        <v>40</v>
      </c>
      <c r="AD13" s="459"/>
      <c r="AE13" s="459"/>
      <c r="AF13" s="459"/>
      <c r="AG13" s="501"/>
      <c r="AH13" s="458">
        <v>53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-25381</v>
      </c>
      <c r="BO13" s="408"/>
      <c r="BP13" s="408"/>
      <c r="BQ13" s="408"/>
      <c r="BR13" s="408"/>
      <c r="BS13" s="408"/>
      <c r="BT13" s="408"/>
      <c r="BU13" s="409"/>
      <c r="BV13" s="407">
        <v>-7262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12.9</v>
      </c>
      <c r="CU13" s="405"/>
      <c r="CV13" s="405"/>
      <c r="CW13" s="405"/>
      <c r="CX13" s="405"/>
      <c r="CY13" s="405"/>
      <c r="CZ13" s="405"/>
      <c r="DA13" s="406"/>
      <c r="DB13" s="404">
        <v>13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355</v>
      </c>
      <c r="S14" s="492"/>
      <c r="T14" s="492"/>
      <c r="U14" s="492"/>
      <c r="V14" s="493"/>
      <c r="W14" s="397"/>
      <c r="X14" s="398"/>
      <c r="Y14" s="398"/>
      <c r="Z14" s="398"/>
      <c r="AA14" s="398"/>
      <c r="AB14" s="387"/>
      <c r="AC14" s="494">
        <v>21.4</v>
      </c>
      <c r="AD14" s="495"/>
      <c r="AE14" s="495"/>
      <c r="AF14" s="495"/>
      <c r="AG14" s="496"/>
      <c r="AH14" s="494">
        <v>29.3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352</v>
      </c>
      <c r="S15" s="492"/>
      <c r="T15" s="492"/>
      <c r="U15" s="492"/>
      <c r="V15" s="493"/>
      <c r="W15" s="423" t="s">
        <v>137</v>
      </c>
      <c r="X15" s="424"/>
      <c r="Y15" s="424"/>
      <c r="Z15" s="424"/>
      <c r="AA15" s="424"/>
      <c r="AB15" s="414"/>
      <c r="AC15" s="458">
        <v>28</v>
      </c>
      <c r="AD15" s="459"/>
      <c r="AE15" s="459"/>
      <c r="AF15" s="459"/>
      <c r="AG15" s="501"/>
      <c r="AH15" s="458">
        <v>23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106097</v>
      </c>
      <c r="BO15" s="371"/>
      <c r="BP15" s="371"/>
      <c r="BQ15" s="371"/>
      <c r="BR15" s="371"/>
      <c r="BS15" s="371"/>
      <c r="BT15" s="371"/>
      <c r="BU15" s="372"/>
      <c r="BV15" s="370">
        <v>92599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v>
      </c>
      <c r="AD16" s="495"/>
      <c r="AE16" s="495"/>
      <c r="AF16" s="495"/>
      <c r="AG16" s="496"/>
      <c r="AH16" s="494">
        <v>12.7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748694</v>
      </c>
      <c r="BO16" s="408"/>
      <c r="BP16" s="408"/>
      <c r="BQ16" s="408"/>
      <c r="BR16" s="408"/>
      <c r="BS16" s="408"/>
      <c r="BT16" s="408"/>
      <c r="BU16" s="409"/>
      <c r="BV16" s="407">
        <v>725877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119</v>
      </c>
      <c r="AD17" s="459"/>
      <c r="AE17" s="459"/>
      <c r="AF17" s="459"/>
      <c r="AG17" s="501"/>
      <c r="AH17" s="458">
        <v>105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124788</v>
      </c>
      <c r="BO17" s="408"/>
      <c r="BP17" s="408"/>
      <c r="BQ17" s="408"/>
      <c r="BR17" s="408"/>
      <c r="BS17" s="408"/>
      <c r="BT17" s="408"/>
      <c r="BU17" s="409"/>
      <c r="BV17" s="407">
        <v>110540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95.27</v>
      </c>
      <c r="M18" s="531"/>
      <c r="N18" s="531"/>
      <c r="O18" s="531"/>
      <c r="P18" s="531"/>
      <c r="Q18" s="531"/>
      <c r="R18" s="532"/>
      <c r="S18" s="532"/>
      <c r="T18" s="532"/>
      <c r="U18" s="532"/>
      <c r="V18" s="533"/>
      <c r="W18" s="425"/>
      <c r="X18" s="426"/>
      <c r="Y18" s="426"/>
      <c r="Z18" s="426"/>
      <c r="AA18" s="426"/>
      <c r="AB18" s="417"/>
      <c r="AC18" s="534">
        <v>63.6</v>
      </c>
      <c r="AD18" s="535"/>
      <c r="AE18" s="535"/>
      <c r="AF18" s="535"/>
      <c r="AG18" s="536"/>
      <c r="AH18" s="534">
        <v>58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764149</v>
      </c>
      <c r="BO18" s="408"/>
      <c r="BP18" s="408"/>
      <c r="BQ18" s="408"/>
      <c r="BR18" s="408"/>
      <c r="BS18" s="408"/>
      <c r="BT18" s="408"/>
      <c r="BU18" s="409"/>
      <c r="BV18" s="407">
        <v>667812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1178095</v>
      </c>
      <c r="BO19" s="408"/>
      <c r="BP19" s="408"/>
      <c r="BQ19" s="408"/>
      <c r="BR19" s="408"/>
      <c r="BS19" s="408"/>
      <c r="BT19" s="408"/>
      <c r="BU19" s="409"/>
      <c r="BV19" s="407">
        <v>1097226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2196437</v>
      </c>
      <c r="BO22" s="371"/>
      <c r="BP22" s="371"/>
      <c r="BQ22" s="371"/>
      <c r="BR22" s="371"/>
      <c r="BS22" s="371"/>
      <c r="BT22" s="371"/>
      <c r="BU22" s="372"/>
      <c r="BV22" s="370">
        <v>2194759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2183462</v>
      </c>
      <c r="BO23" s="408"/>
      <c r="BP23" s="408"/>
      <c r="BQ23" s="408"/>
      <c r="BR23" s="408"/>
      <c r="BS23" s="408"/>
      <c r="BT23" s="408"/>
      <c r="BU23" s="409"/>
      <c r="BV23" s="407">
        <v>2174775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6000</v>
      </c>
      <c r="R24" s="459"/>
      <c r="S24" s="459"/>
      <c r="T24" s="459"/>
      <c r="U24" s="459"/>
      <c r="V24" s="501"/>
      <c r="W24" s="553"/>
      <c r="X24" s="554"/>
      <c r="Y24" s="555"/>
      <c r="Z24" s="457" t="s">
        <v>162</v>
      </c>
      <c r="AA24" s="437"/>
      <c r="AB24" s="437"/>
      <c r="AC24" s="437"/>
      <c r="AD24" s="437"/>
      <c r="AE24" s="437"/>
      <c r="AF24" s="437"/>
      <c r="AG24" s="438"/>
      <c r="AH24" s="458">
        <v>21</v>
      </c>
      <c r="AI24" s="459"/>
      <c r="AJ24" s="459"/>
      <c r="AK24" s="459"/>
      <c r="AL24" s="501"/>
      <c r="AM24" s="458">
        <v>61404</v>
      </c>
      <c r="AN24" s="459"/>
      <c r="AO24" s="459"/>
      <c r="AP24" s="459"/>
      <c r="AQ24" s="459"/>
      <c r="AR24" s="501"/>
      <c r="AS24" s="458">
        <v>2924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1993136</v>
      </c>
      <c r="BO24" s="408"/>
      <c r="BP24" s="408"/>
      <c r="BQ24" s="408"/>
      <c r="BR24" s="408"/>
      <c r="BS24" s="408"/>
      <c r="BT24" s="408"/>
      <c r="BU24" s="409"/>
      <c r="BV24" s="407">
        <v>1967349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2320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39847</v>
      </c>
      <c r="BO27" s="527"/>
      <c r="BP27" s="527"/>
      <c r="BQ27" s="527"/>
      <c r="BR27" s="527"/>
      <c r="BS27" s="527"/>
      <c r="BT27" s="527"/>
      <c r="BU27" s="528"/>
      <c r="BV27" s="526">
        <v>39847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1750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392555</v>
      </c>
      <c r="BO28" s="371"/>
      <c r="BP28" s="371"/>
      <c r="BQ28" s="371"/>
      <c r="BR28" s="371"/>
      <c r="BS28" s="371"/>
      <c r="BT28" s="371"/>
      <c r="BU28" s="372"/>
      <c r="BV28" s="370">
        <v>431082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4</v>
      </c>
      <c r="M29" s="459"/>
      <c r="N29" s="459"/>
      <c r="O29" s="459"/>
      <c r="P29" s="501"/>
      <c r="Q29" s="458">
        <v>1550</v>
      </c>
      <c r="R29" s="459"/>
      <c r="S29" s="459"/>
      <c r="T29" s="459"/>
      <c r="U29" s="459"/>
      <c r="V29" s="501"/>
      <c r="W29" s="556"/>
      <c r="X29" s="557"/>
      <c r="Y29" s="558"/>
      <c r="Z29" s="457" t="s">
        <v>177</v>
      </c>
      <c r="AA29" s="437"/>
      <c r="AB29" s="437"/>
      <c r="AC29" s="437"/>
      <c r="AD29" s="437"/>
      <c r="AE29" s="437"/>
      <c r="AF29" s="437"/>
      <c r="AG29" s="438"/>
      <c r="AH29" s="458">
        <v>21</v>
      </c>
      <c r="AI29" s="459"/>
      <c r="AJ29" s="459"/>
      <c r="AK29" s="459"/>
      <c r="AL29" s="501"/>
      <c r="AM29" s="458">
        <v>61404</v>
      </c>
      <c r="AN29" s="459"/>
      <c r="AO29" s="459"/>
      <c r="AP29" s="459"/>
      <c r="AQ29" s="459"/>
      <c r="AR29" s="501"/>
      <c r="AS29" s="458">
        <v>2924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185183</v>
      </c>
      <c r="BO29" s="408"/>
      <c r="BP29" s="408"/>
      <c r="BQ29" s="408"/>
      <c r="BR29" s="408"/>
      <c r="BS29" s="408"/>
      <c r="BT29" s="408"/>
      <c r="BU29" s="409"/>
      <c r="BV29" s="407">
        <v>152150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493619</v>
      </c>
      <c r="BO30" s="527"/>
      <c r="BP30" s="527"/>
      <c r="BQ30" s="527"/>
      <c r="BR30" s="527"/>
      <c r="BS30" s="527"/>
      <c r="BT30" s="527"/>
      <c r="BU30" s="528"/>
      <c r="BV30" s="526">
        <v>500250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嶺北広域行政事務組合（一般会計）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一般社団法人　大川村ふるさとむら公社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国民健康保険診療勘定特別会計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嶺北広域行政事務組合（介護認定審査事務特別会計）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株式会社　むらびと本舗</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こうち人づくり広域連合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高知県市町村総合事務組合(一般会計）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高知県市町村総合事務組合(交通災害共済業務）</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高知県後期高齢者医療広域連合（一般会計）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高知県後期高齢者広域連合（後期高齢者医療特別会計）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M0BgT5XrQ0s3/vor4t8H6eX7o5bfJeS7A5iO2NlmLM0sbPtt/H97LsEcnAuTjSI2C2c62z9MiQl6fapjE162w==" saltValue="3Vf7wMauRURjXXzKmBvs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2" t="s">
        <v>529</v>
      </c>
      <c r="D34" s="1152"/>
      <c r="E34" s="1153"/>
      <c r="F34" s="32">
        <v>9.0399999999999991</v>
      </c>
      <c r="G34" s="33">
        <v>6.78</v>
      </c>
      <c r="H34" s="33">
        <v>6.21</v>
      </c>
      <c r="I34" s="33">
        <v>5.0999999999999996</v>
      </c>
      <c r="J34" s="34">
        <v>9.26</v>
      </c>
      <c r="K34" s="22"/>
      <c r="L34" s="22"/>
      <c r="M34" s="22"/>
      <c r="N34" s="22"/>
      <c r="O34" s="22"/>
      <c r="P34" s="22"/>
    </row>
    <row r="35" spans="1:16" ht="39" customHeight="1" x14ac:dyDescent="0.15">
      <c r="A35" s="22"/>
      <c r="B35" s="35"/>
      <c r="C35" s="1146" t="s">
        <v>530</v>
      </c>
      <c r="D35" s="1147"/>
      <c r="E35" s="1148"/>
      <c r="F35" s="36">
        <v>0.7</v>
      </c>
      <c r="G35" s="37">
        <v>0.84</v>
      </c>
      <c r="H35" s="37">
        <v>2.37</v>
      </c>
      <c r="I35" s="37">
        <v>1.84</v>
      </c>
      <c r="J35" s="38">
        <v>2.13</v>
      </c>
      <c r="K35" s="22"/>
      <c r="L35" s="22"/>
      <c r="M35" s="22"/>
      <c r="N35" s="22"/>
      <c r="O35" s="22"/>
      <c r="P35" s="22"/>
    </row>
    <row r="36" spans="1:16" ht="39" customHeight="1" x14ac:dyDescent="0.15">
      <c r="A36" s="22"/>
      <c r="B36" s="35"/>
      <c r="C36" s="1146" t="s">
        <v>531</v>
      </c>
      <c r="D36" s="1147"/>
      <c r="E36" s="1148"/>
      <c r="F36" s="36">
        <v>0.53</v>
      </c>
      <c r="G36" s="37">
        <v>0.5</v>
      </c>
      <c r="H36" s="37">
        <v>0.74</v>
      </c>
      <c r="I36" s="37">
        <v>0.38</v>
      </c>
      <c r="J36" s="38">
        <v>0.88</v>
      </c>
      <c r="K36" s="22"/>
      <c r="L36" s="22"/>
      <c r="M36" s="22"/>
      <c r="N36" s="22"/>
      <c r="O36" s="22"/>
      <c r="P36" s="22"/>
    </row>
    <row r="37" spans="1:16" ht="39" customHeight="1" x14ac:dyDescent="0.15">
      <c r="A37" s="22"/>
      <c r="B37" s="35"/>
      <c r="C37" s="1146" t="s">
        <v>532</v>
      </c>
      <c r="D37" s="1147"/>
      <c r="E37" s="1148"/>
      <c r="F37" s="36">
        <v>0</v>
      </c>
      <c r="G37" s="37">
        <v>0.01</v>
      </c>
      <c r="H37" s="37">
        <v>0.06</v>
      </c>
      <c r="I37" s="37">
        <v>0.01</v>
      </c>
      <c r="J37" s="38">
        <v>0.03</v>
      </c>
      <c r="K37" s="22"/>
      <c r="L37" s="22"/>
      <c r="M37" s="22"/>
      <c r="N37" s="22"/>
      <c r="O37" s="22"/>
      <c r="P37" s="22"/>
    </row>
    <row r="38" spans="1:16" ht="39" customHeight="1" x14ac:dyDescent="0.15">
      <c r="A38" s="22"/>
      <c r="B38" s="35"/>
      <c r="C38" s="1146" t="s">
        <v>533</v>
      </c>
      <c r="D38" s="1147"/>
      <c r="E38" s="1148"/>
      <c r="F38" s="36">
        <v>0</v>
      </c>
      <c r="G38" s="37">
        <v>0.32</v>
      </c>
      <c r="H38" s="37">
        <v>0.5</v>
      </c>
      <c r="I38" s="37">
        <v>0.04</v>
      </c>
      <c r="J38" s="38">
        <v>0.01</v>
      </c>
      <c r="K38" s="22"/>
      <c r="L38" s="22"/>
      <c r="M38" s="22"/>
      <c r="N38" s="22"/>
      <c r="O38" s="22"/>
      <c r="P38" s="22"/>
    </row>
    <row r="39" spans="1:16" ht="39" customHeight="1" x14ac:dyDescent="0.15">
      <c r="A39" s="22"/>
      <c r="B39" s="35"/>
      <c r="C39" s="1146"/>
      <c r="D39" s="1147"/>
      <c r="E39" s="1148"/>
      <c r="F39" s="36"/>
      <c r="G39" s="37"/>
      <c r="H39" s="37"/>
      <c r="I39" s="37"/>
      <c r="J39" s="38"/>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534</v>
      </c>
      <c r="D42" s="1147"/>
      <c r="E42" s="1148"/>
      <c r="F42" s="36" t="s">
        <v>482</v>
      </c>
      <c r="G42" s="37" t="s">
        <v>482</v>
      </c>
      <c r="H42" s="37" t="s">
        <v>482</v>
      </c>
      <c r="I42" s="37" t="s">
        <v>482</v>
      </c>
      <c r="J42" s="38" t="s">
        <v>482</v>
      </c>
      <c r="K42" s="22"/>
      <c r="L42" s="22"/>
      <c r="M42" s="22"/>
      <c r="N42" s="22"/>
      <c r="O42" s="22"/>
      <c r="P42" s="22"/>
    </row>
    <row r="43" spans="1:16" ht="39" customHeight="1" thickBot="1" x14ac:dyDescent="0.2">
      <c r="A43" s="22"/>
      <c r="B43" s="40"/>
      <c r="C43" s="1149" t="s">
        <v>535</v>
      </c>
      <c r="D43" s="1150"/>
      <c r="E43" s="1151"/>
      <c r="F43" s="41" t="s">
        <v>482</v>
      </c>
      <c r="G43" s="42" t="s">
        <v>482</v>
      </c>
      <c r="H43" s="42" t="s">
        <v>482</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Z2wJV5DISkqGLw0k3BYVLUp/54a6GQcwOeTv8t2Dp/OF1ruc9Jp2UESCZ9SI5ygwWKITDhYaeKoKhJUHJD8SA==" saltValue="D6wASSVNCC7Vi9cJuqHu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240</v>
      </c>
      <c r="L45" s="60">
        <v>271</v>
      </c>
      <c r="M45" s="60">
        <v>299</v>
      </c>
      <c r="N45" s="60">
        <v>259</v>
      </c>
      <c r="O45" s="61">
        <v>256</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482</v>
      </c>
      <c r="L46" s="64" t="s">
        <v>482</v>
      </c>
      <c r="M46" s="64" t="s">
        <v>482</v>
      </c>
      <c r="N46" s="64" t="s">
        <v>482</v>
      </c>
      <c r="O46" s="65" t="s">
        <v>482</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482</v>
      </c>
      <c r="L47" s="64" t="s">
        <v>482</v>
      </c>
      <c r="M47" s="64" t="s">
        <v>482</v>
      </c>
      <c r="N47" s="64" t="s">
        <v>482</v>
      </c>
      <c r="O47" s="65" t="s">
        <v>482</v>
      </c>
      <c r="P47" s="48"/>
      <c r="Q47" s="48"/>
      <c r="R47" s="48"/>
      <c r="S47" s="48"/>
      <c r="T47" s="48"/>
      <c r="U47" s="48"/>
    </row>
    <row r="48" spans="1:21" ht="30.75" customHeight="1" x14ac:dyDescent="0.15">
      <c r="A48" s="48"/>
      <c r="B48" s="1156"/>
      <c r="C48" s="1157"/>
      <c r="D48" s="62"/>
      <c r="E48" s="1162" t="s">
        <v>13</v>
      </c>
      <c r="F48" s="1162"/>
      <c r="G48" s="1162"/>
      <c r="H48" s="1162"/>
      <c r="I48" s="1162"/>
      <c r="J48" s="1163"/>
      <c r="K48" s="63" t="s">
        <v>482</v>
      </c>
      <c r="L48" s="64" t="s">
        <v>482</v>
      </c>
      <c r="M48" s="64" t="s">
        <v>482</v>
      </c>
      <c r="N48" s="64" t="s">
        <v>482</v>
      </c>
      <c r="O48" s="65" t="s">
        <v>482</v>
      </c>
      <c r="P48" s="48"/>
      <c r="Q48" s="48"/>
      <c r="R48" s="48"/>
      <c r="S48" s="48"/>
      <c r="T48" s="48"/>
      <c r="U48" s="48"/>
    </row>
    <row r="49" spans="1:21" ht="30.75" customHeight="1" x14ac:dyDescent="0.15">
      <c r="A49" s="48"/>
      <c r="B49" s="1156"/>
      <c r="C49" s="1157"/>
      <c r="D49" s="62"/>
      <c r="E49" s="1162" t="s">
        <v>14</v>
      </c>
      <c r="F49" s="1162"/>
      <c r="G49" s="1162"/>
      <c r="H49" s="1162"/>
      <c r="I49" s="1162"/>
      <c r="J49" s="1163"/>
      <c r="K49" s="63">
        <v>1</v>
      </c>
      <c r="L49" s="64">
        <v>1</v>
      </c>
      <c r="M49" s="64">
        <v>1</v>
      </c>
      <c r="N49" s="64">
        <v>1</v>
      </c>
      <c r="O49" s="65">
        <v>1</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482</v>
      </c>
      <c r="L50" s="64" t="s">
        <v>482</v>
      </c>
      <c r="M50" s="64" t="s">
        <v>482</v>
      </c>
      <c r="N50" s="64" t="s">
        <v>482</v>
      </c>
      <c r="O50" s="65" t="s">
        <v>482</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482</v>
      </c>
      <c r="L51" s="64" t="s">
        <v>482</v>
      </c>
      <c r="M51" s="64" t="s">
        <v>482</v>
      </c>
      <c r="N51" s="64" t="s">
        <v>482</v>
      </c>
      <c r="O51" s="65" t="s">
        <v>482</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178</v>
      </c>
      <c r="L52" s="64">
        <v>201</v>
      </c>
      <c r="M52" s="64">
        <v>216</v>
      </c>
      <c r="N52" s="64">
        <v>192</v>
      </c>
      <c r="O52" s="65">
        <v>188</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63</v>
      </c>
      <c r="L53" s="69">
        <v>71</v>
      </c>
      <c r="M53" s="69">
        <v>84</v>
      </c>
      <c r="N53" s="69">
        <v>68</v>
      </c>
      <c r="O53" s="70">
        <v>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HhAfDamYSuJ3WhFMiMkRkjsJGGgYk4R2nWXTsUH5Y6pNoDnTSPHh6fmSeeudUKc/FktFVjNBWcgLmM8tlN3GQ==" saltValue="IEAjW0yZKA2Ec5gF6MKO5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85" t="s">
        <v>30</v>
      </c>
      <c r="C41" s="1186"/>
      <c r="D41" s="105"/>
      <c r="E41" s="1191" t="s">
        <v>31</v>
      </c>
      <c r="F41" s="1191"/>
      <c r="G41" s="1191"/>
      <c r="H41" s="1192"/>
      <c r="I41" s="343">
        <v>2440</v>
      </c>
      <c r="J41" s="344">
        <v>2311</v>
      </c>
      <c r="K41" s="344">
        <v>2173</v>
      </c>
      <c r="L41" s="344">
        <v>2195</v>
      </c>
      <c r="M41" s="345">
        <v>2196</v>
      </c>
    </row>
    <row r="42" spans="2:13" ht="27.75" customHeight="1" x14ac:dyDescent="0.15">
      <c r="B42" s="1187"/>
      <c r="C42" s="1188"/>
      <c r="D42" s="106"/>
      <c r="E42" s="1193" t="s">
        <v>32</v>
      </c>
      <c r="F42" s="1193"/>
      <c r="G42" s="1193"/>
      <c r="H42" s="1194"/>
      <c r="I42" s="346" t="s">
        <v>482</v>
      </c>
      <c r="J42" s="347" t="s">
        <v>482</v>
      </c>
      <c r="K42" s="347" t="s">
        <v>482</v>
      </c>
      <c r="L42" s="347" t="s">
        <v>482</v>
      </c>
      <c r="M42" s="348" t="s">
        <v>482</v>
      </c>
    </row>
    <row r="43" spans="2:13" ht="27.75" customHeight="1" x14ac:dyDescent="0.15">
      <c r="B43" s="1187"/>
      <c r="C43" s="1188"/>
      <c r="D43" s="106"/>
      <c r="E43" s="1193" t="s">
        <v>33</v>
      </c>
      <c r="F43" s="1193"/>
      <c r="G43" s="1193"/>
      <c r="H43" s="1194"/>
      <c r="I43" s="346" t="s">
        <v>482</v>
      </c>
      <c r="J43" s="347" t="s">
        <v>482</v>
      </c>
      <c r="K43" s="347" t="s">
        <v>482</v>
      </c>
      <c r="L43" s="347" t="s">
        <v>482</v>
      </c>
      <c r="M43" s="348" t="s">
        <v>482</v>
      </c>
    </row>
    <row r="44" spans="2:13" ht="27.75" customHeight="1" x14ac:dyDescent="0.15">
      <c r="B44" s="1187"/>
      <c r="C44" s="1188"/>
      <c r="D44" s="106"/>
      <c r="E44" s="1193" t="s">
        <v>34</v>
      </c>
      <c r="F44" s="1193"/>
      <c r="G44" s="1193"/>
      <c r="H44" s="1194"/>
      <c r="I44" s="346">
        <v>9</v>
      </c>
      <c r="J44" s="347">
        <v>8</v>
      </c>
      <c r="K44" s="347">
        <v>7</v>
      </c>
      <c r="L44" s="347">
        <v>6</v>
      </c>
      <c r="M44" s="348">
        <v>5</v>
      </c>
    </row>
    <row r="45" spans="2:13" ht="27.75" customHeight="1" x14ac:dyDescent="0.15">
      <c r="B45" s="1187"/>
      <c r="C45" s="1188"/>
      <c r="D45" s="106"/>
      <c r="E45" s="1193" t="s">
        <v>35</v>
      </c>
      <c r="F45" s="1193"/>
      <c r="G45" s="1193"/>
      <c r="H45" s="1194"/>
      <c r="I45" s="346">
        <v>175</v>
      </c>
      <c r="J45" s="347">
        <v>188</v>
      </c>
      <c r="K45" s="347">
        <v>165</v>
      </c>
      <c r="L45" s="347">
        <v>180</v>
      </c>
      <c r="M45" s="348">
        <v>202</v>
      </c>
    </row>
    <row r="46" spans="2:13" ht="27.75" customHeight="1" x14ac:dyDescent="0.15">
      <c r="B46" s="1187"/>
      <c r="C46" s="1188"/>
      <c r="D46" s="107"/>
      <c r="E46" s="1193" t="s">
        <v>36</v>
      </c>
      <c r="F46" s="1193"/>
      <c r="G46" s="1193"/>
      <c r="H46" s="1194"/>
      <c r="I46" s="346" t="s">
        <v>482</v>
      </c>
      <c r="J46" s="347" t="s">
        <v>482</v>
      </c>
      <c r="K46" s="347" t="s">
        <v>482</v>
      </c>
      <c r="L46" s="347" t="s">
        <v>482</v>
      </c>
      <c r="M46" s="348" t="s">
        <v>482</v>
      </c>
    </row>
    <row r="47" spans="2:13" ht="27.75" customHeight="1" x14ac:dyDescent="0.15">
      <c r="B47" s="1187"/>
      <c r="C47" s="1188"/>
      <c r="D47" s="108"/>
      <c r="E47" s="1195" t="s">
        <v>37</v>
      </c>
      <c r="F47" s="1196"/>
      <c r="G47" s="1196"/>
      <c r="H47" s="1197"/>
      <c r="I47" s="346" t="s">
        <v>482</v>
      </c>
      <c r="J47" s="347" t="s">
        <v>482</v>
      </c>
      <c r="K47" s="347" t="s">
        <v>482</v>
      </c>
      <c r="L47" s="347" t="s">
        <v>482</v>
      </c>
      <c r="M47" s="348" t="s">
        <v>482</v>
      </c>
    </row>
    <row r="48" spans="2:13" ht="27.75" customHeight="1" x14ac:dyDescent="0.15">
      <c r="B48" s="1187"/>
      <c r="C48" s="1188"/>
      <c r="D48" s="106"/>
      <c r="E48" s="1193" t="s">
        <v>38</v>
      </c>
      <c r="F48" s="1193"/>
      <c r="G48" s="1193"/>
      <c r="H48" s="1194"/>
      <c r="I48" s="346" t="s">
        <v>482</v>
      </c>
      <c r="J48" s="347" t="s">
        <v>482</v>
      </c>
      <c r="K48" s="347" t="s">
        <v>482</v>
      </c>
      <c r="L48" s="347" t="s">
        <v>482</v>
      </c>
      <c r="M48" s="348" t="s">
        <v>482</v>
      </c>
    </row>
    <row r="49" spans="2:13" ht="27.75" customHeight="1" x14ac:dyDescent="0.15">
      <c r="B49" s="1189"/>
      <c r="C49" s="1190"/>
      <c r="D49" s="106"/>
      <c r="E49" s="1193" t="s">
        <v>39</v>
      </c>
      <c r="F49" s="1193"/>
      <c r="G49" s="1193"/>
      <c r="H49" s="1194"/>
      <c r="I49" s="346" t="s">
        <v>482</v>
      </c>
      <c r="J49" s="347" t="s">
        <v>482</v>
      </c>
      <c r="K49" s="347" t="s">
        <v>482</v>
      </c>
      <c r="L49" s="347" t="s">
        <v>482</v>
      </c>
      <c r="M49" s="348" t="s">
        <v>482</v>
      </c>
    </row>
    <row r="50" spans="2:13" ht="27.75" customHeight="1" x14ac:dyDescent="0.15">
      <c r="B50" s="1198" t="s">
        <v>40</v>
      </c>
      <c r="C50" s="1199"/>
      <c r="D50" s="109"/>
      <c r="E50" s="1193" t="s">
        <v>41</v>
      </c>
      <c r="F50" s="1193"/>
      <c r="G50" s="1193"/>
      <c r="H50" s="1194"/>
      <c r="I50" s="346">
        <v>934</v>
      </c>
      <c r="J50" s="347">
        <v>1044</v>
      </c>
      <c r="K50" s="347">
        <v>1142</v>
      </c>
      <c r="L50" s="347">
        <v>1089</v>
      </c>
      <c r="M50" s="348">
        <v>1030</v>
      </c>
    </row>
    <row r="51" spans="2:13" ht="27.75" customHeight="1" x14ac:dyDescent="0.15">
      <c r="B51" s="1187"/>
      <c r="C51" s="1188"/>
      <c r="D51" s="106"/>
      <c r="E51" s="1193" t="s">
        <v>42</v>
      </c>
      <c r="F51" s="1193"/>
      <c r="G51" s="1193"/>
      <c r="H51" s="1194"/>
      <c r="I51" s="346">
        <v>336</v>
      </c>
      <c r="J51" s="347">
        <v>319</v>
      </c>
      <c r="K51" s="347">
        <v>303</v>
      </c>
      <c r="L51" s="347">
        <v>180</v>
      </c>
      <c r="M51" s="348">
        <v>131</v>
      </c>
    </row>
    <row r="52" spans="2:13" ht="27.75" customHeight="1" x14ac:dyDescent="0.15">
      <c r="B52" s="1189"/>
      <c r="C52" s="1190"/>
      <c r="D52" s="106"/>
      <c r="E52" s="1193" t="s">
        <v>43</v>
      </c>
      <c r="F52" s="1193"/>
      <c r="G52" s="1193"/>
      <c r="H52" s="1194"/>
      <c r="I52" s="346">
        <v>1630</v>
      </c>
      <c r="J52" s="347">
        <v>1531</v>
      </c>
      <c r="K52" s="347">
        <v>1428</v>
      </c>
      <c r="L52" s="347">
        <v>1489</v>
      </c>
      <c r="M52" s="348">
        <v>1479</v>
      </c>
    </row>
    <row r="53" spans="2:13" ht="27.75" customHeight="1" thickBot="1" x14ac:dyDescent="0.2">
      <c r="B53" s="1200" t="s">
        <v>19</v>
      </c>
      <c r="C53" s="1201"/>
      <c r="D53" s="110"/>
      <c r="E53" s="1202" t="s">
        <v>44</v>
      </c>
      <c r="F53" s="1202"/>
      <c r="G53" s="1202"/>
      <c r="H53" s="1203"/>
      <c r="I53" s="349">
        <v>-275</v>
      </c>
      <c r="J53" s="350">
        <v>-387</v>
      </c>
      <c r="K53" s="350">
        <v>-529</v>
      </c>
      <c r="L53" s="350">
        <v>-378</v>
      </c>
      <c r="M53" s="351">
        <v>-237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KYQB3/u8935ft+7F2zwdskUB3U1qEg9GR/zbGwPcCtX88DVkxFDQrcrvGxAzlqDEAF29yIcRveDGI4sQkEYA==" saltValue="GbngcQfCg6XWsROaiCWK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2" t="s">
        <v>46</v>
      </c>
      <c r="D55" s="1212"/>
      <c r="E55" s="1213"/>
      <c r="F55" s="352">
        <v>403</v>
      </c>
      <c r="G55" s="352">
        <v>431</v>
      </c>
      <c r="H55" s="353">
        <v>393</v>
      </c>
    </row>
    <row r="56" spans="2:8" ht="52.5" customHeight="1" x14ac:dyDescent="0.15">
      <c r="B56" s="122"/>
      <c r="C56" s="1214" t="s">
        <v>47</v>
      </c>
      <c r="D56" s="1214"/>
      <c r="E56" s="1215"/>
      <c r="F56" s="354">
        <v>132</v>
      </c>
      <c r="G56" s="354">
        <v>152</v>
      </c>
      <c r="H56" s="355">
        <v>185</v>
      </c>
    </row>
    <row r="57" spans="2:8" ht="53.25" customHeight="1" x14ac:dyDescent="0.15">
      <c r="B57" s="122"/>
      <c r="C57" s="1216" t="s">
        <v>48</v>
      </c>
      <c r="D57" s="1216"/>
      <c r="E57" s="1217"/>
      <c r="F57" s="356">
        <v>487</v>
      </c>
      <c r="G57" s="356">
        <v>500</v>
      </c>
      <c r="H57" s="357">
        <v>494</v>
      </c>
    </row>
    <row r="58" spans="2:8" ht="45.75" customHeight="1" x14ac:dyDescent="0.15">
      <c r="B58" s="123"/>
      <c r="C58" s="1204" t="s">
        <v>541</v>
      </c>
      <c r="D58" s="1205"/>
      <c r="E58" s="1206"/>
      <c r="F58" s="358">
        <v>206</v>
      </c>
      <c r="G58" s="358">
        <v>226</v>
      </c>
      <c r="H58" s="359">
        <v>226</v>
      </c>
    </row>
    <row r="59" spans="2:8" ht="45.75" customHeight="1" x14ac:dyDescent="0.15">
      <c r="B59" s="123"/>
      <c r="C59" s="1204" t="s">
        <v>542</v>
      </c>
      <c r="D59" s="1205"/>
      <c r="E59" s="1206"/>
      <c r="F59" s="358">
        <v>100</v>
      </c>
      <c r="G59" s="358">
        <v>110</v>
      </c>
      <c r="H59" s="359">
        <v>100</v>
      </c>
    </row>
    <row r="60" spans="2:8" ht="45.75" customHeight="1" x14ac:dyDescent="0.15">
      <c r="B60" s="123"/>
      <c r="C60" s="1204" t="s">
        <v>543</v>
      </c>
      <c r="D60" s="1205"/>
      <c r="E60" s="1206"/>
      <c r="F60" s="358">
        <v>100</v>
      </c>
      <c r="G60" s="358">
        <v>92</v>
      </c>
      <c r="H60" s="359">
        <v>116</v>
      </c>
    </row>
    <row r="61" spans="2:8" ht="45.75" customHeight="1" x14ac:dyDescent="0.15">
      <c r="B61" s="123"/>
      <c r="C61" s="1204" t="s">
        <v>544</v>
      </c>
      <c r="D61" s="1205"/>
      <c r="E61" s="1206"/>
      <c r="F61" s="358">
        <v>54</v>
      </c>
      <c r="G61" s="358">
        <v>45</v>
      </c>
      <c r="H61" s="359">
        <v>35</v>
      </c>
    </row>
    <row r="62" spans="2:8" ht="45.75" customHeight="1" thickBot="1" x14ac:dyDescent="0.2">
      <c r="B62" s="124"/>
      <c r="C62" s="1207" t="s">
        <v>545</v>
      </c>
      <c r="D62" s="1208"/>
      <c r="E62" s="1209"/>
      <c r="F62" s="360">
        <v>21</v>
      </c>
      <c r="G62" s="360">
        <v>21</v>
      </c>
      <c r="H62" s="361">
        <v>11</v>
      </c>
    </row>
    <row r="63" spans="2:8" ht="52.5" customHeight="1" thickBot="1" x14ac:dyDescent="0.2">
      <c r="B63" s="125"/>
      <c r="C63" s="1210" t="s">
        <v>49</v>
      </c>
      <c r="D63" s="1210"/>
      <c r="E63" s="1211"/>
      <c r="F63" s="362">
        <v>1023</v>
      </c>
      <c r="G63" s="362">
        <v>1083</v>
      </c>
      <c r="H63" s="363">
        <v>1071</v>
      </c>
    </row>
    <row r="64" spans="2:8" x14ac:dyDescent="0.15"/>
  </sheetData>
  <sheetProtection algorithmName="SHA-512" hashValue="Z19meyU7t+vtB+tv/ToutIC65a8IwKEGz2JJ7t2Pq0dVd90tCZ7GXdDaRCMOI7qleDhaloafyGHf/+O8L/mDvQ==" saltValue="xNEnXjP8jczdIx65lmie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415302</v>
      </c>
      <c r="E3" s="144"/>
      <c r="F3" s="145">
        <v>301035</v>
      </c>
      <c r="G3" s="146"/>
      <c r="H3" s="147"/>
    </row>
    <row r="4" spans="1:8" x14ac:dyDescent="0.15">
      <c r="A4" s="148"/>
      <c r="B4" s="149"/>
      <c r="C4" s="150"/>
      <c r="D4" s="151">
        <v>99759</v>
      </c>
      <c r="E4" s="152"/>
      <c r="F4" s="153">
        <v>154376</v>
      </c>
      <c r="G4" s="154"/>
      <c r="H4" s="155"/>
    </row>
    <row r="5" spans="1:8" x14ac:dyDescent="0.15">
      <c r="A5" s="136" t="s">
        <v>515</v>
      </c>
      <c r="B5" s="141"/>
      <c r="C5" s="142"/>
      <c r="D5" s="143">
        <v>324075</v>
      </c>
      <c r="E5" s="144"/>
      <c r="F5" s="145">
        <v>277467</v>
      </c>
      <c r="G5" s="146"/>
      <c r="H5" s="147"/>
    </row>
    <row r="6" spans="1:8" x14ac:dyDescent="0.15">
      <c r="A6" s="148"/>
      <c r="B6" s="149"/>
      <c r="C6" s="150"/>
      <c r="D6" s="151">
        <v>113380</v>
      </c>
      <c r="E6" s="152"/>
      <c r="F6" s="153">
        <v>128378</v>
      </c>
      <c r="G6" s="154"/>
      <c r="H6" s="155"/>
    </row>
    <row r="7" spans="1:8" x14ac:dyDescent="0.15">
      <c r="A7" s="136" t="s">
        <v>516</v>
      </c>
      <c r="B7" s="141"/>
      <c r="C7" s="142"/>
      <c r="D7" s="143">
        <v>375177</v>
      </c>
      <c r="E7" s="144"/>
      <c r="F7" s="145">
        <v>282256</v>
      </c>
      <c r="G7" s="146"/>
      <c r="H7" s="147"/>
    </row>
    <row r="8" spans="1:8" x14ac:dyDescent="0.15">
      <c r="A8" s="148"/>
      <c r="B8" s="149"/>
      <c r="C8" s="150"/>
      <c r="D8" s="151">
        <v>83742</v>
      </c>
      <c r="E8" s="152"/>
      <c r="F8" s="153">
        <v>145453</v>
      </c>
      <c r="G8" s="154"/>
      <c r="H8" s="155"/>
    </row>
    <row r="9" spans="1:8" x14ac:dyDescent="0.15">
      <c r="A9" s="136" t="s">
        <v>517</v>
      </c>
      <c r="B9" s="141"/>
      <c r="C9" s="142"/>
      <c r="D9" s="143">
        <v>1002208</v>
      </c>
      <c r="E9" s="144"/>
      <c r="F9" s="145">
        <v>295341</v>
      </c>
      <c r="G9" s="146"/>
      <c r="H9" s="147"/>
    </row>
    <row r="10" spans="1:8" x14ac:dyDescent="0.15">
      <c r="A10" s="148"/>
      <c r="B10" s="149"/>
      <c r="C10" s="150"/>
      <c r="D10" s="151">
        <v>107132</v>
      </c>
      <c r="E10" s="152"/>
      <c r="F10" s="153">
        <v>137402</v>
      </c>
      <c r="G10" s="154"/>
      <c r="H10" s="155"/>
    </row>
    <row r="11" spans="1:8" x14ac:dyDescent="0.15">
      <c r="A11" s="136" t="s">
        <v>518</v>
      </c>
      <c r="B11" s="141"/>
      <c r="C11" s="142"/>
      <c r="D11" s="143">
        <v>1244831</v>
      </c>
      <c r="E11" s="144"/>
      <c r="F11" s="145">
        <v>292845</v>
      </c>
      <c r="G11" s="146"/>
      <c r="H11" s="147"/>
    </row>
    <row r="12" spans="1:8" x14ac:dyDescent="0.15">
      <c r="A12" s="148"/>
      <c r="B12" s="149"/>
      <c r="C12" s="156"/>
      <c r="D12" s="151">
        <v>234563</v>
      </c>
      <c r="E12" s="152"/>
      <c r="F12" s="153">
        <v>143187</v>
      </c>
      <c r="G12" s="154"/>
      <c r="H12" s="155"/>
    </row>
    <row r="13" spans="1:8" x14ac:dyDescent="0.15">
      <c r="A13" s="136"/>
      <c r="B13" s="141"/>
      <c r="C13" s="157"/>
      <c r="D13" s="158">
        <v>672319</v>
      </c>
      <c r="E13" s="159"/>
      <c r="F13" s="160">
        <v>289789</v>
      </c>
      <c r="G13" s="161"/>
      <c r="H13" s="147"/>
    </row>
    <row r="14" spans="1:8" x14ac:dyDescent="0.15">
      <c r="A14" s="148"/>
      <c r="B14" s="149"/>
      <c r="C14" s="150"/>
      <c r="D14" s="151">
        <v>127715</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9.0500000000000007</v>
      </c>
      <c r="C19" s="162">
        <f>ROUND(VALUE(SUBSTITUTE(実質収支比率等に係る経年分析!G$48,"▲","-")),2)</f>
        <v>6.78</v>
      </c>
      <c r="D19" s="162">
        <f>ROUND(VALUE(SUBSTITUTE(実質収支比率等に係る経年分析!H$48,"▲","-")),2)</f>
        <v>6.21</v>
      </c>
      <c r="E19" s="162">
        <f>ROUND(VALUE(SUBSTITUTE(実質収支比率等に係る経年分析!I$48,"▲","-")),2)</f>
        <v>5.0999999999999996</v>
      </c>
      <c r="F19" s="162">
        <f>ROUND(VALUE(SUBSTITUTE(実質収支比率等に係る経年分析!J$48,"▲","-")),2)</f>
        <v>9.27</v>
      </c>
    </row>
    <row r="20" spans="1:11" x14ac:dyDescent="0.15">
      <c r="A20" s="162" t="s">
        <v>53</v>
      </c>
      <c r="B20" s="162">
        <f>ROUND(VALUE(SUBSTITUTE(実質収支比率等に係る経年分析!F$47,"▲","-")),2)</f>
        <v>36.81</v>
      </c>
      <c r="C20" s="162">
        <f>ROUND(VALUE(SUBSTITUTE(実質収支比率等に係る経年分析!G$47,"▲","-")),2)</f>
        <v>43.26</v>
      </c>
      <c r="D20" s="162">
        <f>ROUND(VALUE(SUBSTITUTE(実質収支比率等に係る経年分析!H$47,"▲","-")),2)</f>
        <v>51.96</v>
      </c>
      <c r="E20" s="162">
        <f>ROUND(VALUE(SUBSTITUTE(実質収支比率等に係る経年分析!I$47,"▲","-")),2)</f>
        <v>57.76</v>
      </c>
      <c r="F20" s="162">
        <f>ROUND(VALUE(SUBSTITUTE(実質収支比率等に係る経年分析!J$47,"▲","-")),2)</f>
        <v>51.07</v>
      </c>
    </row>
    <row r="21" spans="1:11" x14ac:dyDescent="0.15">
      <c r="A21" s="162" t="s">
        <v>54</v>
      </c>
      <c r="B21" s="162">
        <f>IF(ISNUMBER(VALUE(SUBSTITUTE(実質収支比率等に係る経年分析!F$49,"▲","-"))),ROUND(VALUE(SUBSTITUTE(実質収支比率等に係る経年分析!F$49,"▲","-")),2),NA())</f>
        <v>-5.46</v>
      </c>
      <c r="C21" s="162">
        <f>IF(ISNUMBER(VALUE(SUBSTITUTE(実質収支比率等に係る経年分析!G$49,"▲","-"))),ROUND(VALUE(SUBSTITUTE(実質収支比率等に係る経年分析!G$49,"▲","-")),2),NA())</f>
        <v>5.99</v>
      </c>
      <c r="D21" s="162">
        <f>IF(ISNUMBER(VALUE(SUBSTITUTE(実質収支比率等に係る経年分析!H$49,"▲","-"))),ROUND(VALUE(SUBSTITUTE(実質収支比率等に係る経年分析!H$49,"▲","-")),2),NA())</f>
        <v>4.82</v>
      </c>
      <c r="E21" s="162">
        <f>IF(ISNUMBER(VALUE(SUBSTITUTE(実質収支比率等に係る経年分析!I$49,"▲","-"))),ROUND(VALUE(SUBSTITUTE(実質収支比率等に係る経年分析!I$49,"▲","-")),2),NA())</f>
        <v>-0.97</v>
      </c>
      <c r="F21" s="162">
        <f>IF(ISNUMBER(VALUE(SUBSTITUTE(実質収支比率等に係る経年分析!J$49,"▲","-"))),ROUND(VALUE(SUBSTITUTE(実質収支比率等に係る経年分析!J$49,"▲","-")),2),NA())</f>
        <v>-3.3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国民健康保険診療勘定特別会計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0.03</v>
      </c>
    </row>
    <row r="34" spans="1:16" x14ac:dyDescent="0.15">
      <c r="A34" s="163" t="str">
        <f>IF(連結実質赤字比率に係る赤字・黒字の構成分析!C$36="",NA(),連結実質赤字比率に係る赤字・黒字の構成分析!C$36)</f>
        <v>国民健康保険事業勘定特別会計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0.88</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2.13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9.0399999999999991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5.0999999999999996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178</v>
      </c>
      <c r="E42" s="164"/>
      <c r="F42" s="164"/>
      <c r="G42" s="164">
        <f>'実質公債費比率（分子）の構造'!L$52</f>
        <v>201</v>
      </c>
      <c r="H42" s="164"/>
      <c r="I42" s="164"/>
      <c r="J42" s="164">
        <f>'実質公債費比率（分子）の構造'!M$52</f>
        <v>216</v>
      </c>
      <c r="K42" s="164"/>
      <c r="L42" s="164"/>
      <c r="M42" s="164">
        <f>'実質公債費比率（分子）の構造'!N$52</f>
        <v>192</v>
      </c>
      <c r="N42" s="164"/>
      <c r="O42" s="164"/>
      <c r="P42" s="164">
        <f>'実質公債費比率（分子）の構造'!O$52</f>
        <v>188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1</v>
      </c>
      <c r="I45" s="164"/>
      <c r="J45" s="164"/>
      <c r="K45" s="164">
        <f>'実質公債費比率（分子）の構造'!N$49</f>
        <v>1</v>
      </c>
      <c r="L45" s="164"/>
      <c r="M45" s="164"/>
      <c r="N45" s="164">
        <f>'実質公債費比率（分子）の構造'!O$49</f>
        <v>1</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240</v>
      </c>
      <c r="C49" s="164"/>
      <c r="D49" s="164"/>
      <c r="E49" s="164">
        <f>'実質公債費比率（分子）の構造'!L$45</f>
        <v>271</v>
      </c>
      <c r="F49" s="164"/>
      <c r="G49" s="164"/>
      <c r="H49" s="164">
        <f>'実質公債費比率（分子）の構造'!M$45</f>
        <v>299</v>
      </c>
      <c r="I49" s="164"/>
      <c r="J49" s="164"/>
      <c r="K49" s="164">
        <f>'実質公債費比率（分子）の構造'!N$45</f>
        <v>259</v>
      </c>
      <c r="L49" s="164"/>
      <c r="M49" s="164"/>
      <c r="N49" s="164">
        <f>'実質公債費比率（分子）の構造'!O$45</f>
        <v>256</v>
      </c>
      <c r="O49" s="164"/>
      <c r="P49" s="164"/>
    </row>
    <row r="50" spans="1:16" x14ac:dyDescent="0.15">
      <c r="A50" s="164" t="s">
        <v>67</v>
      </c>
      <c r="B50" s="164" t="e">
        <f>NA()</f>
        <v>#N/A</v>
      </c>
      <c r="C50" s="164">
        <f>IF(ISNUMBER('実質公債費比率（分子）の構造'!K$53),'実質公債費比率（分子）の構造'!K$53,NA())</f>
        <v>63</v>
      </c>
      <c r="D50" s="164" t="e">
        <f>NA()</f>
        <v>#N/A</v>
      </c>
      <c r="E50" s="164" t="e">
        <f>NA()</f>
        <v>#N/A</v>
      </c>
      <c r="F50" s="164">
        <f>IF(ISNUMBER('実質公債費比率（分子）の構造'!L$53),'実質公債費比率（分子）の構造'!L$53,NA())</f>
        <v>71</v>
      </c>
      <c r="G50" s="164" t="e">
        <f>NA()</f>
        <v>#N/A</v>
      </c>
      <c r="H50" s="164" t="e">
        <f>NA()</f>
        <v>#N/A</v>
      </c>
      <c r="I50" s="164">
        <f>IF(ISNUMBER('実質公債費比率（分子）の構造'!M$53),'実質公債費比率（分子）の構造'!M$53,NA())</f>
        <v>84</v>
      </c>
      <c r="J50" s="164" t="e">
        <f>NA()</f>
        <v>#N/A</v>
      </c>
      <c r="K50" s="164" t="e">
        <f>NA()</f>
        <v>#N/A</v>
      </c>
      <c r="L50" s="164">
        <f>IF(ISNUMBER('実質公債費比率（分子）の構造'!N$53),'実質公債費比率（分子）の構造'!N$53,NA())</f>
        <v>68</v>
      </c>
      <c r="M50" s="164" t="e">
        <f>NA()</f>
        <v>#N/A</v>
      </c>
      <c r="N50" s="164" t="e">
        <f>NA()</f>
        <v>#N/A</v>
      </c>
      <c r="O50" s="164">
        <f>IF(ISNUMBER('実質公債費比率（分子）の構造'!O$53),'実質公債費比率（分子）の構造'!O$53,NA())</f>
        <v>69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1630</v>
      </c>
      <c r="E56" s="163"/>
      <c r="F56" s="163"/>
      <c r="G56" s="163">
        <f>'将来負担比率（分子）の構造'!J$52</f>
        <v>1531</v>
      </c>
      <c r="H56" s="163"/>
      <c r="I56" s="163"/>
      <c r="J56" s="163">
        <f>'将来負担比率（分子）の構造'!K$52</f>
        <v>1428</v>
      </c>
      <c r="K56" s="163"/>
      <c r="L56" s="163"/>
      <c r="M56" s="163">
        <f>'将来負担比率（分子）の構造'!L$52</f>
        <v>1489</v>
      </c>
      <c r="N56" s="163"/>
      <c r="O56" s="163"/>
      <c r="P56" s="163">
        <f>'将来負担比率（分子）の構造'!M$52</f>
        <v>1479</v>
      </c>
    </row>
    <row r="57" spans="1:16" x14ac:dyDescent="0.15">
      <c r="A57" s="163" t="s">
        <v>42</v>
      </c>
      <c r="B57" s="163"/>
      <c r="C57" s="163"/>
      <c r="D57" s="163">
        <f>'将来負担比率（分子）の構造'!I$51</f>
        <v>336</v>
      </c>
      <c r="E57" s="163"/>
      <c r="F57" s="163"/>
      <c r="G57" s="163">
        <f>'将来負担比率（分子）の構造'!J$51</f>
        <v>319</v>
      </c>
      <c r="H57" s="163"/>
      <c r="I57" s="163"/>
      <c r="J57" s="163">
        <f>'将来負担比率（分子）の構造'!K$51</f>
        <v>303</v>
      </c>
      <c r="K57" s="163"/>
      <c r="L57" s="163"/>
      <c r="M57" s="163">
        <f>'将来負担比率（分子）の構造'!L$51</f>
        <v>180</v>
      </c>
      <c r="N57" s="163"/>
      <c r="O57" s="163"/>
      <c r="P57" s="163">
        <f>'将来負担比率（分子）の構造'!M$51</f>
        <v>131</v>
      </c>
    </row>
    <row r="58" spans="1:16" x14ac:dyDescent="0.15">
      <c r="A58" s="163" t="s">
        <v>41</v>
      </c>
      <c r="B58" s="163"/>
      <c r="C58" s="163"/>
      <c r="D58" s="163">
        <f>'将来負担比率（分子）の構造'!I$50</f>
        <v>934</v>
      </c>
      <c r="E58" s="163"/>
      <c r="F58" s="163"/>
      <c r="G58" s="163">
        <f>'将来負担比率（分子）の構造'!J$50</f>
        <v>1044</v>
      </c>
      <c r="H58" s="163"/>
      <c r="I58" s="163"/>
      <c r="J58" s="163">
        <f>'将来負担比率（分子）の構造'!K$50</f>
        <v>1142</v>
      </c>
      <c r="K58" s="163"/>
      <c r="L58" s="163"/>
      <c r="M58" s="163">
        <f>'将来負担比率（分子）の構造'!L$50</f>
        <v>1089</v>
      </c>
      <c r="N58" s="163"/>
      <c r="O58" s="163"/>
      <c r="P58" s="163">
        <f>'将来負担比率（分子）の構造'!M$50</f>
        <v>1030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175</v>
      </c>
      <c r="C62" s="163"/>
      <c r="D62" s="163"/>
      <c r="E62" s="163">
        <f>'将来負担比率（分子）の構造'!J$45</f>
        <v>188</v>
      </c>
      <c r="F62" s="163"/>
      <c r="G62" s="163"/>
      <c r="H62" s="163">
        <f>'将来負担比率（分子）の構造'!K$45</f>
        <v>165</v>
      </c>
      <c r="I62" s="163"/>
      <c r="J62" s="163"/>
      <c r="K62" s="163">
        <f>'将来負担比率（分子）の構造'!L$45</f>
        <v>180</v>
      </c>
      <c r="L62" s="163"/>
      <c r="M62" s="163"/>
      <c r="N62" s="163">
        <f>'将来負担比率（分子）の構造'!M$45</f>
        <v>202</v>
      </c>
      <c r="O62" s="163"/>
      <c r="P62" s="163"/>
    </row>
    <row r="63" spans="1:16" x14ac:dyDescent="0.15">
      <c r="A63" s="163" t="s">
        <v>34</v>
      </c>
      <c r="B63" s="163">
        <f>'将来負担比率（分子）の構造'!I$44</f>
        <v>9</v>
      </c>
      <c r="C63" s="163"/>
      <c r="D63" s="163"/>
      <c r="E63" s="163">
        <f>'将来負担比率（分子）の構造'!J$44</f>
        <v>8</v>
      </c>
      <c r="F63" s="163"/>
      <c r="G63" s="163"/>
      <c r="H63" s="163">
        <f>'将来負担比率（分子）の構造'!K$44</f>
        <v>7</v>
      </c>
      <c r="I63" s="163"/>
      <c r="J63" s="163"/>
      <c r="K63" s="163">
        <f>'将来負担比率（分子）の構造'!L$44</f>
        <v>6</v>
      </c>
      <c r="L63" s="163"/>
      <c r="M63" s="163"/>
      <c r="N63" s="163">
        <f>'将来負担比率（分子）の構造'!M$44</f>
        <v>5</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2440</v>
      </c>
      <c r="C66" s="163"/>
      <c r="D66" s="163"/>
      <c r="E66" s="163">
        <f>'将来負担比率（分子）の構造'!J$41</f>
        <v>2311</v>
      </c>
      <c r="F66" s="163"/>
      <c r="G66" s="163"/>
      <c r="H66" s="163">
        <f>'将来負担比率（分子）の構造'!K$41</f>
        <v>2173</v>
      </c>
      <c r="I66" s="163"/>
      <c r="J66" s="163"/>
      <c r="K66" s="163">
        <f>'将来負担比率（分子）の構造'!L$41</f>
        <v>2195</v>
      </c>
      <c r="L66" s="163"/>
      <c r="M66" s="163"/>
      <c r="N66" s="163">
        <f>'将来負担比率（分子）の構造'!M$41</f>
        <v>2196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403</v>
      </c>
      <c r="C72" s="167">
        <f>基金残高に係る経年分析!G55</f>
        <v>431</v>
      </c>
      <c r="D72" s="167">
        <f>基金残高に係る経年分析!H55</f>
        <v>393</v>
      </c>
    </row>
    <row r="73" spans="1:16" x14ac:dyDescent="0.15">
      <c r="A73" s="166" t="s">
        <v>74</v>
      </c>
      <c r="B73" s="167">
        <f>基金残高に係る経年分析!F56</f>
        <v>132</v>
      </c>
      <c r="C73" s="167">
        <f>基金残高に係る経年分析!G56</f>
        <v>152</v>
      </c>
      <c r="D73" s="167">
        <f>基金残高に係る経年分析!H56</f>
        <v>185</v>
      </c>
    </row>
    <row r="74" spans="1:16" x14ac:dyDescent="0.15">
      <c r="A74" s="166" t="s">
        <v>75</v>
      </c>
      <c r="B74" s="167">
        <f>基金残高に係る経年分析!F57</f>
        <v>487</v>
      </c>
      <c r="C74" s="167">
        <f>基金残高に係る経年分析!G57</f>
        <v>500</v>
      </c>
      <c r="D74" s="167">
        <f>基金残高に係る経年分析!H57</f>
        <v>494</v>
      </c>
    </row>
  </sheetData>
  <sheetProtection algorithmName="SHA-512" hashValue="fmrqQOxAYcf5lvqFL97OhQ7RSmS0ZFzJDH8YK4dS2CuSMuKsiUlxt0sBFODqNRx0jQVdL9pCeHuWuYgIdrj2PQ==" saltValue="SbN1AXH53fXbUA/UjrKu2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69863</v>
      </c>
      <c r="S5" s="613"/>
      <c r="T5" s="613"/>
      <c r="U5" s="613"/>
      <c r="V5" s="613"/>
      <c r="W5" s="613"/>
      <c r="X5" s="613"/>
      <c r="Y5" s="614"/>
      <c r="Z5" s="615">
        <v>3.8</v>
      </c>
      <c r="AA5" s="615"/>
      <c r="AB5" s="615"/>
      <c r="AC5" s="615"/>
      <c r="AD5" s="616">
        <v>69863</v>
      </c>
      <c r="AE5" s="616"/>
      <c r="AF5" s="616"/>
      <c r="AG5" s="616"/>
      <c r="AH5" s="616"/>
      <c r="AI5" s="616"/>
      <c r="AJ5" s="616"/>
      <c r="AK5" s="616"/>
      <c r="AL5" s="617">
        <v>9.1</v>
      </c>
      <c r="AM5" s="618"/>
      <c r="AN5" s="618"/>
      <c r="AO5" s="619"/>
      <c r="AP5" s="609" t="s">
        <v>216</v>
      </c>
      <c r="AQ5" s="610"/>
      <c r="AR5" s="610"/>
      <c r="AS5" s="610"/>
      <c r="AT5" s="610"/>
      <c r="AU5" s="610"/>
      <c r="AV5" s="610"/>
      <c r="AW5" s="610"/>
      <c r="AX5" s="610"/>
      <c r="AY5" s="610"/>
      <c r="AZ5" s="610"/>
      <c r="BA5" s="610"/>
      <c r="BB5" s="610"/>
      <c r="BC5" s="610"/>
      <c r="BD5" s="610"/>
      <c r="BE5" s="610"/>
      <c r="BF5" s="611"/>
      <c r="BG5" s="623">
        <v>69863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41728</v>
      </c>
      <c r="S6" s="624"/>
      <c r="T6" s="624"/>
      <c r="U6" s="624"/>
      <c r="V6" s="624"/>
      <c r="W6" s="624"/>
      <c r="X6" s="624"/>
      <c r="Y6" s="625"/>
      <c r="Z6" s="626">
        <v>2.2999999999999998</v>
      </c>
      <c r="AA6" s="626"/>
      <c r="AB6" s="626"/>
      <c r="AC6" s="626"/>
      <c r="AD6" s="627">
        <v>41728</v>
      </c>
      <c r="AE6" s="627"/>
      <c r="AF6" s="627"/>
      <c r="AG6" s="627"/>
      <c r="AH6" s="627"/>
      <c r="AI6" s="627"/>
      <c r="AJ6" s="627"/>
      <c r="AK6" s="627"/>
      <c r="AL6" s="628">
        <v>5.4</v>
      </c>
      <c r="AM6" s="629"/>
      <c r="AN6" s="629"/>
      <c r="AO6" s="630"/>
      <c r="AP6" s="620" t="s">
        <v>221</v>
      </c>
      <c r="AQ6" s="621"/>
      <c r="AR6" s="621"/>
      <c r="AS6" s="621"/>
      <c r="AT6" s="621"/>
      <c r="AU6" s="621"/>
      <c r="AV6" s="621"/>
      <c r="AW6" s="621"/>
      <c r="AX6" s="621"/>
      <c r="AY6" s="621"/>
      <c r="AZ6" s="621"/>
      <c r="BA6" s="621"/>
      <c r="BB6" s="621"/>
      <c r="BC6" s="621"/>
      <c r="BD6" s="621"/>
      <c r="BE6" s="621"/>
      <c r="BF6" s="622"/>
      <c r="BG6" s="623">
        <v>69863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29078</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29078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50</v>
      </c>
      <c r="S7" s="624"/>
      <c r="T7" s="624"/>
      <c r="U7" s="624"/>
      <c r="V7" s="624"/>
      <c r="W7" s="624"/>
      <c r="X7" s="624"/>
      <c r="Y7" s="625"/>
      <c r="Z7" s="626">
        <v>0</v>
      </c>
      <c r="AA7" s="626"/>
      <c r="AB7" s="626"/>
      <c r="AC7" s="626"/>
      <c r="AD7" s="627">
        <v>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19461</v>
      </c>
      <c r="BH7" s="624"/>
      <c r="BI7" s="624"/>
      <c r="BJ7" s="624"/>
      <c r="BK7" s="624"/>
      <c r="BL7" s="624"/>
      <c r="BM7" s="624"/>
      <c r="BN7" s="625"/>
      <c r="BO7" s="626">
        <v>27.9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790745</v>
      </c>
      <c r="CS7" s="624"/>
      <c r="CT7" s="624"/>
      <c r="CU7" s="624"/>
      <c r="CV7" s="624"/>
      <c r="CW7" s="624"/>
      <c r="CX7" s="624"/>
      <c r="CY7" s="625"/>
      <c r="CZ7" s="626">
        <v>45.8</v>
      </c>
      <c r="DA7" s="626"/>
      <c r="DB7" s="626"/>
      <c r="DC7" s="626"/>
      <c r="DD7" s="632">
        <v>239586</v>
      </c>
      <c r="DE7" s="624"/>
      <c r="DF7" s="624"/>
      <c r="DG7" s="624"/>
      <c r="DH7" s="624"/>
      <c r="DI7" s="624"/>
      <c r="DJ7" s="624"/>
      <c r="DK7" s="624"/>
      <c r="DL7" s="624"/>
      <c r="DM7" s="624"/>
      <c r="DN7" s="624"/>
      <c r="DO7" s="624"/>
      <c r="DP7" s="625"/>
      <c r="DQ7" s="632">
        <v>487026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408</v>
      </c>
      <c r="S8" s="624"/>
      <c r="T8" s="624"/>
      <c r="U8" s="624"/>
      <c r="V8" s="624"/>
      <c r="W8" s="624"/>
      <c r="X8" s="624"/>
      <c r="Y8" s="625"/>
      <c r="Z8" s="626">
        <v>0</v>
      </c>
      <c r="AA8" s="626"/>
      <c r="AB8" s="626"/>
      <c r="AC8" s="626"/>
      <c r="AD8" s="627">
        <v>408</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519</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139711</v>
      </c>
      <c r="CS8" s="624"/>
      <c r="CT8" s="624"/>
      <c r="CU8" s="624"/>
      <c r="CV8" s="624"/>
      <c r="CW8" s="624"/>
      <c r="CX8" s="624"/>
      <c r="CY8" s="625"/>
      <c r="CZ8" s="626">
        <v>8.1</v>
      </c>
      <c r="DA8" s="626"/>
      <c r="DB8" s="626"/>
      <c r="DC8" s="626"/>
      <c r="DD8" s="632" t="s">
        <v>122</v>
      </c>
      <c r="DE8" s="624"/>
      <c r="DF8" s="624"/>
      <c r="DG8" s="624"/>
      <c r="DH8" s="624"/>
      <c r="DI8" s="624"/>
      <c r="DJ8" s="624"/>
      <c r="DK8" s="624"/>
      <c r="DL8" s="624"/>
      <c r="DM8" s="624"/>
      <c r="DN8" s="624"/>
      <c r="DO8" s="624"/>
      <c r="DP8" s="625"/>
      <c r="DQ8" s="632">
        <v>83278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502</v>
      </c>
      <c r="S9" s="624"/>
      <c r="T9" s="624"/>
      <c r="U9" s="624"/>
      <c r="V9" s="624"/>
      <c r="W9" s="624"/>
      <c r="X9" s="624"/>
      <c r="Y9" s="625"/>
      <c r="Z9" s="626">
        <v>0</v>
      </c>
      <c r="AA9" s="626"/>
      <c r="AB9" s="626"/>
      <c r="AC9" s="626"/>
      <c r="AD9" s="627">
        <v>502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15662</v>
      </c>
      <c r="BH9" s="624"/>
      <c r="BI9" s="624"/>
      <c r="BJ9" s="624"/>
      <c r="BK9" s="624"/>
      <c r="BL9" s="624"/>
      <c r="BM9" s="624"/>
      <c r="BN9" s="625"/>
      <c r="BO9" s="626">
        <v>22.4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28767</v>
      </c>
      <c r="CS9" s="624"/>
      <c r="CT9" s="624"/>
      <c r="CU9" s="624"/>
      <c r="CV9" s="624"/>
      <c r="CW9" s="624"/>
      <c r="CX9" s="624"/>
      <c r="CY9" s="625"/>
      <c r="CZ9" s="626">
        <v>1.7</v>
      </c>
      <c r="DA9" s="626"/>
      <c r="DB9" s="626"/>
      <c r="DC9" s="626"/>
      <c r="DD9" s="632">
        <v>288</v>
      </c>
      <c r="DE9" s="624"/>
      <c r="DF9" s="624"/>
      <c r="DG9" s="624"/>
      <c r="DH9" s="624"/>
      <c r="DI9" s="624"/>
      <c r="DJ9" s="624"/>
      <c r="DK9" s="624"/>
      <c r="DL9" s="624"/>
      <c r="DM9" s="624"/>
      <c r="DN9" s="624"/>
      <c r="DO9" s="624"/>
      <c r="DP9" s="625"/>
      <c r="DQ9" s="632">
        <v>23229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2245</v>
      </c>
      <c r="BH10" s="624"/>
      <c r="BI10" s="624"/>
      <c r="BJ10" s="624"/>
      <c r="BK10" s="624"/>
      <c r="BL10" s="624"/>
      <c r="BM10" s="624"/>
      <c r="BN10" s="625"/>
      <c r="BO10" s="626">
        <v>3.2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10662</v>
      </c>
      <c r="S11" s="624"/>
      <c r="T11" s="624"/>
      <c r="U11" s="624"/>
      <c r="V11" s="624"/>
      <c r="W11" s="624"/>
      <c r="X11" s="624"/>
      <c r="Y11" s="625"/>
      <c r="Z11" s="628">
        <v>0.6</v>
      </c>
      <c r="AA11" s="629"/>
      <c r="AB11" s="629"/>
      <c r="AC11" s="635"/>
      <c r="AD11" s="632">
        <v>10662</v>
      </c>
      <c r="AE11" s="624"/>
      <c r="AF11" s="624"/>
      <c r="AG11" s="624"/>
      <c r="AH11" s="624"/>
      <c r="AI11" s="624"/>
      <c r="AJ11" s="624"/>
      <c r="AK11" s="625"/>
      <c r="AL11" s="628">
        <v>1.4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1035</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145883</v>
      </c>
      <c r="CS11" s="624"/>
      <c r="CT11" s="624"/>
      <c r="CU11" s="624"/>
      <c r="CV11" s="624"/>
      <c r="CW11" s="624"/>
      <c r="CX11" s="624"/>
      <c r="CY11" s="625"/>
      <c r="CZ11" s="626">
        <v>8.5</v>
      </c>
      <c r="DA11" s="626"/>
      <c r="DB11" s="626"/>
      <c r="DC11" s="626"/>
      <c r="DD11" s="632">
        <v>52914</v>
      </c>
      <c r="DE11" s="624"/>
      <c r="DF11" s="624"/>
      <c r="DG11" s="624"/>
      <c r="DH11" s="624"/>
      <c r="DI11" s="624"/>
      <c r="DJ11" s="624"/>
      <c r="DK11" s="624"/>
      <c r="DL11" s="624"/>
      <c r="DM11" s="624"/>
      <c r="DN11" s="624"/>
      <c r="DO11" s="624"/>
      <c r="DP11" s="625"/>
      <c r="DQ11" s="632">
        <v>60419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47683</v>
      </c>
      <c r="BH12" s="624"/>
      <c r="BI12" s="624"/>
      <c r="BJ12" s="624"/>
      <c r="BK12" s="624"/>
      <c r="BL12" s="624"/>
      <c r="BM12" s="624"/>
      <c r="BN12" s="625"/>
      <c r="BO12" s="626">
        <v>68.3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14618</v>
      </c>
      <c r="CS12" s="624"/>
      <c r="CT12" s="624"/>
      <c r="CU12" s="624"/>
      <c r="CV12" s="624"/>
      <c r="CW12" s="624"/>
      <c r="CX12" s="624"/>
      <c r="CY12" s="625"/>
      <c r="CZ12" s="626">
        <v>0.8</v>
      </c>
      <c r="DA12" s="626"/>
      <c r="DB12" s="626"/>
      <c r="DC12" s="626"/>
      <c r="DD12" s="632" t="s">
        <v>122</v>
      </c>
      <c r="DE12" s="624"/>
      <c r="DF12" s="624"/>
      <c r="DG12" s="624"/>
      <c r="DH12" s="624"/>
      <c r="DI12" s="624"/>
      <c r="DJ12" s="624"/>
      <c r="DK12" s="624"/>
      <c r="DL12" s="624"/>
      <c r="DM12" s="624"/>
      <c r="DN12" s="624"/>
      <c r="DO12" s="624"/>
      <c r="DP12" s="625"/>
      <c r="DQ12" s="632">
        <v>12847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45725</v>
      </c>
      <c r="BH13" s="624"/>
      <c r="BI13" s="624"/>
      <c r="BJ13" s="624"/>
      <c r="BK13" s="624"/>
      <c r="BL13" s="624"/>
      <c r="BM13" s="624"/>
      <c r="BN13" s="625"/>
      <c r="BO13" s="626">
        <v>65.400000000000006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166892</v>
      </c>
      <c r="CS13" s="624"/>
      <c r="CT13" s="624"/>
      <c r="CU13" s="624"/>
      <c r="CV13" s="624"/>
      <c r="CW13" s="624"/>
      <c r="CX13" s="624"/>
      <c r="CY13" s="625"/>
      <c r="CZ13" s="626">
        <v>9.6999999999999993</v>
      </c>
      <c r="DA13" s="626"/>
      <c r="DB13" s="626"/>
      <c r="DC13" s="626"/>
      <c r="DD13" s="632">
        <v>149127</v>
      </c>
      <c r="DE13" s="624"/>
      <c r="DF13" s="624"/>
      <c r="DG13" s="624"/>
      <c r="DH13" s="624"/>
      <c r="DI13" s="624"/>
      <c r="DJ13" s="624"/>
      <c r="DK13" s="624"/>
      <c r="DL13" s="624"/>
      <c r="DM13" s="624"/>
      <c r="DN13" s="624"/>
      <c r="DO13" s="624"/>
      <c r="DP13" s="625"/>
      <c r="DQ13" s="632">
        <v>13888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2228</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27639</v>
      </c>
      <c r="CS14" s="624"/>
      <c r="CT14" s="624"/>
      <c r="CU14" s="624"/>
      <c r="CV14" s="624"/>
      <c r="CW14" s="624"/>
      <c r="CX14" s="624"/>
      <c r="CY14" s="625"/>
      <c r="CZ14" s="626">
        <v>1.6</v>
      </c>
      <c r="DA14" s="626"/>
      <c r="DB14" s="626"/>
      <c r="DC14" s="626"/>
      <c r="DD14" s="632" t="s">
        <v>122</v>
      </c>
      <c r="DE14" s="624"/>
      <c r="DF14" s="624"/>
      <c r="DG14" s="624"/>
      <c r="DH14" s="624"/>
      <c r="DI14" s="624"/>
      <c r="DJ14" s="624"/>
      <c r="DK14" s="624"/>
      <c r="DL14" s="624"/>
      <c r="DM14" s="624"/>
      <c r="DN14" s="624"/>
      <c r="DO14" s="624"/>
      <c r="DP14" s="625"/>
      <c r="DQ14" s="632">
        <v>26597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558</v>
      </c>
      <c r="S15" s="624"/>
      <c r="T15" s="624"/>
      <c r="U15" s="624"/>
      <c r="V15" s="624"/>
      <c r="W15" s="624"/>
      <c r="X15" s="624"/>
      <c r="Y15" s="625"/>
      <c r="Z15" s="626">
        <v>0</v>
      </c>
      <c r="AA15" s="626"/>
      <c r="AB15" s="626"/>
      <c r="AC15" s="626"/>
      <c r="AD15" s="627">
        <v>558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491</v>
      </c>
      <c r="BH15" s="624"/>
      <c r="BI15" s="624"/>
      <c r="BJ15" s="624"/>
      <c r="BK15" s="624"/>
      <c r="BL15" s="624"/>
      <c r="BM15" s="624"/>
      <c r="BN15" s="625"/>
      <c r="BO15" s="626">
        <v>0.7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110454</v>
      </c>
      <c r="CS15" s="624"/>
      <c r="CT15" s="624"/>
      <c r="CU15" s="624"/>
      <c r="CV15" s="624"/>
      <c r="CW15" s="624"/>
      <c r="CX15" s="624"/>
      <c r="CY15" s="625"/>
      <c r="CZ15" s="626">
        <v>6.4</v>
      </c>
      <c r="DA15" s="626"/>
      <c r="DB15" s="626"/>
      <c r="DC15" s="626"/>
      <c r="DD15" s="632" t="s">
        <v>122</v>
      </c>
      <c r="DE15" s="624"/>
      <c r="DF15" s="624"/>
      <c r="DG15" s="624"/>
      <c r="DH15" s="624"/>
      <c r="DI15" s="624"/>
      <c r="DJ15" s="624"/>
      <c r="DK15" s="624"/>
      <c r="DL15" s="624"/>
      <c r="DM15" s="624"/>
      <c r="DN15" s="624"/>
      <c r="DO15" s="624"/>
      <c r="DP15" s="625"/>
      <c r="DQ15" s="632">
        <v>97166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826</v>
      </c>
      <c r="S16" s="624"/>
      <c r="T16" s="624"/>
      <c r="U16" s="624"/>
      <c r="V16" s="624"/>
      <c r="W16" s="624"/>
      <c r="X16" s="624"/>
      <c r="Y16" s="625"/>
      <c r="Z16" s="626">
        <v>0</v>
      </c>
      <c r="AA16" s="626"/>
      <c r="AB16" s="626"/>
      <c r="AC16" s="626"/>
      <c r="AD16" s="627">
        <v>826</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16342</v>
      </c>
      <c r="CS16" s="624"/>
      <c r="CT16" s="624"/>
      <c r="CU16" s="624"/>
      <c r="CV16" s="624"/>
      <c r="CW16" s="624"/>
      <c r="CX16" s="624"/>
      <c r="CY16" s="625"/>
      <c r="CZ16" s="626">
        <v>0.9</v>
      </c>
      <c r="DA16" s="626"/>
      <c r="DB16" s="626"/>
      <c r="DC16" s="626"/>
      <c r="DD16" s="632" t="s">
        <v>122</v>
      </c>
      <c r="DE16" s="624"/>
      <c r="DF16" s="624"/>
      <c r="DG16" s="624"/>
      <c r="DH16" s="624"/>
      <c r="DI16" s="624"/>
      <c r="DJ16" s="624"/>
      <c r="DK16" s="624"/>
      <c r="DL16" s="624"/>
      <c r="DM16" s="624"/>
      <c r="DN16" s="624"/>
      <c r="DO16" s="624"/>
      <c r="DP16" s="625"/>
      <c r="DQ16" s="632">
        <v>4080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1362</v>
      </c>
      <c r="S17" s="624"/>
      <c r="T17" s="624"/>
      <c r="U17" s="624"/>
      <c r="V17" s="624"/>
      <c r="W17" s="624"/>
      <c r="X17" s="624"/>
      <c r="Y17" s="625"/>
      <c r="Z17" s="626">
        <v>0.1</v>
      </c>
      <c r="AA17" s="626"/>
      <c r="AB17" s="626"/>
      <c r="AC17" s="626"/>
      <c r="AD17" s="627">
        <v>1362</v>
      </c>
      <c r="AE17" s="627"/>
      <c r="AF17" s="627"/>
      <c r="AG17" s="627"/>
      <c r="AH17" s="627"/>
      <c r="AI17" s="627"/>
      <c r="AJ17" s="627"/>
      <c r="AK17" s="627"/>
      <c r="AL17" s="628">
        <v>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255982</v>
      </c>
      <c r="CS17" s="624"/>
      <c r="CT17" s="624"/>
      <c r="CU17" s="624"/>
      <c r="CV17" s="624"/>
      <c r="CW17" s="624"/>
      <c r="CX17" s="624"/>
      <c r="CY17" s="625"/>
      <c r="CZ17" s="626">
        <v>14.8</v>
      </c>
      <c r="DA17" s="626"/>
      <c r="DB17" s="626"/>
      <c r="DC17" s="626"/>
      <c r="DD17" s="632" t="s">
        <v>122</v>
      </c>
      <c r="DE17" s="624"/>
      <c r="DF17" s="624"/>
      <c r="DG17" s="624"/>
      <c r="DH17" s="624"/>
      <c r="DI17" s="624"/>
      <c r="DJ17" s="624"/>
      <c r="DK17" s="624"/>
      <c r="DL17" s="624"/>
      <c r="DM17" s="624"/>
      <c r="DN17" s="624"/>
      <c r="DO17" s="624"/>
      <c r="DP17" s="625"/>
      <c r="DQ17" s="632">
        <v>251426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t="s">
        <v>122</v>
      </c>
      <c r="S18" s="624"/>
      <c r="T18" s="624"/>
      <c r="U18" s="624"/>
      <c r="V18" s="624"/>
      <c r="W18" s="624"/>
      <c r="X18" s="624"/>
      <c r="Y18" s="625"/>
      <c r="Z18" s="626" t="s">
        <v>122</v>
      </c>
      <c r="AA18" s="626"/>
      <c r="AB18" s="626"/>
      <c r="AC18" s="626"/>
      <c r="AD18" s="627" t="s">
        <v>122</v>
      </c>
      <c r="AE18" s="627"/>
      <c r="AF18" s="627"/>
      <c r="AG18" s="627"/>
      <c r="AH18" s="627"/>
      <c r="AI18" s="627"/>
      <c r="AJ18" s="627"/>
      <c r="AK18" s="627"/>
      <c r="AL18" s="628" t="s">
        <v>122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1362</v>
      </c>
      <c r="S19" s="624"/>
      <c r="T19" s="624"/>
      <c r="U19" s="624"/>
      <c r="V19" s="624"/>
      <c r="W19" s="624"/>
      <c r="X19" s="624"/>
      <c r="Y19" s="625"/>
      <c r="Z19" s="626">
        <v>0.1</v>
      </c>
      <c r="AA19" s="626"/>
      <c r="AB19" s="626"/>
      <c r="AC19" s="626"/>
      <c r="AD19" s="627">
        <v>1362</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1726111</v>
      </c>
      <c r="CS20" s="624"/>
      <c r="CT20" s="624"/>
      <c r="CU20" s="624"/>
      <c r="CV20" s="624"/>
      <c r="CW20" s="624"/>
      <c r="CX20" s="624"/>
      <c r="CY20" s="625"/>
      <c r="CZ20" s="626">
        <v>100</v>
      </c>
      <c r="DA20" s="626"/>
      <c r="DB20" s="626"/>
      <c r="DC20" s="626"/>
      <c r="DD20" s="632">
        <v>441915</v>
      </c>
      <c r="DE20" s="624"/>
      <c r="DF20" s="624"/>
      <c r="DG20" s="624"/>
      <c r="DH20" s="624"/>
      <c r="DI20" s="624"/>
      <c r="DJ20" s="624"/>
      <c r="DK20" s="624"/>
      <c r="DL20" s="624"/>
      <c r="DM20" s="624"/>
      <c r="DN20" s="624"/>
      <c r="DO20" s="624"/>
      <c r="DP20" s="625"/>
      <c r="DQ20" s="632">
        <v>1089034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846588</v>
      </c>
      <c r="S21" s="624"/>
      <c r="T21" s="624"/>
      <c r="U21" s="624"/>
      <c r="V21" s="624"/>
      <c r="W21" s="624"/>
      <c r="X21" s="624"/>
      <c r="Y21" s="625"/>
      <c r="Z21" s="626">
        <v>46.6</v>
      </c>
      <c r="AA21" s="626"/>
      <c r="AB21" s="626"/>
      <c r="AC21" s="626"/>
      <c r="AD21" s="627">
        <v>642597</v>
      </c>
      <c r="AE21" s="627"/>
      <c r="AF21" s="627"/>
      <c r="AG21" s="627"/>
      <c r="AH21" s="627"/>
      <c r="AI21" s="627"/>
      <c r="AJ21" s="627"/>
      <c r="AK21" s="627"/>
      <c r="AL21" s="628">
        <v>83.6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642597</v>
      </c>
      <c r="S22" s="624"/>
      <c r="T22" s="624"/>
      <c r="U22" s="624"/>
      <c r="V22" s="624"/>
      <c r="W22" s="624"/>
      <c r="X22" s="624"/>
      <c r="Y22" s="625"/>
      <c r="Z22" s="626">
        <v>35.4</v>
      </c>
      <c r="AA22" s="626"/>
      <c r="AB22" s="626"/>
      <c r="AC22" s="626"/>
      <c r="AD22" s="627">
        <v>642597</v>
      </c>
      <c r="AE22" s="627"/>
      <c r="AF22" s="627"/>
      <c r="AG22" s="627"/>
      <c r="AH22" s="627"/>
      <c r="AI22" s="627"/>
      <c r="AJ22" s="627"/>
      <c r="AK22" s="627"/>
      <c r="AL22" s="628">
        <v>83.6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203991</v>
      </c>
      <c r="S23" s="624"/>
      <c r="T23" s="624"/>
      <c r="U23" s="624"/>
      <c r="V23" s="624"/>
      <c r="W23" s="624"/>
      <c r="X23" s="624"/>
      <c r="Y23" s="625"/>
      <c r="Z23" s="626">
        <v>11.2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543448</v>
      </c>
      <c r="CS24" s="613"/>
      <c r="CT24" s="613"/>
      <c r="CU24" s="613"/>
      <c r="CV24" s="613"/>
      <c r="CW24" s="613"/>
      <c r="CX24" s="613"/>
      <c r="CY24" s="614"/>
      <c r="CZ24" s="617">
        <v>31.5</v>
      </c>
      <c r="DA24" s="618"/>
      <c r="DB24" s="618"/>
      <c r="DC24" s="634"/>
      <c r="DD24" s="658">
        <v>508677</v>
      </c>
      <c r="DE24" s="613"/>
      <c r="DF24" s="613"/>
      <c r="DG24" s="613"/>
      <c r="DH24" s="613"/>
      <c r="DI24" s="613"/>
      <c r="DJ24" s="613"/>
      <c r="DK24" s="614"/>
      <c r="DL24" s="658">
        <v>507606</v>
      </c>
      <c r="DM24" s="613"/>
      <c r="DN24" s="613"/>
      <c r="DO24" s="613"/>
      <c r="DP24" s="613"/>
      <c r="DQ24" s="613"/>
      <c r="DR24" s="613"/>
      <c r="DS24" s="613"/>
      <c r="DT24" s="613"/>
      <c r="DU24" s="613"/>
      <c r="DV24" s="614"/>
      <c r="DW24" s="617">
        <v>65.900000000000006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972547</v>
      </c>
      <c r="S25" s="624"/>
      <c r="T25" s="624"/>
      <c r="U25" s="624"/>
      <c r="V25" s="624"/>
      <c r="W25" s="624"/>
      <c r="X25" s="624"/>
      <c r="Y25" s="625"/>
      <c r="Z25" s="626">
        <v>53.6</v>
      </c>
      <c r="AA25" s="626"/>
      <c r="AB25" s="626"/>
      <c r="AC25" s="626"/>
      <c r="AD25" s="627">
        <v>768556</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270820</v>
      </c>
      <c r="CS25" s="655"/>
      <c r="CT25" s="655"/>
      <c r="CU25" s="655"/>
      <c r="CV25" s="655"/>
      <c r="CW25" s="655"/>
      <c r="CX25" s="655"/>
      <c r="CY25" s="656"/>
      <c r="CZ25" s="628">
        <v>15.7</v>
      </c>
      <c r="DA25" s="653"/>
      <c r="DB25" s="653"/>
      <c r="DC25" s="657"/>
      <c r="DD25" s="632">
        <v>246606</v>
      </c>
      <c r="DE25" s="655"/>
      <c r="DF25" s="655"/>
      <c r="DG25" s="655"/>
      <c r="DH25" s="655"/>
      <c r="DI25" s="655"/>
      <c r="DJ25" s="655"/>
      <c r="DK25" s="656"/>
      <c r="DL25" s="632">
        <v>246513</v>
      </c>
      <c r="DM25" s="655"/>
      <c r="DN25" s="655"/>
      <c r="DO25" s="655"/>
      <c r="DP25" s="655"/>
      <c r="DQ25" s="655"/>
      <c r="DR25" s="655"/>
      <c r="DS25" s="655"/>
      <c r="DT25" s="655"/>
      <c r="DU25" s="655"/>
      <c r="DV25" s="656"/>
      <c r="DW25" s="628">
        <v>32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165613</v>
      </c>
      <c r="CS26" s="624"/>
      <c r="CT26" s="624"/>
      <c r="CU26" s="624"/>
      <c r="CV26" s="624"/>
      <c r="CW26" s="624"/>
      <c r="CX26" s="624"/>
      <c r="CY26" s="625"/>
      <c r="CZ26" s="628">
        <v>9.6</v>
      </c>
      <c r="DA26" s="653"/>
      <c r="DB26" s="653"/>
      <c r="DC26" s="657"/>
      <c r="DD26" s="632">
        <v>143026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5400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69863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16646</v>
      </c>
      <c r="CS27" s="655"/>
      <c r="CT27" s="655"/>
      <c r="CU27" s="655"/>
      <c r="CV27" s="655"/>
      <c r="CW27" s="655"/>
      <c r="CX27" s="655"/>
      <c r="CY27" s="656"/>
      <c r="CZ27" s="628">
        <v>1</v>
      </c>
      <c r="DA27" s="653"/>
      <c r="DB27" s="653"/>
      <c r="DC27" s="657"/>
      <c r="DD27" s="632">
        <v>10645</v>
      </c>
      <c r="DE27" s="655"/>
      <c r="DF27" s="655"/>
      <c r="DG27" s="655"/>
      <c r="DH27" s="655"/>
      <c r="DI27" s="655"/>
      <c r="DJ27" s="655"/>
      <c r="DK27" s="656"/>
      <c r="DL27" s="632">
        <v>9667</v>
      </c>
      <c r="DM27" s="655"/>
      <c r="DN27" s="655"/>
      <c r="DO27" s="655"/>
      <c r="DP27" s="655"/>
      <c r="DQ27" s="655"/>
      <c r="DR27" s="655"/>
      <c r="DS27" s="655"/>
      <c r="DT27" s="655"/>
      <c r="DU27" s="655"/>
      <c r="DV27" s="656"/>
      <c r="DW27" s="628">
        <v>1.3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21668</v>
      </c>
      <c r="S28" s="624"/>
      <c r="T28" s="624"/>
      <c r="U28" s="624"/>
      <c r="V28" s="624"/>
      <c r="W28" s="624"/>
      <c r="X28" s="624"/>
      <c r="Y28" s="625"/>
      <c r="Z28" s="626">
        <v>1.2</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255982</v>
      </c>
      <c r="CS28" s="624"/>
      <c r="CT28" s="624"/>
      <c r="CU28" s="624"/>
      <c r="CV28" s="624"/>
      <c r="CW28" s="624"/>
      <c r="CX28" s="624"/>
      <c r="CY28" s="625"/>
      <c r="CZ28" s="628">
        <v>14.8</v>
      </c>
      <c r="DA28" s="653"/>
      <c r="DB28" s="653"/>
      <c r="DC28" s="657"/>
      <c r="DD28" s="632">
        <v>251426</v>
      </c>
      <c r="DE28" s="624"/>
      <c r="DF28" s="624"/>
      <c r="DG28" s="624"/>
      <c r="DH28" s="624"/>
      <c r="DI28" s="624"/>
      <c r="DJ28" s="624"/>
      <c r="DK28" s="625"/>
      <c r="DL28" s="632">
        <v>251426</v>
      </c>
      <c r="DM28" s="624"/>
      <c r="DN28" s="624"/>
      <c r="DO28" s="624"/>
      <c r="DP28" s="624"/>
      <c r="DQ28" s="624"/>
      <c r="DR28" s="624"/>
      <c r="DS28" s="624"/>
      <c r="DT28" s="624"/>
      <c r="DU28" s="624"/>
      <c r="DV28" s="625"/>
      <c r="DW28" s="628">
        <v>32.700000000000003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1347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255982</v>
      </c>
      <c r="CS29" s="655"/>
      <c r="CT29" s="655"/>
      <c r="CU29" s="655"/>
      <c r="CV29" s="655"/>
      <c r="CW29" s="655"/>
      <c r="CX29" s="655"/>
      <c r="CY29" s="656"/>
      <c r="CZ29" s="628">
        <v>14.8</v>
      </c>
      <c r="DA29" s="653"/>
      <c r="DB29" s="653"/>
      <c r="DC29" s="657"/>
      <c r="DD29" s="632">
        <v>251426</v>
      </c>
      <c r="DE29" s="655"/>
      <c r="DF29" s="655"/>
      <c r="DG29" s="655"/>
      <c r="DH29" s="655"/>
      <c r="DI29" s="655"/>
      <c r="DJ29" s="655"/>
      <c r="DK29" s="656"/>
      <c r="DL29" s="632">
        <v>251426</v>
      </c>
      <c r="DM29" s="655"/>
      <c r="DN29" s="655"/>
      <c r="DO29" s="655"/>
      <c r="DP29" s="655"/>
      <c r="DQ29" s="655"/>
      <c r="DR29" s="655"/>
      <c r="DS29" s="655"/>
      <c r="DT29" s="655"/>
      <c r="DU29" s="655"/>
      <c r="DV29" s="656"/>
      <c r="DW29" s="628">
        <v>32.700000000000003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261685</v>
      </c>
      <c r="S30" s="624"/>
      <c r="T30" s="624"/>
      <c r="U30" s="624"/>
      <c r="V30" s="624"/>
      <c r="W30" s="624"/>
      <c r="X30" s="624"/>
      <c r="Y30" s="625"/>
      <c r="Z30" s="626">
        <v>14.4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250025</v>
      </c>
      <c r="CS30" s="624"/>
      <c r="CT30" s="624"/>
      <c r="CU30" s="624"/>
      <c r="CV30" s="624"/>
      <c r="CW30" s="624"/>
      <c r="CX30" s="624"/>
      <c r="CY30" s="625"/>
      <c r="CZ30" s="628">
        <v>14.5</v>
      </c>
      <c r="DA30" s="653"/>
      <c r="DB30" s="653"/>
      <c r="DC30" s="657"/>
      <c r="DD30" s="632">
        <v>245469</v>
      </c>
      <c r="DE30" s="624"/>
      <c r="DF30" s="624"/>
      <c r="DG30" s="624"/>
      <c r="DH30" s="624"/>
      <c r="DI30" s="624"/>
      <c r="DJ30" s="624"/>
      <c r="DK30" s="625"/>
      <c r="DL30" s="632">
        <v>245469</v>
      </c>
      <c r="DM30" s="624"/>
      <c r="DN30" s="624"/>
      <c r="DO30" s="624"/>
      <c r="DP30" s="624"/>
      <c r="DQ30" s="624"/>
      <c r="DR30" s="624"/>
      <c r="DS30" s="624"/>
      <c r="DT30" s="624"/>
      <c r="DU30" s="624"/>
      <c r="DV30" s="625"/>
      <c r="DW30" s="628">
        <v>31.9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100</v>
      </c>
      <c r="BH31" s="667"/>
      <c r="BI31" s="667"/>
      <c r="BJ31" s="667"/>
      <c r="BK31" s="667"/>
      <c r="BL31" s="667"/>
      <c r="BM31" s="618">
        <v>100</v>
      </c>
      <c r="BN31" s="667"/>
      <c r="BO31" s="667"/>
      <c r="BP31" s="667"/>
      <c r="BQ31" s="668"/>
      <c r="BR31" s="679">
        <v>100</v>
      </c>
      <c r="BS31" s="667"/>
      <c r="BT31" s="667"/>
      <c r="BU31" s="667"/>
      <c r="BV31" s="667"/>
      <c r="BW31" s="667"/>
      <c r="BX31" s="618">
        <v>100</v>
      </c>
      <c r="BY31" s="667"/>
      <c r="BZ31" s="667"/>
      <c r="CA31" s="667"/>
      <c r="CB31" s="668"/>
      <c r="CD31" s="661"/>
      <c r="CE31" s="662"/>
      <c r="CF31" s="620" t="s">
        <v>300</v>
      </c>
      <c r="CG31" s="621"/>
      <c r="CH31" s="621"/>
      <c r="CI31" s="621"/>
      <c r="CJ31" s="621"/>
      <c r="CK31" s="621"/>
      <c r="CL31" s="621"/>
      <c r="CM31" s="621"/>
      <c r="CN31" s="621"/>
      <c r="CO31" s="621"/>
      <c r="CP31" s="621"/>
      <c r="CQ31" s="622"/>
      <c r="CR31" s="623">
        <v>5957</v>
      </c>
      <c r="CS31" s="655"/>
      <c r="CT31" s="655"/>
      <c r="CU31" s="655"/>
      <c r="CV31" s="655"/>
      <c r="CW31" s="655"/>
      <c r="CX31" s="655"/>
      <c r="CY31" s="656"/>
      <c r="CZ31" s="628">
        <v>0.3</v>
      </c>
      <c r="DA31" s="653"/>
      <c r="DB31" s="653"/>
      <c r="DC31" s="657"/>
      <c r="DD31" s="632">
        <v>5957</v>
      </c>
      <c r="DE31" s="655"/>
      <c r="DF31" s="655"/>
      <c r="DG31" s="655"/>
      <c r="DH31" s="655"/>
      <c r="DI31" s="655"/>
      <c r="DJ31" s="655"/>
      <c r="DK31" s="656"/>
      <c r="DL31" s="632">
        <v>5957</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74422</v>
      </c>
      <c r="S32" s="624"/>
      <c r="T32" s="624"/>
      <c r="U32" s="624"/>
      <c r="V32" s="624"/>
      <c r="W32" s="624"/>
      <c r="X32" s="624"/>
      <c r="Y32" s="625"/>
      <c r="Z32" s="626">
        <v>4.0999999999999996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100</v>
      </c>
      <c r="BH32" s="655"/>
      <c r="BI32" s="655"/>
      <c r="BJ32" s="655"/>
      <c r="BK32" s="655"/>
      <c r="BL32" s="655"/>
      <c r="BM32" s="629">
        <v>100</v>
      </c>
      <c r="BN32" s="655"/>
      <c r="BO32" s="655"/>
      <c r="BP32" s="655"/>
      <c r="BQ32" s="678"/>
      <c r="BR32" s="680">
        <v>100</v>
      </c>
      <c r="BS32" s="655"/>
      <c r="BT32" s="655"/>
      <c r="BU32" s="655"/>
      <c r="BV32" s="655"/>
      <c r="BW32" s="655"/>
      <c r="BX32" s="629">
        <v>100</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4556</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100</v>
      </c>
      <c r="BS33" s="682"/>
      <c r="BT33" s="682"/>
      <c r="BU33" s="682"/>
      <c r="BV33" s="682"/>
      <c r="BW33" s="682"/>
      <c r="BX33" s="683">
        <v>100</v>
      </c>
      <c r="BY33" s="682"/>
      <c r="BZ33" s="682"/>
      <c r="CA33" s="682"/>
      <c r="CB33" s="684"/>
      <c r="CD33" s="620" t="s">
        <v>307</v>
      </c>
      <c r="CE33" s="621"/>
      <c r="CF33" s="621"/>
      <c r="CG33" s="621"/>
      <c r="CH33" s="621"/>
      <c r="CI33" s="621"/>
      <c r="CJ33" s="621"/>
      <c r="CK33" s="621"/>
      <c r="CL33" s="621"/>
      <c r="CM33" s="621"/>
      <c r="CN33" s="621"/>
      <c r="CO33" s="621"/>
      <c r="CP33" s="621"/>
      <c r="CQ33" s="622"/>
      <c r="CR33" s="623">
        <v>724406</v>
      </c>
      <c r="CS33" s="655"/>
      <c r="CT33" s="655"/>
      <c r="CU33" s="655"/>
      <c r="CV33" s="655"/>
      <c r="CW33" s="655"/>
      <c r="CX33" s="655"/>
      <c r="CY33" s="656"/>
      <c r="CZ33" s="628">
        <v>42</v>
      </c>
      <c r="DA33" s="653"/>
      <c r="DB33" s="653"/>
      <c r="DC33" s="657"/>
      <c r="DD33" s="632">
        <v>554774</v>
      </c>
      <c r="DE33" s="655"/>
      <c r="DF33" s="655"/>
      <c r="DG33" s="655"/>
      <c r="DH33" s="655"/>
      <c r="DI33" s="655"/>
      <c r="DJ33" s="655"/>
      <c r="DK33" s="656"/>
      <c r="DL33" s="632">
        <v>256543</v>
      </c>
      <c r="DM33" s="655"/>
      <c r="DN33" s="655"/>
      <c r="DO33" s="655"/>
      <c r="DP33" s="655"/>
      <c r="DQ33" s="655"/>
      <c r="DR33" s="655"/>
      <c r="DS33" s="655"/>
      <c r="DT33" s="655"/>
      <c r="DU33" s="655"/>
      <c r="DV33" s="656"/>
      <c r="DW33" s="628">
        <v>33.299999999999997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16476</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325794</v>
      </c>
      <c r="CS34" s="624"/>
      <c r="CT34" s="624"/>
      <c r="CU34" s="624"/>
      <c r="CV34" s="624"/>
      <c r="CW34" s="624"/>
      <c r="CX34" s="624"/>
      <c r="CY34" s="625"/>
      <c r="CZ34" s="628">
        <v>18.899999999999999</v>
      </c>
      <c r="DA34" s="653"/>
      <c r="DB34" s="653"/>
      <c r="DC34" s="657"/>
      <c r="DD34" s="632">
        <v>253803</v>
      </c>
      <c r="DE34" s="624"/>
      <c r="DF34" s="624"/>
      <c r="DG34" s="624"/>
      <c r="DH34" s="624"/>
      <c r="DI34" s="624"/>
      <c r="DJ34" s="624"/>
      <c r="DK34" s="625"/>
      <c r="DL34" s="632">
        <v>159977</v>
      </c>
      <c r="DM34" s="624"/>
      <c r="DN34" s="624"/>
      <c r="DO34" s="624"/>
      <c r="DP34" s="624"/>
      <c r="DQ34" s="624"/>
      <c r="DR34" s="624"/>
      <c r="DS34" s="624"/>
      <c r="DT34" s="624"/>
      <c r="DU34" s="624"/>
      <c r="DV34" s="625"/>
      <c r="DW34" s="628">
        <v>20.8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150030</v>
      </c>
      <c r="S35" s="624"/>
      <c r="T35" s="624"/>
      <c r="U35" s="624"/>
      <c r="V35" s="624"/>
      <c r="W35" s="624"/>
      <c r="X35" s="624"/>
      <c r="Y35" s="625"/>
      <c r="Z35" s="626">
        <v>8.3000000000000007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26820</v>
      </c>
      <c r="CS35" s="655"/>
      <c r="CT35" s="655"/>
      <c r="CU35" s="655"/>
      <c r="CV35" s="655"/>
      <c r="CW35" s="655"/>
      <c r="CX35" s="655"/>
      <c r="CY35" s="656"/>
      <c r="CZ35" s="628">
        <v>1.6</v>
      </c>
      <c r="DA35" s="653"/>
      <c r="DB35" s="653"/>
      <c r="DC35" s="657"/>
      <c r="DD35" s="632">
        <v>19995</v>
      </c>
      <c r="DE35" s="655"/>
      <c r="DF35" s="655"/>
      <c r="DG35" s="655"/>
      <c r="DH35" s="655"/>
      <c r="DI35" s="655"/>
      <c r="DJ35" s="655"/>
      <c r="DK35" s="656"/>
      <c r="DL35" s="632">
        <v>16628</v>
      </c>
      <c r="DM35" s="655"/>
      <c r="DN35" s="655"/>
      <c r="DO35" s="655"/>
      <c r="DP35" s="655"/>
      <c r="DQ35" s="655"/>
      <c r="DR35" s="655"/>
      <c r="DS35" s="655"/>
      <c r="DT35" s="655"/>
      <c r="DU35" s="655"/>
      <c r="DV35" s="656"/>
      <c r="DW35" s="628">
        <v>2.2000000000000002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19042</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60670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6824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193218</v>
      </c>
      <c r="CS36" s="624"/>
      <c r="CT36" s="624"/>
      <c r="CU36" s="624"/>
      <c r="CV36" s="624"/>
      <c r="CW36" s="624"/>
      <c r="CX36" s="624"/>
      <c r="CY36" s="625"/>
      <c r="CZ36" s="628">
        <v>11.2</v>
      </c>
      <c r="DA36" s="653"/>
      <c r="DB36" s="653"/>
      <c r="DC36" s="657"/>
      <c r="DD36" s="632">
        <v>133156</v>
      </c>
      <c r="DE36" s="624"/>
      <c r="DF36" s="624"/>
      <c r="DG36" s="624"/>
      <c r="DH36" s="624"/>
      <c r="DI36" s="624"/>
      <c r="DJ36" s="624"/>
      <c r="DK36" s="625"/>
      <c r="DL36" s="632">
        <v>58071</v>
      </c>
      <c r="DM36" s="624"/>
      <c r="DN36" s="624"/>
      <c r="DO36" s="624"/>
      <c r="DP36" s="624"/>
      <c r="DQ36" s="624"/>
      <c r="DR36" s="624"/>
      <c r="DS36" s="624"/>
      <c r="DT36" s="624"/>
      <c r="DU36" s="624"/>
      <c r="DV36" s="625"/>
      <c r="DW36" s="628">
        <v>7.5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39677</v>
      </c>
      <c r="S37" s="624"/>
      <c r="T37" s="624"/>
      <c r="U37" s="624"/>
      <c r="V37" s="624"/>
      <c r="W37" s="624"/>
      <c r="X37" s="624"/>
      <c r="Y37" s="625"/>
      <c r="Z37" s="626">
        <v>2.2000000000000002</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t="s">
        <v>122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6219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38240</v>
      </c>
      <c r="CS37" s="655"/>
      <c r="CT37" s="655"/>
      <c r="CU37" s="655"/>
      <c r="CV37" s="655"/>
      <c r="CW37" s="655"/>
      <c r="CX37" s="655"/>
      <c r="CY37" s="656"/>
      <c r="CZ37" s="628">
        <v>2.2000000000000002</v>
      </c>
      <c r="DA37" s="653"/>
      <c r="DB37" s="653"/>
      <c r="DC37" s="657"/>
      <c r="DD37" s="632">
        <v>38240</v>
      </c>
      <c r="DE37" s="655"/>
      <c r="DF37" s="655"/>
      <c r="DG37" s="655"/>
      <c r="DH37" s="655"/>
      <c r="DI37" s="655"/>
      <c r="DJ37" s="655"/>
      <c r="DK37" s="656"/>
      <c r="DL37" s="632">
        <v>38240</v>
      </c>
      <c r="DM37" s="655"/>
      <c r="DN37" s="655"/>
      <c r="DO37" s="655"/>
      <c r="DP37" s="655"/>
      <c r="DQ37" s="655"/>
      <c r="DR37" s="655"/>
      <c r="DS37" s="655"/>
      <c r="DT37" s="655"/>
      <c r="DU37" s="655"/>
      <c r="DV37" s="656"/>
      <c r="DW37" s="628">
        <v>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248322</v>
      </c>
      <c r="S38" s="624"/>
      <c r="T38" s="624"/>
      <c r="U38" s="624"/>
      <c r="V38" s="624"/>
      <c r="W38" s="624"/>
      <c r="X38" s="624"/>
      <c r="Y38" s="625"/>
      <c r="Z38" s="626">
        <v>13.7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60670</v>
      </c>
      <c r="CS38" s="624"/>
      <c r="CT38" s="624"/>
      <c r="CU38" s="624"/>
      <c r="CV38" s="624"/>
      <c r="CW38" s="624"/>
      <c r="CX38" s="624"/>
      <c r="CY38" s="625"/>
      <c r="CZ38" s="628">
        <v>3.5</v>
      </c>
      <c r="DA38" s="653"/>
      <c r="DB38" s="653"/>
      <c r="DC38" s="657"/>
      <c r="DD38" s="632">
        <v>29916</v>
      </c>
      <c r="DE38" s="624"/>
      <c r="DF38" s="624"/>
      <c r="DG38" s="624"/>
      <c r="DH38" s="624"/>
      <c r="DI38" s="624"/>
      <c r="DJ38" s="624"/>
      <c r="DK38" s="625"/>
      <c r="DL38" s="632">
        <v>21867</v>
      </c>
      <c r="DM38" s="624"/>
      <c r="DN38" s="624"/>
      <c r="DO38" s="624"/>
      <c r="DP38" s="624"/>
      <c r="DQ38" s="624"/>
      <c r="DR38" s="624"/>
      <c r="DS38" s="624"/>
      <c r="DT38" s="624"/>
      <c r="DU38" s="624"/>
      <c r="DV38" s="625"/>
      <c r="DW38" s="628">
        <v>2.8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117904</v>
      </c>
      <c r="CS39" s="655"/>
      <c r="CT39" s="655"/>
      <c r="CU39" s="655"/>
      <c r="CV39" s="655"/>
      <c r="CW39" s="655"/>
      <c r="CX39" s="655"/>
      <c r="CY39" s="656"/>
      <c r="CZ39" s="628">
        <v>6.8</v>
      </c>
      <c r="DA39" s="653"/>
      <c r="DB39" s="653"/>
      <c r="DC39" s="657"/>
      <c r="DD39" s="632">
        <v>117904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1222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77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1815172</v>
      </c>
      <c r="S41" s="696"/>
      <c r="T41" s="696"/>
      <c r="U41" s="696"/>
      <c r="V41" s="696"/>
      <c r="W41" s="696"/>
      <c r="X41" s="696"/>
      <c r="Y41" s="700"/>
      <c r="Z41" s="701">
        <v>100</v>
      </c>
      <c r="AA41" s="701"/>
      <c r="AB41" s="701"/>
      <c r="AC41" s="701"/>
      <c r="AD41" s="702">
        <v>768556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28609</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32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32061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458257</v>
      </c>
      <c r="CS42" s="655"/>
      <c r="CT42" s="655"/>
      <c r="CU42" s="655"/>
      <c r="CV42" s="655"/>
      <c r="CW42" s="655"/>
      <c r="CX42" s="655"/>
      <c r="CY42" s="656"/>
      <c r="CZ42" s="628">
        <v>26.5</v>
      </c>
      <c r="DA42" s="653"/>
      <c r="DB42" s="653"/>
      <c r="DC42" s="657"/>
      <c r="DD42" s="632">
        <v>25583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16512</v>
      </c>
      <c r="CS43" s="655"/>
      <c r="CT43" s="655"/>
      <c r="CU43" s="655"/>
      <c r="CV43" s="655"/>
      <c r="CW43" s="655"/>
      <c r="CX43" s="655"/>
      <c r="CY43" s="656"/>
      <c r="CZ43" s="628">
        <v>1</v>
      </c>
      <c r="DA43" s="653"/>
      <c r="DB43" s="653"/>
      <c r="DC43" s="657"/>
      <c r="DD43" s="632">
        <v>4412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441915</v>
      </c>
      <c r="CS44" s="624"/>
      <c r="CT44" s="624"/>
      <c r="CU44" s="624"/>
      <c r="CV44" s="624"/>
      <c r="CW44" s="624"/>
      <c r="CX44" s="624"/>
      <c r="CY44" s="625"/>
      <c r="CZ44" s="628">
        <v>25.6</v>
      </c>
      <c r="DA44" s="629"/>
      <c r="DB44" s="629"/>
      <c r="DC44" s="635"/>
      <c r="DD44" s="632">
        <v>21503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348879</v>
      </c>
      <c r="CS45" s="655"/>
      <c r="CT45" s="655"/>
      <c r="CU45" s="655"/>
      <c r="CV45" s="655"/>
      <c r="CW45" s="655"/>
      <c r="CX45" s="655"/>
      <c r="CY45" s="656"/>
      <c r="CZ45" s="628">
        <v>20.2</v>
      </c>
      <c r="DA45" s="653"/>
      <c r="DB45" s="653"/>
      <c r="DC45" s="657"/>
      <c r="DD45" s="632">
        <v>17032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83270</v>
      </c>
      <c r="CS46" s="624"/>
      <c r="CT46" s="624"/>
      <c r="CU46" s="624"/>
      <c r="CV46" s="624"/>
      <c r="CW46" s="624"/>
      <c r="CX46" s="624"/>
      <c r="CY46" s="625"/>
      <c r="CZ46" s="628">
        <v>4.8</v>
      </c>
      <c r="DA46" s="629"/>
      <c r="DB46" s="629"/>
      <c r="DC46" s="635"/>
      <c r="DD46" s="632">
        <v>4395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16342</v>
      </c>
      <c r="CS47" s="655"/>
      <c r="CT47" s="655"/>
      <c r="CU47" s="655"/>
      <c r="CV47" s="655"/>
      <c r="CW47" s="655"/>
      <c r="CX47" s="655"/>
      <c r="CY47" s="656"/>
      <c r="CZ47" s="628">
        <v>0.9</v>
      </c>
      <c r="DA47" s="653"/>
      <c r="DB47" s="653"/>
      <c r="DC47" s="657"/>
      <c r="DD47" s="632">
        <v>4080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1726111</v>
      </c>
      <c r="CS49" s="682"/>
      <c r="CT49" s="682"/>
      <c r="CU49" s="682"/>
      <c r="CV49" s="682"/>
      <c r="CW49" s="682"/>
      <c r="CX49" s="682"/>
      <c r="CY49" s="711"/>
      <c r="CZ49" s="703">
        <v>100</v>
      </c>
      <c r="DA49" s="712"/>
      <c r="DB49" s="712"/>
      <c r="DC49" s="713"/>
      <c r="DD49" s="714">
        <v>1089034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RFfip1BrTbfz+Yido+c0JXJAU+66z+QCkBF3ZopLDSFuY9As+Ypw6OgoKkE1FKF+qsMTyLLYuGRDXcKhxa9dw==" saltValue="5xU30MqvITQudfynS0pu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1815</v>
      </c>
      <c r="R7" s="753"/>
      <c r="S7" s="753"/>
      <c r="T7" s="753"/>
      <c r="U7" s="753"/>
      <c r="V7" s="753">
        <v>1726</v>
      </c>
      <c r="W7" s="753"/>
      <c r="X7" s="753"/>
      <c r="Y7" s="753"/>
      <c r="Z7" s="753"/>
      <c r="AA7" s="753">
        <f>+Q7-V7</f>
        <v>89</v>
      </c>
      <c r="AB7" s="753"/>
      <c r="AC7" s="753"/>
      <c r="AD7" s="753"/>
      <c r="AE7" s="754"/>
      <c r="AF7" s="755">
        <v>71</v>
      </c>
      <c r="AG7" s="756"/>
      <c r="AH7" s="756"/>
      <c r="AI7" s="756"/>
      <c r="AJ7" s="757"/>
      <c r="AK7" s="758">
        <v>0</v>
      </c>
      <c r="AL7" s="759"/>
      <c r="AM7" s="759"/>
      <c r="AN7" s="759"/>
      <c r="AO7" s="759"/>
      <c r="AP7" s="759">
        <v>2196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2</v>
      </c>
      <c r="CI7" s="744"/>
      <c r="CJ7" s="744"/>
      <c r="CK7" s="744"/>
      <c r="CL7" s="745"/>
      <c r="CM7" s="743">
        <v>-163</v>
      </c>
      <c r="CN7" s="744"/>
      <c r="CO7" s="744"/>
      <c r="CP7" s="744"/>
      <c r="CQ7" s="745"/>
      <c r="CR7" s="743">
        <v>15</v>
      </c>
      <c r="CS7" s="744"/>
      <c r="CT7" s="744"/>
      <c r="CU7" s="744"/>
      <c r="CV7" s="745"/>
      <c r="CW7" s="743">
        <v>23</v>
      </c>
      <c r="CX7" s="744"/>
      <c r="CY7" s="744"/>
      <c r="CZ7" s="744"/>
      <c r="DA7" s="745"/>
      <c r="DB7" s="743">
        <v>159</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546</v>
      </c>
      <c r="BT8" s="774"/>
      <c r="BU8" s="774"/>
      <c r="BV8" s="774"/>
      <c r="BW8" s="774"/>
      <c r="BX8" s="774"/>
      <c r="BY8" s="774"/>
      <c r="BZ8" s="774"/>
      <c r="CA8" s="774"/>
      <c r="CB8" s="774"/>
      <c r="CC8" s="774"/>
      <c r="CD8" s="774"/>
      <c r="CE8" s="774"/>
      <c r="CF8" s="774"/>
      <c r="CG8" s="775"/>
      <c r="CH8" s="776">
        <v>-19</v>
      </c>
      <c r="CI8" s="777"/>
      <c r="CJ8" s="777"/>
      <c r="CK8" s="777"/>
      <c r="CL8" s="778"/>
      <c r="CM8" s="776">
        <v>69</v>
      </c>
      <c r="CN8" s="777"/>
      <c r="CO8" s="777"/>
      <c r="CP8" s="777"/>
      <c r="CQ8" s="778"/>
      <c r="CR8" s="776">
        <v>75</v>
      </c>
      <c r="CS8" s="777"/>
      <c r="CT8" s="777"/>
      <c r="CU8" s="777"/>
      <c r="CV8" s="778"/>
      <c r="CW8" s="776">
        <v>29</v>
      </c>
      <c r="CX8" s="777"/>
      <c r="CY8" s="777"/>
      <c r="CZ8" s="777"/>
      <c r="DA8" s="778"/>
      <c r="DB8" s="776">
        <v>60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375</v>
      </c>
      <c r="BA22" s="809"/>
      <c r="BB22" s="809"/>
      <c r="BC22" s="809"/>
      <c r="BD22" s="810"/>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1815</v>
      </c>
      <c r="R23" s="793"/>
      <c r="S23" s="793"/>
      <c r="T23" s="793"/>
      <c r="U23" s="794"/>
      <c r="V23" s="795">
        <v>1726</v>
      </c>
      <c r="W23" s="793"/>
      <c r="X23" s="793"/>
      <c r="Y23" s="793"/>
      <c r="Z23" s="794"/>
      <c r="AA23" s="795">
        <v>89</v>
      </c>
      <c r="AB23" s="793"/>
      <c r="AC23" s="793"/>
      <c r="AD23" s="793"/>
      <c r="AE23" s="796"/>
      <c r="AF23" s="797">
        <v>71</v>
      </c>
      <c r="AG23" s="798"/>
      <c r="AH23" s="798"/>
      <c r="AI23" s="798"/>
      <c r="AJ23" s="799"/>
      <c r="AK23" s="800"/>
      <c r="AL23" s="801"/>
      <c r="AM23" s="801"/>
      <c r="AN23" s="801"/>
      <c r="AO23" s="801"/>
      <c r="AP23" s="795">
        <v>2196</v>
      </c>
      <c r="AQ23" s="793"/>
      <c r="AR23" s="793"/>
      <c r="AS23" s="793"/>
      <c r="AT23" s="794"/>
      <c r="AU23" s="812"/>
      <c r="AV23" s="812"/>
      <c r="AW23" s="812"/>
      <c r="AX23" s="812"/>
      <c r="AY23" s="813"/>
      <c r="AZ23" s="814" t="s">
        <v>122</v>
      </c>
      <c r="BA23" s="793"/>
      <c r="BB23" s="793"/>
      <c r="BC23" s="793"/>
      <c r="BD23" s="796"/>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11" t="s">
        <v>378</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5" t="s">
        <v>383</v>
      </c>
      <c r="AG26" s="816"/>
      <c r="AH26" s="816"/>
      <c r="AI26" s="816"/>
      <c r="AJ26" s="817"/>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3">
        <v>65</v>
      </c>
      <c r="R28" s="824"/>
      <c r="S28" s="824"/>
      <c r="T28" s="824"/>
      <c r="U28" s="824"/>
      <c r="V28" s="824">
        <v>58</v>
      </c>
      <c r="W28" s="824"/>
      <c r="X28" s="824"/>
      <c r="Y28" s="824"/>
      <c r="Z28" s="824"/>
      <c r="AA28" s="824">
        <v>7</v>
      </c>
      <c r="AB28" s="824"/>
      <c r="AC28" s="824"/>
      <c r="AD28" s="824"/>
      <c r="AE28" s="825"/>
      <c r="AF28" s="826">
        <v>7</v>
      </c>
      <c r="AG28" s="824"/>
      <c r="AH28" s="824"/>
      <c r="AI28" s="824"/>
      <c r="AJ28" s="827"/>
      <c r="AK28" s="828">
        <v>3</v>
      </c>
      <c r="AL28" s="829"/>
      <c r="AM28" s="829"/>
      <c r="AN28" s="829"/>
      <c r="AO28" s="829"/>
      <c r="AP28" s="829">
        <v>0</v>
      </c>
      <c r="AQ28" s="829"/>
      <c r="AR28" s="829"/>
      <c r="AS28" s="829"/>
      <c r="AT28" s="829"/>
      <c r="AU28" s="829">
        <v>0</v>
      </c>
      <c r="AV28" s="829"/>
      <c r="AW28" s="829"/>
      <c r="AX28" s="829"/>
      <c r="AY28" s="829"/>
      <c r="AZ28" s="830"/>
      <c r="BA28" s="830"/>
      <c r="BB28" s="830"/>
      <c r="BC28" s="830"/>
      <c r="BD28" s="830"/>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26</v>
      </c>
      <c r="R29" s="784"/>
      <c r="S29" s="784"/>
      <c r="T29" s="784"/>
      <c r="U29" s="784"/>
      <c r="V29" s="784">
        <v>26</v>
      </c>
      <c r="W29" s="784"/>
      <c r="X29" s="784"/>
      <c r="Y29" s="784"/>
      <c r="Z29" s="784"/>
      <c r="AA29" s="784">
        <v>0</v>
      </c>
      <c r="AB29" s="784"/>
      <c r="AC29" s="784"/>
      <c r="AD29" s="784"/>
      <c r="AE29" s="785"/>
      <c r="AF29" s="786">
        <v>0</v>
      </c>
      <c r="AG29" s="787"/>
      <c r="AH29" s="787"/>
      <c r="AI29" s="787"/>
      <c r="AJ29" s="788"/>
      <c r="AK29" s="835">
        <v>26</v>
      </c>
      <c r="AL29" s="831"/>
      <c r="AM29" s="831"/>
      <c r="AN29" s="831"/>
      <c r="AO29" s="831"/>
      <c r="AP29" s="831">
        <v>0</v>
      </c>
      <c r="AQ29" s="831"/>
      <c r="AR29" s="831"/>
      <c r="AS29" s="831"/>
      <c r="AT29" s="831"/>
      <c r="AU29" s="831">
        <v>0</v>
      </c>
      <c r="AV29" s="831"/>
      <c r="AW29" s="831"/>
      <c r="AX29" s="831"/>
      <c r="AY29" s="831"/>
      <c r="AZ29" s="832"/>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91</v>
      </c>
      <c r="R30" s="784"/>
      <c r="S30" s="784"/>
      <c r="T30" s="784"/>
      <c r="U30" s="784"/>
      <c r="V30" s="784">
        <v>74</v>
      </c>
      <c r="W30" s="784"/>
      <c r="X30" s="784"/>
      <c r="Y30" s="784"/>
      <c r="Z30" s="784"/>
      <c r="AA30" s="784">
        <f>+Q30-V30</f>
        <v>17</v>
      </c>
      <c r="AB30" s="784"/>
      <c r="AC30" s="784"/>
      <c r="AD30" s="784"/>
      <c r="AE30" s="785"/>
      <c r="AF30" s="786">
        <v>17</v>
      </c>
      <c r="AG30" s="787"/>
      <c r="AH30" s="787"/>
      <c r="AI30" s="787"/>
      <c r="AJ30" s="788"/>
      <c r="AK30" s="835">
        <v>16</v>
      </c>
      <c r="AL30" s="831"/>
      <c r="AM30" s="831"/>
      <c r="AN30" s="831"/>
      <c r="AO30" s="831"/>
      <c r="AP30" s="831">
        <v>0</v>
      </c>
      <c r="AQ30" s="831"/>
      <c r="AR30" s="831"/>
      <c r="AS30" s="831"/>
      <c r="AT30" s="831"/>
      <c r="AU30" s="831">
        <v>0</v>
      </c>
      <c r="AV30" s="831"/>
      <c r="AW30" s="831"/>
      <c r="AX30" s="831"/>
      <c r="AY30" s="831"/>
      <c r="AZ30" s="832"/>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9</v>
      </c>
      <c r="R31" s="784"/>
      <c r="S31" s="784"/>
      <c r="T31" s="784"/>
      <c r="U31" s="784"/>
      <c r="V31" s="784">
        <v>9</v>
      </c>
      <c r="W31" s="784"/>
      <c r="X31" s="784"/>
      <c r="Y31" s="784"/>
      <c r="Z31" s="784"/>
      <c r="AA31" s="784">
        <v>0</v>
      </c>
      <c r="AB31" s="784"/>
      <c r="AC31" s="784"/>
      <c r="AD31" s="784"/>
      <c r="AE31" s="785"/>
      <c r="AF31" s="786">
        <v>0</v>
      </c>
      <c r="AG31" s="787"/>
      <c r="AH31" s="787"/>
      <c r="AI31" s="787"/>
      <c r="AJ31" s="788"/>
      <c r="AK31" s="835">
        <v>2</v>
      </c>
      <c r="AL31" s="831"/>
      <c r="AM31" s="831"/>
      <c r="AN31" s="831"/>
      <c r="AO31" s="831"/>
      <c r="AP31" s="831">
        <v>0</v>
      </c>
      <c r="AQ31" s="831"/>
      <c r="AR31" s="831"/>
      <c r="AS31" s="831"/>
      <c r="AT31" s="831"/>
      <c r="AU31" s="831">
        <v>0</v>
      </c>
      <c r="AV31" s="831"/>
      <c r="AW31" s="831"/>
      <c r="AX31" s="831"/>
      <c r="AY31" s="831"/>
      <c r="AZ31" s="832"/>
      <c r="BA31" s="832"/>
      <c r="BB31" s="832"/>
      <c r="BC31" s="832"/>
      <c r="BD31" s="832"/>
      <c r="BE31" s="833"/>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392</v>
      </c>
      <c r="BK62" s="809"/>
      <c r="BL62" s="809"/>
      <c r="BM62" s="809"/>
      <c r="BN62" s="810"/>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393</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24</v>
      </c>
      <c r="AG63" s="845"/>
      <c r="AH63" s="845"/>
      <c r="AI63" s="845"/>
      <c r="AJ63" s="846"/>
      <c r="AK63" s="847"/>
      <c r="AL63" s="842"/>
      <c r="AM63" s="842"/>
      <c r="AN63" s="842"/>
      <c r="AO63" s="842"/>
      <c r="AP63" s="845"/>
      <c r="AQ63" s="845"/>
      <c r="AR63" s="845"/>
      <c r="AS63" s="845"/>
      <c r="AT63" s="845"/>
      <c r="AU63" s="845"/>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395</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5" t="s">
        <v>383</v>
      </c>
      <c r="AG66" s="816"/>
      <c r="AH66" s="816"/>
      <c r="AI66" s="816"/>
      <c r="AJ66" s="856"/>
      <c r="AK66" s="733" t="s">
        <v>384</v>
      </c>
      <c r="AL66" s="728"/>
      <c r="AM66" s="728"/>
      <c r="AN66" s="728"/>
      <c r="AO66" s="729"/>
      <c r="AP66" s="733" t="s">
        <v>385</v>
      </c>
      <c r="AQ66" s="734"/>
      <c r="AR66" s="734"/>
      <c r="AS66" s="734"/>
      <c r="AT66" s="735"/>
      <c r="AU66" s="733" t="s">
        <v>396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548</v>
      </c>
      <c r="C68" s="871"/>
      <c r="D68" s="871"/>
      <c r="E68" s="871"/>
      <c r="F68" s="871"/>
      <c r="G68" s="871"/>
      <c r="H68" s="871"/>
      <c r="I68" s="871"/>
      <c r="J68" s="871"/>
      <c r="K68" s="871"/>
      <c r="L68" s="871"/>
      <c r="M68" s="871"/>
      <c r="N68" s="871"/>
      <c r="O68" s="871"/>
      <c r="P68" s="872"/>
      <c r="Q68" s="873">
        <v>896</v>
      </c>
      <c r="R68" s="867"/>
      <c r="S68" s="867"/>
      <c r="T68" s="867"/>
      <c r="U68" s="867"/>
      <c r="V68" s="867">
        <v>862</v>
      </c>
      <c r="W68" s="867"/>
      <c r="X68" s="867"/>
      <c r="Y68" s="867"/>
      <c r="Z68" s="867"/>
      <c r="AA68" s="867">
        <v>34</v>
      </c>
      <c r="AB68" s="867"/>
      <c r="AC68" s="867"/>
      <c r="AD68" s="867"/>
      <c r="AE68" s="867"/>
      <c r="AF68" s="867">
        <v>34</v>
      </c>
      <c r="AG68" s="867"/>
      <c r="AH68" s="867"/>
      <c r="AI68" s="867"/>
      <c r="AJ68" s="867"/>
      <c r="AK68" s="867">
        <v>0</v>
      </c>
      <c r="AL68" s="867"/>
      <c r="AM68" s="867"/>
      <c r="AN68" s="867"/>
      <c r="AO68" s="867"/>
      <c r="AP68" s="867">
        <v>0</v>
      </c>
      <c r="AQ68" s="867"/>
      <c r="AR68" s="867"/>
      <c r="AS68" s="867"/>
      <c r="AT68" s="867"/>
      <c r="AU68" s="867">
        <v>0</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549</v>
      </c>
      <c r="C69" s="875"/>
      <c r="D69" s="875"/>
      <c r="E69" s="875"/>
      <c r="F69" s="875"/>
      <c r="G69" s="875"/>
      <c r="H69" s="875"/>
      <c r="I69" s="875"/>
      <c r="J69" s="875"/>
      <c r="K69" s="875"/>
      <c r="L69" s="875"/>
      <c r="M69" s="875"/>
      <c r="N69" s="875"/>
      <c r="O69" s="875"/>
      <c r="P69" s="876"/>
      <c r="Q69" s="877">
        <v>3</v>
      </c>
      <c r="R69" s="831"/>
      <c r="S69" s="831"/>
      <c r="T69" s="831"/>
      <c r="U69" s="831"/>
      <c r="V69" s="831">
        <v>3</v>
      </c>
      <c r="W69" s="831"/>
      <c r="X69" s="831"/>
      <c r="Y69" s="831"/>
      <c r="Z69" s="831"/>
      <c r="AA69" s="831">
        <v>0</v>
      </c>
      <c r="AB69" s="831"/>
      <c r="AC69" s="831"/>
      <c r="AD69" s="831"/>
      <c r="AE69" s="831"/>
      <c r="AF69" s="831">
        <v>0</v>
      </c>
      <c r="AG69" s="831"/>
      <c r="AH69" s="831"/>
      <c r="AI69" s="831"/>
      <c r="AJ69" s="831"/>
      <c r="AK69" s="831">
        <v>0</v>
      </c>
      <c r="AL69" s="831"/>
      <c r="AM69" s="831"/>
      <c r="AN69" s="831"/>
      <c r="AO69" s="831"/>
      <c r="AP69" s="831">
        <v>0</v>
      </c>
      <c r="AQ69" s="831"/>
      <c r="AR69" s="831"/>
      <c r="AS69" s="831"/>
      <c r="AT69" s="831"/>
      <c r="AU69" s="831">
        <v>0</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550</v>
      </c>
      <c r="C70" s="875"/>
      <c r="D70" s="875"/>
      <c r="E70" s="875"/>
      <c r="F70" s="875"/>
      <c r="G70" s="875"/>
      <c r="H70" s="875"/>
      <c r="I70" s="875"/>
      <c r="J70" s="875"/>
      <c r="K70" s="875"/>
      <c r="L70" s="875"/>
      <c r="M70" s="875"/>
      <c r="N70" s="875"/>
      <c r="O70" s="875"/>
      <c r="P70" s="876"/>
      <c r="Q70" s="877">
        <v>143</v>
      </c>
      <c r="R70" s="831"/>
      <c r="S70" s="831"/>
      <c r="T70" s="831"/>
      <c r="U70" s="831"/>
      <c r="V70" s="831">
        <v>143</v>
      </c>
      <c r="W70" s="831"/>
      <c r="X70" s="831"/>
      <c r="Y70" s="831"/>
      <c r="Z70" s="831"/>
      <c r="AA70" s="831">
        <v>0</v>
      </c>
      <c r="AB70" s="831"/>
      <c r="AC70" s="831"/>
      <c r="AD70" s="831"/>
      <c r="AE70" s="831"/>
      <c r="AF70" s="831">
        <v>0</v>
      </c>
      <c r="AG70" s="831"/>
      <c r="AH70" s="831"/>
      <c r="AI70" s="831"/>
      <c r="AJ70" s="831"/>
      <c r="AK70" s="831">
        <v>0</v>
      </c>
      <c r="AL70" s="831"/>
      <c r="AM70" s="831"/>
      <c r="AN70" s="831"/>
      <c r="AO70" s="831"/>
      <c r="AP70" s="831">
        <v>0</v>
      </c>
      <c r="AQ70" s="831"/>
      <c r="AR70" s="831"/>
      <c r="AS70" s="831"/>
      <c r="AT70" s="831"/>
      <c r="AU70" s="831">
        <v>0</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551</v>
      </c>
      <c r="C71" s="875"/>
      <c r="D71" s="875"/>
      <c r="E71" s="875"/>
      <c r="F71" s="875"/>
      <c r="G71" s="875"/>
      <c r="H71" s="875"/>
      <c r="I71" s="875"/>
      <c r="J71" s="875"/>
      <c r="K71" s="875"/>
      <c r="L71" s="875"/>
      <c r="M71" s="875"/>
      <c r="N71" s="875"/>
      <c r="O71" s="875"/>
      <c r="P71" s="876"/>
      <c r="Q71" s="877">
        <v>4171</v>
      </c>
      <c r="R71" s="831"/>
      <c r="S71" s="831"/>
      <c r="T71" s="831"/>
      <c r="U71" s="831"/>
      <c r="V71" s="831">
        <v>3764</v>
      </c>
      <c r="W71" s="831"/>
      <c r="X71" s="831"/>
      <c r="Y71" s="831"/>
      <c r="Z71" s="831"/>
      <c r="AA71" s="831">
        <v>407</v>
      </c>
      <c r="AB71" s="831"/>
      <c r="AC71" s="831"/>
      <c r="AD71" s="831"/>
      <c r="AE71" s="831"/>
      <c r="AF71" s="831">
        <v>407</v>
      </c>
      <c r="AG71" s="831"/>
      <c r="AH71" s="831"/>
      <c r="AI71" s="831"/>
      <c r="AJ71" s="831"/>
      <c r="AK71" s="831">
        <v>2</v>
      </c>
      <c r="AL71" s="831"/>
      <c r="AM71" s="831"/>
      <c r="AN71" s="831"/>
      <c r="AO71" s="831"/>
      <c r="AP71" s="831">
        <v>0</v>
      </c>
      <c r="AQ71" s="831"/>
      <c r="AR71" s="831"/>
      <c r="AS71" s="831"/>
      <c r="AT71" s="831"/>
      <c r="AU71" s="831">
        <v>0</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552</v>
      </c>
      <c r="C72" s="875"/>
      <c r="D72" s="875"/>
      <c r="E72" s="875"/>
      <c r="F72" s="875"/>
      <c r="G72" s="875"/>
      <c r="H72" s="875"/>
      <c r="I72" s="875"/>
      <c r="J72" s="875"/>
      <c r="K72" s="875"/>
      <c r="L72" s="875"/>
      <c r="M72" s="875"/>
      <c r="N72" s="875"/>
      <c r="O72" s="875"/>
      <c r="P72" s="876"/>
      <c r="Q72" s="877">
        <v>7</v>
      </c>
      <c r="R72" s="831"/>
      <c r="S72" s="831"/>
      <c r="T72" s="831"/>
      <c r="U72" s="831"/>
      <c r="V72" s="831">
        <v>7</v>
      </c>
      <c r="W72" s="831"/>
      <c r="X72" s="831"/>
      <c r="Y72" s="831"/>
      <c r="Z72" s="831"/>
      <c r="AA72" s="831">
        <v>0</v>
      </c>
      <c r="AB72" s="831"/>
      <c r="AC72" s="831"/>
      <c r="AD72" s="831"/>
      <c r="AE72" s="831"/>
      <c r="AF72" s="831">
        <v>0</v>
      </c>
      <c r="AG72" s="831"/>
      <c r="AH72" s="831"/>
      <c r="AI72" s="831"/>
      <c r="AJ72" s="831"/>
      <c r="AK72" s="831">
        <v>0</v>
      </c>
      <c r="AL72" s="831"/>
      <c r="AM72" s="831"/>
      <c r="AN72" s="831"/>
      <c r="AO72" s="831"/>
      <c r="AP72" s="831">
        <v>0</v>
      </c>
      <c r="AQ72" s="831"/>
      <c r="AR72" s="831"/>
      <c r="AS72" s="831"/>
      <c r="AT72" s="831"/>
      <c r="AU72" s="831">
        <v>0</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553</v>
      </c>
      <c r="C73" s="875"/>
      <c r="D73" s="875"/>
      <c r="E73" s="875"/>
      <c r="F73" s="875"/>
      <c r="G73" s="875"/>
      <c r="H73" s="875"/>
      <c r="I73" s="875"/>
      <c r="J73" s="875"/>
      <c r="K73" s="875"/>
      <c r="L73" s="875"/>
      <c r="M73" s="875"/>
      <c r="N73" s="875"/>
      <c r="O73" s="875"/>
      <c r="P73" s="876"/>
      <c r="Q73" s="877">
        <v>59</v>
      </c>
      <c r="R73" s="831"/>
      <c r="S73" s="831"/>
      <c r="T73" s="831"/>
      <c r="U73" s="831"/>
      <c r="V73" s="831">
        <v>48</v>
      </c>
      <c r="W73" s="831"/>
      <c r="X73" s="831"/>
      <c r="Y73" s="831"/>
      <c r="Z73" s="831"/>
      <c r="AA73" s="831">
        <v>11</v>
      </c>
      <c r="AB73" s="831"/>
      <c r="AC73" s="831"/>
      <c r="AD73" s="831"/>
      <c r="AE73" s="831"/>
      <c r="AF73" s="831">
        <v>0</v>
      </c>
      <c r="AG73" s="831"/>
      <c r="AH73" s="831"/>
      <c r="AI73" s="831"/>
      <c r="AJ73" s="831"/>
      <c r="AK73" s="831">
        <v>0</v>
      </c>
      <c r="AL73" s="831"/>
      <c r="AM73" s="831"/>
      <c r="AN73" s="831"/>
      <c r="AO73" s="831"/>
      <c r="AP73" s="831">
        <v>0</v>
      </c>
      <c r="AQ73" s="831"/>
      <c r="AR73" s="831"/>
      <c r="AS73" s="831"/>
      <c r="AT73" s="831"/>
      <c r="AU73" s="831">
        <v>0</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554</v>
      </c>
      <c r="C74" s="875"/>
      <c r="D74" s="875"/>
      <c r="E74" s="875"/>
      <c r="F74" s="875"/>
      <c r="G74" s="875"/>
      <c r="H74" s="875"/>
      <c r="I74" s="875"/>
      <c r="J74" s="875"/>
      <c r="K74" s="875"/>
      <c r="L74" s="875"/>
      <c r="M74" s="875"/>
      <c r="N74" s="875"/>
      <c r="O74" s="875"/>
      <c r="P74" s="876"/>
      <c r="Q74" s="877">
        <v>155044</v>
      </c>
      <c r="R74" s="831"/>
      <c r="S74" s="831"/>
      <c r="T74" s="831"/>
      <c r="U74" s="831"/>
      <c r="V74" s="831">
        <v>151877</v>
      </c>
      <c r="W74" s="831"/>
      <c r="X74" s="831"/>
      <c r="Y74" s="831"/>
      <c r="Z74" s="831"/>
      <c r="AA74" s="831">
        <v>3167</v>
      </c>
      <c r="AB74" s="831"/>
      <c r="AC74" s="831"/>
      <c r="AD74" s="831"/>
      <c r="AE74" s="831"/>
      <c r="AF74" s="831">
        <v>0</v>
      </c>
      <c r="AG74" s="831"/>
      <c r="AH74" s="831"/>
      <c r="AI74" s="831"/>
      <c r="AJ74" s="831"/>
      <c r="AK74" s="831">
        <v>0</v>
      </c>
      <c r="AL74" s="831"/>
      <c r="AM74" s="831"/>
      <c r="AN74" s="831"/>
      <c r="AO74" s="831"/>
      <c r="AP74" s="831">
        <v>0</v>
      </c>
      <c r="AQ74" s="831"/>
      <c r="AR74" s="831"/>
      <c r="AS74" s="831"/>
      <c r="AT74" s="831"/>
      <c r="AU74" s="831">
        <v>0</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376</v>
      </c>
      <c r="B88" s="789" t="s">
        <v>397</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441</v>
      </c>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398</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90</v>
      </c>
      <c r="CS102" s="853"/>
      <c r="CT102" s="853"/>
      <c r="CU102" s="853"/>
      <c r="CV102" s="892"/>
      <c r="CW102" s="891">
        <v>52</v>
      </c>
      <c r="CX102" s="853"/>
      <c r="CY102" s="853"/>
      <c r="CZ102" s="853"/>
      <c r="DA102" s="892"/>
      <c r="DB102" s="891">
        <v>219</v>
      </c>
      <c r="DC102" s="853"/>
      <c r="DD102" s="853"/>
      <c r="DE102" s="853"/>
      <c r="DF102" s="892"/>
      <c r="DG102" s="891">
        <v>0</v>
      </c>
      <c r="DH102" s="853"/>
      <c r="DI102" s="853"/>
      <c r="DJ102" s="853"/>
      <c r="DK102" s="892"/>
      <c r="DL102" s="891">
        <v>0</v>
      </c>
      <c r="DM102" s="853"/>
      <c r="DN102" s="853"/>
      <c r="DO102" s="853"/>
      <c r="DP102" s="892"/>
      <c r="DQ102" s="891">
        <v>0</v>
      </c>
      <c r="DR102" s="853"/>
      <c r="DS102" s="853"/>
      <c r="DT102" s="853"/>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399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406</v>
      </c>
      <c r="AB109" s="894"/>
      <c r="AC109" s="894"/>
      <c r="AD109" s="894"/>
      <c r="AE109" s="895"/>
      <c r="AF109" s="893" t="s">
        <v>407</v>
      </c>
      <c r="AG109" s="894"/>
      <c r="AH109" s="894"/>
      <c r="AI109" s="894"/>
      <c r="AJ109" s="895"/>
      <c r="AK109" s="893" t="s">
        <v>294</v>
      </c>
      <c r="AL109" s="894"/>
      <c r="AM109" s="894"/>
      <c r="AN109" s="894"/>
      <c r="AO109" s="895"/>
      <c r="AP109" s="893" t="s">
        <v>408</v>
      </c>
      <c r="AQ109" s="894"/>
      <c r="AR109" s="894"/>
      <c r="AS109" s="894"/>
      <c r="AT109" s="896"/>
      <c r="AU109" s="913" t="s">
        <v>405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406</v>
      </c>
      <c r="BR109" s="894"/>
      <c r="BS109" s="894"/>
      <c r="BT109" s="894"/>
      <c r="BU109" s="895"/>
      <c r="BV109" s="893" t="s">
        <v>407</v>
      </c>
      <c r="BW109" s="894"/>
      <c r="BX109" s="894"/>
      <c r="BY109" s="894"/>
      <c r="BZ109" s="895"/>
      <c r="CA109" s="893" t="s">
        <v>294</v>
      </c>
      <c r="CB109" s="894"/>
      <c r="CC109" s="894"/>
      <c r="CD109" s="894"/>
      <c r="CE109" s="895"/>
      <c r="CF109" s="914" t="s">
        <v>408</v>
      </c>
      <c r="CG109" s="914"/>
      <c r="CH109" s="914"/>
      <c r="CI109" s="914"/>
      <c r="CJ109" s="914"/>
      <c r="CK109" s="893" t="s">
        <v>409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406</v>
      </c>
      <c r="DH109" s="894"/>
      <c r="DI109" s="894"/>
      <c r="DJ109" s="894"/>
      <c r="DK109" s="895"/>
      <c r="DL109" s="893" t="s">
        <v>407</v>
      </c>
      <c r="DM109" s="894"/>
      <c r="DN109" s="894"/>
      <c r="DO109" s="894"/>
      <c r="DP109" s="895"/>
      <c r="DQ109" s="893" t="s">
        <v>294</v>
      </c>
      <c r="DR109" s="894"/>
      <c r="DS109" s="894"/>
      <c r="DT109" s="894"/>
      <c r="DU109" s="895"/>
      <c r="DV109" s="893" t="s">
        <v>408</v>
      </c>
      <c r="DW109" s="894"/>
      <c r="DX109" s="894"/>
      <c r="DY109" s="894"/>
      <c r="DZ109" s="896"/>
    </row>
    <row r="110" spans="1:131" s="218" customFormat="1" ht="26.25" customHeight="1" x14ac:dyDescent="0.15">
      <c r="A110" s="897" t="s">
        <v>410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298854</v>
      </c>
      <c r="AB110" s="901"/>
      <c r="AC110" s="901"/>
      <c r="AD110" s="901"/>
      <c r="AE110" s="902"/>
      <c r="AF110" s="903">
        <v>259444</v>
      </c>
      <c r="AG110" s="901"/>
      <c r="AH110" s="901"/>
      <c r="AI110" s="901"/>
      <c r="AJ110" s="902"/>
      <c r="AK110" s="903">
        <v>255982</v>
      </c>
      <c r="AL110" s="901"/>
      <c r="AM110" s="901"/>
      <c r="AN110" s="901"/>
      <c r="AO110" s="902"/>
      <c r="AP110" s="904">
        <v>43.7</v>
      </c>
      <c r="AQ110" s="905"/>
      <c r="AR110" s="905"/>
      <c r="AS110" s="905"/>
      <c r="AT110" s="906"/>
      <c r="AU110" s="907" t="s">
        <v>69</v>
      </c>
      <c r="AV110" s="908"/>
      <c r="AW110" s="908"/>
      <c r="AX110" s="908"/>
      <c r="AY110" s="908"/>
      <c r="AZ110" s="930" t="s">
        <v>411</v>
      </c>
      <c r="BA110" s="898"/>
      <c r="BB110" s="898"/>
      <c r="BC110" s="898"/>
      <c r="BD110" s="898"/>
      <c r="BE110" s="898"/>
      <c r="BF110" s="898"/>
      <c r="BG110" s="898"/>
      <c r="BH110" s="898"/>
      <c r="BI110" s="898"/>
      <c r="BJ110" s="898"/>
      <c r="BK110" s="898"/>
      <c r="BL110" s="898"/>
      <c r="BM110" s="898"/>
      <c r="BN110" s="898"/>
      <c r="BO110" s="898"/>
      <c r="BP110" s="899"/>
      <c r="BQ110" s="931">
        <v>2173303</v>
      </c>
      <c r="BR110" s="932"/>
      <c r="BS110" s="932"/>
      <c r="BT110" s="932"/>
      <c r="BU110" s="932"/>
      <c r="BV110" s="932">
        <v>2194759</v>
      </c>
      <c r="BW110" s="932"/>
      <c r="BX110" s="932"/>
      <c r="BY110" s="932"/>
      <c r="BZ110" s="932"/>
      <c r="CA110" s="932">
        <v>2196437</v>
      </c>
      <c r="CB110" s="932"/>
      <c r="CC110" s="932"/>
      <c r="CD110" s="932"/>
      <c r="CE110" s="932"/>
      <c r="CF110" s="945">
        <v>375</v>
      </c>
      <c r="CG110" s="946"/>
      <c r="CH110" s="946"/>
      <c r="CI110" s="946"/>
      <c r="CJ110" s="946"/>
      <c r="CK110" s="947" t="s">
        <v>412</v>
      </c>
      <c r="CL110" s="948"/>
      <c r="CM110" s="930" t="s">
        <v>413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414</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415</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416</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417</v>
      </c>
      <c r="B112" s="954"/>
      <c r="C112" s="924" t="s">
        <v>418</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419</v>
      </c>
      <c r="BA112" s="924"/>
      <c r="BB112" s="924"/>
      <c r="BC112" s="924"/>
      <c r="BD112" s="924"/>
      <c r="BE112" s="924"/>
      <c r="BF112" s="924"/>
      <c r="BG112" s="924"/>
      <c r="BH112" s="924"/>
      <c r="BI112" s="924"/>
      <c r="BJ112" s="924"/>
      <c r="BK112" s="924"/>
      <c r="BL112" s="924"/>
      <c r="BM112" s="924"/>
      <c r="BN112" s="924"/>
      <c r="BO112" s="924"/>
      <c r="BP112" s="925"/>
      <c r="BQ112" s="926" t="s">
        <v>122</v>
      </c>
      <c r="BR112" s="927"/>
      <c r="BS112" s="927"/>
      <c r="BT112" s="927"/>
      <c r="BU112" s="927"/>
      <c r="BV112" s="927" t="s">
        <v>122</v>
      </c>
      <c r="BW112" s="927"/>
      <c r="BX112" s="927"/>
      <c r="BY112" s="927"/>
      <c r="BZ112" s="927"/>
      <c r="CA112" s="927" t="s">
        <v>122</v>
      </c>
      <c r="CB112" s="927"/>
      <c r="CC112" s="927"/>
      <c r="CD112" s="927"/>
      <c r="CE112" s="927"/>
      <c r="CF112" s="921" t="s">
        <v>122</v>
      </c>
      <c r="CG112" s="922"/>
      <c r="CH112" s="922"/>
      <c r="CI112" s="922"/>
      <c r="CJ112" s="922"/>
      <c r="CK112" s="949"/>
      <c r="CL112" s="950"/>
      <c r="CM112" s="923" t="s">
        <v>420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421</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t="s">
        <v>122</v>
      </c>
      <c r="AB113" s="939"/>
      <c r="AC113" s="939"/>
      <c r="AD113" s="939"/>
      <c r="AE113" s="940"/>
      <c r="AF113" s="941" t="s">
        <v>122</v>
      </c>
      <c r="AG113" s="939"/>
      <c r="AH113" s="939"/>
      <c r="AI113" s="939"/>
      <c r="AJ113" s="940"/>
      <c r="AK113" s="941" t="s">
        <v>122</v>
      </c>
      <c r="AL113" s="939"/>
      <c r="AM113" s="939"/>
      <c r="AN113" s="939"/>
      <c r="AO113" s="940"/>
      <c r="AP113" s="942" t="s">
        <v>122</v>
      </c>
      <c r="AQ113" s="943"/>
      <c r="AR113" s="943"/>
      <c r="AS113" s="943"/>
      <c r="AT113" s="944"/>
      <c r="AU113" s="909"/>
      <c r="AV113" s="910"/>
      <c r="AW113" s="910"/>
      <c r="AX113" s="910"/>
      <c r="AY113" s="910"/>
      <c r="AZ113" s="923" t="s">
        <v>422</v>
      </c>
      <c r="BA113" s="924"/>
      <c r="BB113" s="924"/>
      <c r="BC113" s="924"/>
      <c r="BD113" s="924"/>
      <c r="BE113" s="924"/>
      <c r="BF113" s="924"/>
      <c r="BG113" s="924"/>
      <c r="BH113" s="924"/>
      <c r="BI113" s="924"/>
      <c r="BJ113" s="924"/>
      <c r="BK113" s="924"/>
      <c r="BL113" s="924"/>
      <c r="BM113" s="924"/>
      <c r="BN113" s="924"/>
      <c r="BO113" s="924"/>
      <c r="BP113" s="925"/>
      <c r="BQ113" s="926">
        <v>6641</v>
      </c>
      <c r="BR113" s="927"/>
      <c r="BS113" s="927"/>
      <c r="BT113" s="927"/>
      <c r="BU113" s="927"/>
      <c r="BV113" s="927">
        <v>5544</v>
      </c>
      <c r="BW113" s="927"/>
      <c r="BX113" s="927"/>
      <c r="BY113" s="927"/>
      <c r="BZ113" s="927"/>
      <c r="CA113" s="927">
        <v>4911</v>
      </c>
      <c r="CB113" s="927"/>
      <c r="CC113" s="927"/>
      <c r="CD113" s="927"/>
      <c r="CE113" s="927"/>
      <c r="CF113" s="921">
        <v>0.8</v>
      </c>
      <c r="CG113" s="922"/>
      <c r="CH113" s="922"/>
      <c r="CI113" s="922"/>
      <c r="CJ113" s="922"/>
      <c r="CK113" s="949"/>
      <c r="CL113" s="950"/>
      <c r="CM113" s="923" t="s">
        <v>423</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424</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1132</v>
      </c>
      <c r="AB114" s="960"/>
      <c r="AC114" s="960"/>
      <c r="AD114" s="960"/>
      <c r="AE114" s="961"/>
      <c r="AF114" s="962">
        <v>1132</v>
      </c>
      <c r="AG114" s="960"/>
      <c r="AH114" s="960"/>
      <c r="AI114" s="960"/>
      <c r="AJ114" s="961"/>
      <c r="AK114" s="962">
        <v>664</v>
      </c>
      <c r="AL114" s="960"/>
      <c r="AM114" s="960"/>
      <c r="AN114" s="960"/>
      <c r="AO114" s="961"/>
      <c r="AP114" s="963">
        <v>0.1</v>
      </c>
      <c r="AQ114" s="964"/>
      <c r="AR114" s="964"/>
      <c r="AS114" s="964"/>
      <c r="AT114" s="965"/>
      <c r="AU114" s="909"/>
      <c r="AV114" s="910"/>
      <c r="AW114" s="910"/>
      <c r="AX114" s="910"/>
      <c r="AY114" s="910"/>
      <c r="AZ114" s="923" t="s">
        <v>425</v>
      </c>
      <c r="BA114" s="924"/>
      <c r="BB114" s="924"/>
      <c r="BC114" s="924"/>
      <c r="BD114" s="924"/>
      <c r="BE114" s="924"/>
      <c r="BF114" s="924"/>
      <c r="BG114" s="924"/>
      <c r="BH114" s="924"/>
      <c r="BI114" s="924"/>
      <c r="BJ114" s="924"/>
      <c r="BK114" s="924"/>
      <c r="BL114" s="924"/>
      <c r="BM114" s="924"/>
      <c r="BN114" s="924"/>
      <c r="BO114" s="924"/>
      <c r="BP114" s="925"/>
      <c r="BQ114" s="926">
        <v>165360</v>
      </c>
      <c r="BR114" s="927"/>
      <c r="BS114" s="927"/>
      <c r="BT114" s="927"/>
      <c r="BU114" s="927"/>
      <c r="BV114" s="927">
        <v>179720</v>
      </c>
      <c r="BW114" s="927"/>
      <c r="BX114" s="927"/>
      <c r="BY114" s="927"/>
      <c r="BZ114" s="927"/>
      <c r="CA114" s="927">
        <v>202426</v>
      </c>
      <c r="CB114" s="927"/>
      <c r="CC114" s="927"/>
      <c r="CD114" s="927"/>
      <c r="CE114" s="927"/>
      <c r="CF114" s="921">
        <v>34.6</v>
      </c>
      <c r="CG114" s="922"/>
      <c r="CH114" s="922"/>
      <c r="CI114" s="922"/>
      <c r="CJ114" s="922"/>
      <c r="CK114" s="949"/>
      <c r="CL114" s="950"/>
      <c r="CM114" s="923" t="s">
        <v>426</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427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428</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429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431</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432</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433</v>
      </c>
      <c r="Z117" s="895"/>
      <c r="AA117" s="979">
        <v>299986</v>
      </c>
      <c r="AB117" s="980"/>
      <c r="AC117" s="980"/>
      <c r="AD117" s="980"/>
      <c r="AE117" s="981"/>
      <c r="AF117" s="982">
        <v>260576</v>
      </c>
      <c r="AG117" s="980"/>
      <c r="AH117" s="980"/>
      <c r="AI117" s="980"/>
      <c r="AJ117" s="981"/>
      <c r="AK117" s="982">
        <v>256646</v>
      </c>
      <c r="AL117" s="980"/>
      <c r="AM117" s="980"/>
      <c r="AN117" s="980"/>
      <c r="AO117" s="981"/>
      <c r="AP117" s="983"/>
      <c r="AQ117" s="984"/>
      <c r="AR117" s="984"/>
      <c r="AS117" s="984"/>
      <c r="AT117" s="985"/>
      <c r="AU117" s="909"/>
      <c r="AV117" s="910"/>
      <c r="AW117" s="910"/>
      <c r="AX117" s="910"/>
      <c r="AY117" s="910"/>
      <c r="AZ117" s="975" t="s">
        <v>434</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409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406</v>
      </c>
      <c r="AB118" s="894"/>
      <c r="AC118" s="894"/>
      <c r="AD118" s="894"/>
      <c r="AE118" s="895"/>
      <c r="AF118" s="893" t="s">
        <v>407</v>
      </c>
      <c r="AG118" s="894"/>
      <c r="AH118" s="894"/>
      <c r="AI118" s="894"/>
      <c r="AJ118" s="895"/>
      <c r="AK118" s="893" t="s">
        <v>294</v>
      </c>
      <c r="AL118" s="894"/>
      <c r="AM118" s="894"/>
      <c r="AN118" s="894"/>
      <c r="AO118" s="895"/>
      <c r="AP118" s="971" t="s">
        <v>408</v>
      </c>
      <c r="AQ118" s="972"/>
      <c r="AR118" s="972"/>
      <c r="AS118" s="972"/>
      <c r="AT118" s="973"/>
      <c r="AU118" s="909"/>
      <c r="AV118" s="910"/>
      <c r="AW118" s="910"/>
      <c r="AX118" s="910"/>
      <c r="AY118" s="910"/>
      <c r="AZ118" s="974" t="s">
        <v>436</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412</v>
      </c>
      <c r="B119" s="948"/>
      <c r="C119" s="930" t="s">
        <v>413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438</v>
      </c>
      <c r="BP119" s="1006"/>
      <c r="BQ119" s="1000">
        <v>2345304</v>
      </c>
      <c r="BR119" s="1001"/>
      <c r="BS119" s="1001"/>
      <c r="BT119" s="1001"/>
      <c r="BU119" s="1001"/>
      <c r="BV119" s="1001">
        <v>2380023</v>
      </c>
      <c r="BW119" s="1001"/>
      <c r="BX119" s="1001"/>
      <c r="BY119" s="1001"/>
      <c r="BZ119" s="1001"/>
      <c r="CA119" s="1001">
        <v>2403774</v>
      </c>
      <c r="CB119" s="1001"/>
      <c r="CC119" s="1001"/>
      <c r="CD119" s="1001"/>
      <c r="CE119" s="1001"/>
      <c r="CF119" s="1002"/>
      <c r="CG119" s="1003"/>
      <c r="CH119" s="1003"/>
      <c r="CI119" s="1003"/>
      <c r="CJ119" s="1004"/>
      <c r="CK119" s="951"/>
      <c r="CL119" s="952"/>
      <c r="CM119" s="974" t="s">
        <v>439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416</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440</v>
      </c>
      <c r="AV120" s="993"/>
      <c r="AW120" s="993"/>
      <c r="AX120" s="993"/>
      <c r="AY120" s="994"/>
      <c r="AZ120" s="930" t="s">
        <v>441</v>
      </c>
      <c r="BA120" s="898"/>
      <c r="BB120" s="898"/>
      <c r="BC120" s="898"/>
      <c r="BD120" s="898"/>
      <c r="BE120" s="898"/>
      <c r="BF120" s="898"/>
      <c r="BG120" s="898"/>
      <c r="BH120" s="898"/>
      <c r="BI120" s="898"/>
      <c r="BJ120" s="898"/>
      <c r="BK120" s="898"/>
      <c r="BL120" s="898"/>
      <c r="BM120" s="898"/>
      <c r="BN120" s="898"/>
      <c r="BO120" s="898"/>
      <c r="BP120" s="899"/>
      <c r="BQ120" s="931">
        <v>1142447</v>
      </c>
      <c r="BR120" s="932"/>
      <c r="BS120" s="932"/>
      <c r="BT120" s="932"/>
      <c r="BU120" s="932"/>
      <c r="BV120" s="932">
        <v>1089426</v>
      </c>
      <c r="BW120" s="932"/>
      <c r="BX120" s="932"/>
      <c r="BY120" s="932"/>
      <c r="BZ120" s="932"/>
      <c r="CA120" s="932">
        <v>1030110</v>
      </c>
      <c r="CB120" s="932"/>
      <c r="CC120" s="932"/>
      <c r="CD120" s="932"/>
      <c r="CE120" s="932"/>
      <c r="CF120" s="945">
        <v>175.9</v>
      </c>
      <c r="CG120" s="946"/>
      <c r="CH120" s="946"/>
      <c r="CI120" s="946"/>
      <c r="CJ120" s="946"/>
      <c r="CK120" s="1007" t="s">
        <v>442</v>
      </c>
      <c r="CL120" s="1008"/>
      <c r="CM120" s="1008"/>
      <c r="CN120" s="1008"/>
      <c r="CO120" s="1009"/>
      <c r="CP120" s="1015"/>
      <c r="CQ120" s="1016"/>
      <c r="CR120" s="1016"/>
      <c r="CS120" s="1016"/>
      <c r="CT120" s="1016"/>
      <c r="CU120" s="1016"/>
      <c r="CV120" s="1016"/>
      <c r="CW120" s="1016"/>
      <c r="CX120" s="1016"/>
      <c r="CY120" s="1016"/>
      <c r="CZ120" s="1016"/>
      <c r="DA120" s="1016"/>
      <c r="DB120" s="1016"/>
      <c r="DC120" s="1016"/>
      <c r="DD120" s="1016"/>
      <c r="DE120" s="1016"/>
      <c r="DF120" s="1017"/>
      <c r="DG120" s="931"/>
      <c r="DH120" s="932"/>
      <c r="DI120" s="932"/>
      <c r="DJ120" s="932"/>
      <c r="DK120" s="932"/>
      <c r="DL120" s="932"/>
      <c r="DM120" s="932"/>
      <c r="DN120" s="932"/>
      <c r="DO120" s="932"/>
      <c r="DP120" s="932"/>
      <c r="DQ120" s="932"/>
      <c r="DR120" s="932"/>
      <c r="DS120" s="932"/>
      <c r="DT120" s="932"/>
      <c r="DU120" s="932"/>
      <c r="DV120" s="933"/>
      <c r="DW120" s="933"/>
      <c r="DX120" s="933"/>
      <c r="DY120" s="933"/>
      <c r="DZ120" s="934"/>
    </row>
    <row r="121" spans="1:130" s="218" customFormat="1" ht="26.25" customHeight="1" x14ac:dyDescent="0.15">
      <c r="A121" s="1058"/>
      <c r="B121" s="950"/>
      <c r="C121" s="975" t="s">
        <v>443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444</v>
      </c>
      <c r="BA121" s="924"/>
      <c r="BB121" s="924"/>
      <c r="BC121" s="924"/>
      <c r="BD121" s="924"/>
      <c r="BE121" s="924"/>
      <c r="BF121" s="924"/>
      <c r="BG121" s="924"/>
      <c r="BH121" s="924"/>
      <c r="BI121" s="924"/>
      <c r="BJ121" s="924"/>
      <c r="BK121" s="924"/>
      <c r="BL121" s="924"/>
      <c r="BM121" s="924"/>
      <c r="BN121" s="924"/>
      <c r="BO121" s="924"/>
      <c r="BP121" s="925"/>
      <c r="BQ121" s="926">
        <v>303475</v>
      </c>
      <c r="BR121" s="927"/>
      <c r="BS121" s="927"/>
      <c r="BT121" s="927"/>
      <c r="BU121" s="927"/>
      <c r="BV121" s="927">
        <v>179736</v>
      </c>
      <c r="BW121" s="927"/>
      <c r="BX121" s="927"/>
      <c r="BY121" s="927"/>
      <c r="BZ121" s="927"/>
      <c r="CA121" s="927">
        <v>131089</v>
      </c>
      <c r="CB121" s="927"/>
      <c r="CC121" s="927"/>
      <c r="CD121" s="927"/>
      <c r="CE121" s="927"/>
      <c r="CF121" s="921">
        <v>22.4</v>
      </c>
      <c r="CG121" s="922"/>
      <c r="CH121" s="922"/>
      <c r="CI121" s="922"/>
      <c r="CJ121" s="922"/>
      <c r="CK121" s="1010"/>
      <c r="CL121" s="1011"/>
      <c r="CM121" s="1011"/>
      <c r="CN121" s="1011"/>
      <c r="CO121" s="1012"/>
      <c r="CP121" s="1020"/>
      <c r="CQ121" s="1021"/>
      <c r="CR121" s="1021"/>
      <c r="CS121" s="1021"/>
      <c r="CT121" s="1021"/>
      <c r="CU121" s="1021"/>
      <c r="CV121" s="1021"/>
      <c r="CW121" s="1021"/>
      <c r="CX121" s="1021"/>
      <c r="CY121" s="1021"/>
      <c r="CZ121" s="1021"/>
      <c r="DA121" s="1021"/>
      <c r="DB121" s="1021"/>
      <c r="DC121" s="1021"/>
      <c r="DD121" s="1021"/>
      <c r="DE121" s="1021"/>
      <c r="DF121" s="1022"/>
      <c r="DG121" s="926"/>
      <c r="DH121" s="927"/>
      <c r="DI121" s="927"/>
      <c r="DJ121" s="927"/>
      <c r="DK121" s="927"/>
      <c r="DL121" s="927"/>
      <c r="DM121" s="927"/>
      <c r="DN121" s="927"/>
      <c r="DO121" s="927"/>
      <c r="DP121" s="927"/>
      <c r="DQ121" s="927"/>
      <c r="DR121" s="927"/>
      <c r="DS121" s="927"/>
      <c r="DT121" s="927"/>
      <c r="DU121" s="927"/>
      <c r="DV121" s="928"/>
      <c r="DW121" s="928"/>
      <c r="DX121" s="928"/>
      <c r="DY121" s="928"/>
      <c r="DZ121" s="929"/>
    </row>
    <row r="122" spans="1:130" s="218" customFormat="1" ht="26.25" customHeight="1" x14ac:dyDescent="0.15">
      <c r="A122" s="1058"/>
      <c r="B122" s="950"/>
      <c r="C122" s="923" t="s">
        <v>426</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445</v>
      </c>
      <c r="BA122" s="966"/>
      <c r="BB122" s="966"/>
      <c r="BC122" s="966"/>
      <c r="BD122" s="966"/>
      <c r="BE122" s="966"/>
      <c r="BF122" s="966"/>
      <c r="BG122" s="966"/>
      <c r="BH122" s="966"/>
      <c r="BI122" s="966"/>
      <c r="BJ122" s="966"/>
      <c r="BK122" s="966"/>
      <c r="BL122" s="966"/>
      <c r="BM122" s="966"/>
      <c r="BN122" s="966"/>
      <c r="BO122" s="966"/>
      <c r="BP122" s="967"/>
      <c r="BQ122" s="1000">
        <v>1427991</v>
      </c>
      <c r="BR122" s="1001"/>
      <c r="BS122" s="1001"/>
      <c r="BT122" s="1001"/>
      <c r="BU122" s="1001"/>
      <c r="BV122" s="1001">
        <v>1488748</v>
      </c>
      <c r="BW122" s="1001"/>
      <c r="BX122" s="1001"/>
      <c r="BY122" s="1001"/>
      <c r="BZ122" s="1001"/>
      <c r="CA122" s="1001">
        <v>1479233</v>
      </c>
      <c r="CB122" s="1001"/>
      <c r="CC122" s="1001"/>
      <c r="CD122" s="1001"/>
      <c r="CE122" s="1001"/>
      <c r="CF122" s="1018">
        <v>252.6</v>
      </c>
      <c r="CG122" s="1019"/>
      <c r="CH122" s="1019"/>
      <c r="CI122" s="1019"/>
      <c r="CJ122" s="1019"/>
      <c r="CK122" s="1010"/>
      <c r="CL122" s="1011"/>
      <c r="CM122" s="1011"/>
      <c r="CN122" s="1011"/>
      <c r="CO122" s="1012"/>
      <c r="CP122" s="1020"/>
      <c r="CQ122" s="1021"/>
      <c r="CR122" s="1021"/>
      <c r="CS122" s="1021"/>
      <c r="CT122" s="1021"/>
      <c r="CU122" s="1021"/>
      <c r="CV122" s="1021"/>
      <c r="CW122" s="1021"/>
      <c r="CX122" s="1021"/>
      <c r="CY122" s="1021"/>
      <c r="CZ122" s="1021"/>
      <c r="DA122" s="1021"/>
      <c r="DB122" s="1021"/>
      <c r="DC122" s="1021"/>
      <c r="DD122" s="1021"/>
      <c r="DE122" s="1021"/>
      <c r="DF122" s="1022"/>
      <c r="DG122" s="926"/>
      <c r="DH122" s="927"/>
      <c r="DI122" s="927"/>
      <c r="DJ122" s="927"/>
      <c r="DK122" s="927"/>
      <c r="DL122" s="927"/>
      <c r="DM122" s="927"/>
      <c r="DN122" s="927"/>
      <c r="DO122" s="927"/>
      <c r="DP122" s="927"/>
      <c r="DQ122" s="927"/>
      <c r="DR122" s="927"/>
      <c r="DS122" s="927"/>
      <c r="DT122" s="927"/>
      <c r="DU122" s="927"/>
      <c r="DV122" s="928"/>
      <c r="DW122" s="928"/>
      <c r="DX122" s="928"/>
      <c r="DY122" s="928"/>
      <c r="DZ122" s="929"/>
    </row>
    <row r="123" spans="1:130" s="218" customFormat="1" ht="26.25" customHeight="1" x14ac:dyDescent="0.15">
      <c r="A123" s="1058"/>
      <c r="B123" s="950"/>
      <c r="C123" s="923" t="s">
        <v>432</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446</v>
      </c>
      <c r="BP123" s="1006"/>
      <c r="BQ123" s="1064">
        <v>2873913</v>
      </c>
      <c r="BR123" s="1065"/>
      <c r="BS123" s="1065"/>
      <c r="BT123" s="1065"/>
      <c r="BU123" s="1065"/>
      <c r="BV123" s="1065">
        <v>2757910</v>
      </c>
      <c r="BW123" s="1065"/>
      <c r="BX123" s="1065"/>
      <c r="BY123" s="1065"/>
      <c r="BZ123" s="1065"/>
      <c r="CA123" s="1065">
        <v>2640432</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18" customFormat="1" ht="26.25" customHeight="1" thickBot="1" x14ac:dyDescent="0.2">
      <c r="A124" s="1058"/>
      <c r="B124" s="950"/>
      <c r="C124" s="923" t="s">
        <v>435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447</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c r="CQ124" s="1021"/>
      <c r="CR124" s="1021"/>
      <c r="CS124" s="1021"/>
      <c r="CT124" s="1021"/>
      <c r="CU124" s="1021"/>
      <c r="CV124" s="1021"/>
      <c r="CW124" s="1021"/>
      <c r="CX124" s="1021"/>
      <c r="CY124" s="1021"/>
      <c r="CZ124" s="1021"/>
      <c r="DA124" s="1021"/>
      <c r="DB124" s="1021"/>
      <c r="DC124" s="1021"/>
      <c r="DD124" s="1021"/>
      <c r="DE124" s="1021"/>
      <c r="DF124" s="1022"/>
      <c r="DG124" s="1005"/>
      <c r="DH124" s="987"/>
      <c r="DI124" s="987"/>
      <c r="DJ124" s="987"/>
      <c r="DK124" s="988"/>
      <c r="DL124" s="986"/>
      <c r="DM124" s="987"/>
      <c r="DN124" s="987"/>
      <c r="DO124" s="987"/>
      <c r="DP124" s="988"/>
      <c r="DQ124" s="986"/>
      <c r="DR124" s="987"/>
      <c r="DS124" s="987"/>
      <c r="DT124" s="987"/>
      <c r="DU124" s="988"/>
      <c r="DV124" s="989"/>
      <c r="DW124" s="990"/>
      <c r="DX124" s="990"/>
      <c r="DY124" s="990"/>
      <c r="DZ124" s="991"/>
    </row>
    <row r="125" spans="1:130" s="218" customFormat="1" ht="26.25" customHeight="1" x14ac:dyDescent="0.15">
      <c r="A125" s="1058"/>
      <c r="B125" s="950"/>
      <c r="C125" s="923" t="s">
        <v>437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448</v>
      </c>
      <c r="CL125" s="1008"/>
      <c r="CM125" s="1008"/>
      <c r="CN125" s="1008"/>
      <c r="CO125" s="1009"/>
      <c r="CP125" s="930" t="s">
        <v>449</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439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450</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451</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452</v>
      </c>
      <c r="AY127" s="1033"/>
      <c r="AZ127" s="1033"/>
      <c r="BA127" s="1033"/>
      <c r="BB127" s="1033"/>
      <c r="BC127" s="1033"/>
      <c r="BD127" s="1033"/>
      <c r="BE127" s="1034"/>
      <c r="BF127" s="1035" t="s">
        <v>453</v>
      </c>
      <c r="BG127" s="1033"/>
      <c r="BH127" s="1033"/>
      <c r="BI127" s="1033"/>
      <c r="BJ127" s="1033"/>
      <c r="BK127" s="1033"/>
      <c r="BL127" s="1034"/>
      <c r="BM127" s="1035" t="s">
        <v>454</v>
      </c>
      <c r="BN127" s="1033"/>
      <c r="BO127" s="1033"/>
      <c r="BP127" s="1033"/>
      <c r="BQ127" s="1033"/>
      <c r="BR127" s="1033"/>
      <c r="BS127" s="1034"/>
      <c r="BT127" s="1035" t="s">
        <v>455</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456</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457</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458</v>
      </c>
      <c r="X128" s="1044"/>
      <c r="Y128" s="1044"/>
      <c r="Z128" s="1045"/>
      <c r="AA128" s="1046">
        <v>9124</v>
      </c>
      <c r="AB128" s="1047"/>
      <c r="AC128" s="1047"/>
      <c r="AD128" s="1047"/>
      <c r="AE128" s="1048"/>
      <c r="AF128" s="1049">
        <v>8827</v>
      </c>
      <c r="AG128" s="1047"/>
      <c r="AH128" s="1047"/>
      <c r="AI128" s="1047"/>
      <c r="AJ128" s="1048"/>
      <c r="AK128" s="1049">
        <v>4556</v>
      </c>
      <c r="AL128" s="1047"/>
      <c r="AM128" s="1047"/>
      <c r="AN128" s="1047"/>
      <c r="AO128" s="1048"/>
      <c r="AP128" s="1050"/>
      <c r="AQ128" s="1051"/>
      <c r="AR128" s="1051"/>
      <c r="AS128" s="1051"/>
      <c r="AT128" s="1052"/>
      <c r="AU128" s="220"/>
      <c r="AV128" s="220"/>
      <c r="AW128" s="220"/>
      <c r="AX128" s="897" t="s">
        <v>459</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460</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461</v>
      </c>
      <c r="X129" s="1072"/>
      <c r="Y129" s="1072"/>
      <c r="Z129" s="1073"/>
      <c r="AA129" s="959">
        <v>775979</v>
      </c>
      <c r="AB129" s="960"/>
      <c r="AC129" s="960"/>
      <c r="AD129" s="960"/>
      <c r="AE129" s="961"/>
      <c r="AF129" s="962">
        <v>746380</v>
      </c>
      <c r="AG129" s="960"/>
      <c r="AH129" s="960"/>
      <c r="AI129" s="960"/>
      <c r="AJ129" s="961"/>
      <c r="AK129" s="962">
        <v>768607</v>
      </c>
      <c r="AL129" s="960"/>
      <c r="AM129" s="960"/>
      <c r="AN129" s="960"/>
      <c r="AO129" s="961"/>
      <c r="AP129" s="1074"/>
      <c r="AQ129" s="1075"/>
      <c r="AR129" s="1075"/>
      <c r="AS129" s="1075"/>
      <c r="AT129" s="1076"/>
      <c r="AU129" s="221"/>
      <c r="AV129" s="221"/>
      <c r="AW129" s="221"/>
      <c r="AX129" s="1066" t="s">
        <v>462</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463</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464</v>
      </c>
      <c r="X130" s="1072"/>
      <c r="Y130" s="1072"/>
      <c r="Z130" s="1073"/>
      <c r="AA130" s="959">
        <v>207318</v>
      </c>
      <c r="AB130" s="960"/>
      <c r="AC130" s="960"/>
      <c r="AD130" s="960"/>
      <c r="AE130" s="961"/>
      <c r="AF130" s="962">
        <v>182671</v>
      </c>
      <c r="AG130" s="960"/>
      <c r="AH130" s="960"/>
      <c r="AI130" s="960"/>
      <c r="AJ130" s="961"/>
      <c r="AK130" s="962">
        <v>182941</v>
      </c>
      <c r="AL130" s="960"/>
      <c r="AM130" s="960"/>
      <c r="AN130" s="960"/>
      <c r="AO130" s="961"/>
      <c r="AP130" s="1074"/>
      <c r="AQ130" s="1075"/>
      <c r="AR130" s="1075"/>
      <c r="AS130" s="1075"/>
      <c r="AT130" s="1076"/>
      <c r="AU130" s="221"/>
      <c r="AV130" s="221"/>
      <c r="AW130" s="221"/>
      <c r="AX130" s="1066" t="s">
        <v>465</v>
      </c>
      <c r="AY130" s="924"/>
      <c r="AZ130" s="924"/>
      <c r="BA130" s="924"/>
      <c r="BB130" s="924"/>
      <c r="BC130" s="924"/>
      <c r="BD130" s="924"/>
      <c r="BE130" s="925"/>
      <c r="BF130" s="1102">
        <v>12.9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466</v>
      </c>
      <c r="X131" s="1109"/>
      <c r="Y131" s="1109"/>
      <c r="Z131" s="1110"/>
      <c r="AA131" s="1005">
        <v>568661</v>
      </c>
      <c r="AB131" s="987"/>
      <c r="AC131" s="987"/>
      <c r="AD131" s="987"/>
      <c r="AE131" s="988"/>
      <c r="AF131" s="986">
        <v>563709</v>
      </c>
      <c r="AG131" s="987"/>
      <c r="AH131" s="987"/>
      <c r="AI131" s="987"/>
      <c r="AJ131" s="988"/>
      <c r="AK131" s="986">
        <v>585666</v>
      </c>
      <c r="AL131" s="987"/>
      <c r="AM131" s="987"/>
      <c r="AN131" s="987"/>
      <c r="AO131" s="988"/>
      <c r="AP131" s="1111"/>
      <c r="AQ131" s="1112"/>
      <c r="AR131" s="1112"/>
      <c r="AS131" s="1112"/>
      <c r="AT131" s="1113"/>
      <c r="AU131" s="221"/>
      <c r="AV131" s="221"/>
      <c r="AW131" s="221"/>
      <c r="AX131" s="1084" t="s">
        <v>467</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468</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469</v>
      </c>
      <c r="W132" s="1095"/>
      <c r="X132" s="1095"/>
      <c r="Y132" s="1095"/>
      <c r="Z132" s="1096"/>
      <c r="AA132" s="1097">
        <v>14.691353899999999</v>
      </c>
      <c r="AB132" s="1098"/>
      <c r="AC132" s="1098"/>
      <c r="AD132" s="1098"/>
      <c r="AE132" s="1099"/>
      <c r="AF132" s="1100">
        <v>12.254194979999999</v>
      </c>
      <c r="AG132" s="1098"/>
      <c r="AH132" s="1098"/>
      <c r="AI132" s="1098"/>
      <c r="AJ132" s="1099"/>
      <c r="AK132" s="1100">
        <v>11.80690018</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470</v>
      </c>
      <c r="W133" s="1078"/>
      <c r="X133" s="1078"/>
      <c r="Y133" s="1078"/>
      <c r="Z133" s="1079"/>
      <c r="AA133" s="1080">
        <v>13</v>
      </c>
      <c r="AB133" s="1081"/>
      <c r="AC133" s="1081"/>
      <c r="AD133" s="1081"/>
      <c r="AE133" s="1082"/>
      <c r="AF133" s="1080">
        <v>13</v>
      </c>
      <c r="AG133" s="1081"/>
      <c r="AH133" s="1081"/>
      <c r="AI133" s="1081"/>
      <c r="AJ133" s="1082"/>
      <c r="AK133" s="1080">
        <v>12.9</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aVG/Z6/+YHH1kCKGN7eYPMkPlPqGcXi3OTFEdBwBEDPfha2wjTh51pItOjM2KMEMi6Eccu1NtNPmrkLq/OdQ==" saltValue="Zcw3aG5B6arbuvKWayH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6+Se48lyBP3ntqL3jPU+BHC3WpPUijz/wgaQV6MKcqaBTxy0D9WmozMwOlu8+Qu1EgUOjXE1AKZlAo31NYNrA==" saltValue="EZ6SKMzv7QKptI8ekKm6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9lxNk7GzgBuLatmZbHlDjV+fCzv3UQMVfipbw2Ay0PSg8Nk8Ft0PNxWapBAexkcuyCpNfchGHAImVDnCw+RBQ==" saltValue="vjt/dwgLi0fkQ5/UhjDN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479</v>
      </c>
      <c r="AL9" s="1118"/>
      <c r="AM9" s="1118"/>
      <c r="AN9" s="1119"/>
      <c r="AO9" s="269">
        <v>270820</v>
      </c>
      <c r="AP9" s="269">
        <v>762873</v>
      </c>
      <c r="AQ9" s="270">
        <v>263788</v>
      </c>
      <c r="AR9" s="271">
        <v>189.2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480</v>
      </c>
      <c r="AL10" s="1118"/>
      <c r="AM10" s="1118"/>
      <c r="AN10" s="1119"/>
      <c r="AO10" s="272">
        <v>24260</v>
      </c>
      <c r="AP10" s="272">
        <v>68338</v>
      </c>
      <c r="AQ10" s="273">
        <v>39680</v>
      </c>
      <c r="AR10" s="274">
        <v>72.2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481</v>
      </c>
      <c r="AL11" s="1118"/>
      <c r="AM11" s="1118"/>
      <c r="AN11" s="1119"/>
      <c r="AO11" s="272" t="s">
        <v>482</v>
      </c>
      <c r="AP11" s="272" t="s">
        <v>482</v>
      </c>
      <c r="AQ11" s="273">
        <v>4557</v>
      </c>
      <c r="AR11" s="274" t="s">
        <v>482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483</v>
      </c>
      <c r="AL12" s="1118"/>
      <c r="AM12" s="1118"/>
      <c r="AN12" s="1119"/>
      <c r="AO12" s="272" t="s">
        <v>482</v>
      </c>
      <c r="AP12" s="272" t="s">
        <v>482</v>
      </c>
      <c r="AQ12" s="273" t="s">
        <v>482</v>
      </c>
      <c r="AR12" s="274" t="s">
        <v>482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484</v>
      </c>
      <c r="AL13" s="1118"/>
      <c r="AM13" s="1118"/>
      <c r="AN13" s="1119"/>
      <c r="AO13" s="272" t="s">
        <v>482</v>
      </c>
      <c r="AP13" s="272" t="s">
        <v>482</v>
      </c>
      <c r="AQ13" s="273">
        <v>12917</v>
      </c>
      <c r="AR13" s="274" t="s">
        <v>482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485</v>
      </c>
      <c r="AL14" s="1118"/>
      <c r="AM14" s="1118"/>
      <c r="AN14" s="1119"/>
      <c r="AO14" s="272">
        <v>16512</v>
      </c>
      <c r="AP14" s="272">
        <v>46513</v>
      </c>
      <c r="AQ14" s="273">
        <v>4746</v>
      </c>
      <c r="AR14" s="274">
        <v>880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486</v>
      </c>
      <c r="AL15" s="1121"/>
      <c r="AM15" s="1121"/>
      <c r="AN15" s="1122"/>
      <c r="AO15" s="272">
        <v>-14002</v>
      </c>
      <c r="AP15" s="272">
        <v>-39442</v>
      </c>
      <c r="AQ15" s="273">
        <v>-12765</v>
      </c>
      <c r="AR15" s="274">
        <v>209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297590</v>
      </c>
      <c r="AP16" s="272">
        <v>838282</v>
      </c>
      <c r="AQ16" s="273">
        <v>312922</v>
      </c>
      <c r="AR16" s="274">
        <v>167.9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491</v>
      </c>
      <c r="AL21" s="1124"/>
      <c r="AM21" s="1124"/>
      <c r="AN21" s="1125"/>
      <c r="AO21" s="285">
        <v>59.15</v>
      </c>
      <c r="AP21" s="286">
        <v>24.75</v>
      </c>
      <c r="AQ21" s="287">
        <v>34.4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492</v>
      </c>
      <c r="AL22" s="1124"/>
      <c r="AM22" s="1124"/>
      <c r="AN22" s="1125"/>
      <c r="AO22" s="290">
        <v>94</v>
      </c>
      <c r="AP22" s="291">
        <v>95.6</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493</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496</v>
      </c>
      <c r="AL32" s="1132"/>
      <c r="AM32" s="1132"/>
      <c r="AN32" s="1133"/>
      <c r="AO32" s="300">
        <v>255982</v>
      </c>
      <c r="AP32" s="300">
        <v>721076</v>
      </c>
      <c r="AQ32" s="301">
        <v>170896</v>
      </c>
      <c r="AR32" s="302">
        <v>321.89999999999998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497</v>
      </c>
      <c r="AL33" s="1132"/>
      <c r="AM33" s="1132"/>
      <c r="AN33" s="1133"/>
      <c r="AO33" s="300" t="s">
        <v>482</v>
      </c>
      <c r="AP33" s="300" t="s">
        <v>482</v>
      </c>
      <c r="AQ33" s="301" t="s">
        <v>482</v>
      </c>
      <c r="AR33" s="302" t="s">
        <v>482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498</v>
      </c>
      <c r="AL34" s="1132"/>
      <c r="AM34" s="1132"/>
      <c r="AN34" s="1133"/>
      <c r="AO34" s="300" t="s">
        <v>482</v>
      </c>
      <c r="AP34" s="300" t="s">
        <v>482</v>
      </c>
      <c r="AQ34" s="301">
        <v>5</v>
      </c>
      <c r="AR34" s="302" t="s">
        <v>482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499</v>
      </c>
      <c r="AL35" s="1132"/>
      <c r="AM35" s="1132"/>
      <c r="AN35" s="1133"/>
      <c r="AO35" s="300" t="s">
        <v>482</v>
      </c>
      <c r="AP35" s="300" t="s">
        <v>482</v>
      </c>
      <c r="AQ35" s="301">
        <v>33138</v>
      </c>
      <c r="AR35" s="302" t="s">
        <v>482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500</v>
      </c>
      <c r="AL36" s="1132"/>
      <c r="AM36" s="1132"/>
      <c r="AN36" s="1133"/>
      <c r="AO36" s="300">
        <v>664</v>
      </c>
      <c r="AP36" s="300">
        <v>1870</v>
      </c>
      <c r="AQ36" s="301">
        <v>2943</v>
      </c>
      <c r="AR36" s="302">
        <v>-36.5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501</v>
      </c>
      <c r="AL37" s="1132"/>
      <c r="AM37" s="1132"/>
      <c r="AN37" s="1133"/>
      <c r="AO37" s="300" t="s">
        <v>482</v>
      </c>
      <c r="AP37" s="300" t="s">
        <v>482</v>
      </c>
      <c r="AQ37" s="301">
        <v>1487</v>
      </c>
      <c r="AR37" s="302" t="s">
        <v>482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502</v>
      </c>
      <c r="AL38" s="1135"/>
      <c r="AM38" s="1135"/>
      <c r="AN38" s="1136"/>
      <c r="AO38" s="303" t="s">
        <v>482</v>
      </c>
      <c r="AP38" s="303" t="s">
        <v>482</v>
      </c>
      <c r="AQ38" s="304">
        <v>60</v>
      </c>
      <c r="AR38" s="292" t="s">
        <v>482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503</v>
      </c>
      <c r="AL39" s="1135"/>
      <c r="AM39" s="1135"/>
      <c r="AN39" s="1136"/>
      <c r="AO39" s="300">
        <v>-4556</v>
      </c>
      <c r="AP39" s="300">
        <v>-12834</v>
      </c>
      <c r="AQ39" s="301">
        <v>-8408</v>
      </c>
      <c r="AR39" s="302">
        <v>52.6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504</v>
      </c>
      <c r="AL40" s="1132"/>
      <c r="AM40" s="1132"/>
      <c r="AN40" s="1133"/>
      <c r="AO40" s="300">
        <v>-182941</v>
      </c>
      <c r="AP40" s="300">
        <v>-515327</v>
      </c>
      <c r="AQ40" s="301">
        <v>-141122</v>
      </c>
      <c r="AR40" s="302">
        <v>265.2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69149</v>
      </c>
      <c r="AP41" s="300">
        <v>194786</v>
      </c>
      <c r="AQ41" s="301">
        <v>59000</v>
      </c>
      <c r="AR41" s="302">
        <v>230.1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474</v>
      </c>
      <c r="AN49" s="1128" t="s">
        <v>507</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156569</v>
      </c>
      <c r="AN51" s="322">
        <v>415302</v>
      </c>
      <c r="AO51" s="323">
        <v>-17.899999999999999</v>
      </c>
      <c r="AP51" s="324">
        <v>301035</v>
      </c>
      <c r="AQ51" s="325">
        <v>12.2</v>
      </c>
      <c r="AR51" s="326">
        <v>-30.1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37609</v>
      </c>
      <c r="AN52" s="330">
        <v>99759</v>
      </c>
      <c r="AO52" s="331">
        <v>-7.5</v>
      </c>
      <c r="AP52" s="332">
        <v>154376</v>
      </c>
      <c r="AQ52" s="333">
        <v>29.1</v>
      </c>
      <c r="AR52" s="334">
        <v>-36.6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120232</v>
      </c>
      <c r="AN53" s="322">
        <v>324075</v>
      </c>
      <c r="AO53" s="323">
        <v>-22</v>
      </c>
      <c r="AP53" s="324">
        <v>277467</v>
      </c>
      <c r="AQ53" s="325">
        <v>-7.8</v>
      </c>
      <c r="AR53" s="326">
        <v>-14.2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42064</v>
      </c>
      <c r="AN54" s="330">
        <v>113380</v>
      </c>
      <c r="AO54" s="331">
        <v>13.7</v>
      </c>
      <c r="AP54" s="332">
        <v>128378</v>
      </c>
      <c r="AQ54" s="333">
        <v>-16.8</v>
      </c>
      <c r="AR54" s="334">
        <v>30.5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135439</v>
      </c>
      <c r="AN55" s="322">
        <v>375177</v>
      </c>
      <c r="AO55" s="323">
        <v>15.8</v>
      </c>
      <c r="AP55" s="324">
        <v>282256</v>
      </c>
      <c r="AQ55" s="325">
        <v>1.7</v>
      </c>
      <c r="AR55" s="326">
        <v>14.1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30231</v>
      </c>
      <c r="AN56" s="330">
        <v>83742</v>
      </c>
      <c r="AO56" s="331">
        <v>-26.1</v>
      </c>
      <c r="AP56" s="332">
        <v>145453</v>
      </c>
      <c r="AQ56" s="333">
        <v>13.3</v>
      </c>
      <c r="AR56" s="334">
        <v>-39.4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355784</v>
      </c>
      <c r="AN57" s="322">
        <v>1002208</v>
      </c>
      <c r="AO57" s="323">
        <v>167.1</v>
      </c>
      <c r="AP57" s="324">
        <v>295341</v>
      </c>
      <c r="AQ57" s="325">
        <v>4.5999999999999996</v>
      </c>
      <c r="AR57" s="326">
        <v>162.5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38032</v>
      </c>
      <c r="AN58" s="330">
        <v>107132</v>
      </c>
      <c r="AO58" s="331">
        <v>27.9</v>
      </c>
      <c r="AP58" s="332">
        <v>137402</v>
      </c>
      <c r="AQ58" s="333">
        <v>-5.5</v>
      </c>
      <c r="AR58" s="334">
        <v>33.4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441915</v>
      </c>
      <c r="AN59" s="322">
        <v>1244831</v>
      </c>
      <c r="AO59" s="323">
        <v>24.2</v>
      </c>
      <c r="AP59" s="324">
        <v>292845</v>
      </c>
      <c r="AQ59" s="325">
        <v>-0.8</v>
      </c>
      <c r="AR59" s="326">
        <v>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83270</v>
      </c>
      <c r="AN60" s="330">
        <v>234563</v>
      </c>
      <c r="AO60" s="331">
        <v>118.9</v>
      </c>
      <c r="AP60" s="332">
        <v>143187</v>
      </c>
      <c r="AQ60" s="333">
        <v>4.2</v>
      </c>
      <c r="AR60" s="334">
        <v>114.7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241988</v>
      </c>
      <c r="AN61" s="337">
        <v>672319</v>
      </c>
      <c r="AO61" s="338">
        <v>33.4</v>
      </c>
      <c r="AP61" s="339">
        <v>289789</v>
      </c>
      <c r="AQ61" s="340">
        <v>2</v>
      </c>
      <c r="AR61" s="326">
        <v>31.4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46241</v>
      </c>
      <c r="AN62" s="330">
        <v>127715</v>
      </c>
      <c r="AO62" s="331">
        <v>25.4</v>
      </c>
      <c r="AP62" s="332">
        <v>141759</v>
      </c>
      <c r="AQ62" s="333">
        <v>4.9000000000000004</v>
      </c>
      <c r="AR62" s="334">
        <v>20.5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BBdNdEgztFZ0JV/Z3hppPTIVv986FiyeqoZ4CLJDiT/azXeUY+1ttZ7Otwh9GNOHjzjLI62TpBXUSo/jzJ8JQ==" saltValue="OiQKlJU5lJh7XTmPeCXn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JErjLZoN1EqMyJehAJqhJu2HGes/8qeNrpgaPetu9OgmD82C6acyut+GRdutA/7rvadjMoDtBQFdCunNx95Hsg==" saltValue="c7IrqQqat/N77Oj0j3Q6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ThTD2Ryiga0Y9Fo9mF0/cUgR87v9nsjn/q4mnILn2LolrrZy3jClDpW5e5L/eFM/E0INMgS1TOj8PSLDdhVw6w==" saltValue="1R/4gw6OCdbS7NB4+htZ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0" t="s">
        <v>3</v>
      </c>
      <c r="D47" s="1140"/>
      <c r="E47" s="1141"/>
      <c r="F47" s="11">
        <v>36.81</v>
      </c>
      <c r="G47" s="12">
        <v>43.26</v>
      </c>
      <c r="H47" s="12">
        <v>51.96</v>
      </c>
      <c r="I47" s="12">
        <v>57.76</v>
      </c>
      <c r="J47" s="13">
        <v>51.07</v>
      </c>
    </row>
    <row r="48" spans="2:10" ht="57.75" customHeight="1" x14ac:dyDescent="0.15">
      <c r="B48" s="14"/>
      <c r="C48" s="1142" t="s">
        <v>4</v>
      </c>
      <c r="D48" s="1142"/>
      <c r="E48" s="1143"/>
      <c r="F48" s="15">
        <v>9.0500000000000007</v>
      </c>
      <c r="G48" s="16">
        <v>6.78</v>
      </c>
      <c r="H48" s="16">
        <v>6.21</v>
      </c>
      <c r="I48" s="16">
        <v>5.0999999999999996</v>
      </c>
      <c r="J48" s="17">
        <v>9.27</v>
      </c>
    </row>
    <row r="49" spans="2:10" ht="57.75" customHeight="1" thickBot="1" x14ac:dyDescent="0.2">
      <c r="B49" s="18"/>
      <c r="C49" s="1144" t="s">
        <v>5</v>
      </c>
      <c r="D49" s="1144"/>
      <c r="E49" s="1145"/>
      <c r="F49" s="19" t="s">
        <v>526</v>
      </c>
      <c r="G49" s="20">
        <v>5.99</v>
      </c>
      <c r="H49" s="20">
        <v>4.82</v>
      </c>
      <c r="I49" s="20" t="s">
        <v>527</v>
      </c>
      <c r="J49" s="21" t="s">
        <v>528</v>
      </c>
    </row>
    <row r="50" spans="2:10" x14ac:dyDescent="0.15"/>
  </sheetData>
  <sheetProtection algorithmName="SHA-512" hashValue="Macz6pWTpUKu82PyRtHAawAvQ9B/nYm9x9RKPfDBK8Fxnfq+nYxN8bDbz10QvPtybpo9lgfUbLZTIXKnnyY6xg==" saltValue="RZ1LLVweXpRFI6GJaOQK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2026-03-18T11:24:25Z</cp:lastPrinted>
  <dcterms:created xsi:type="dcterms:W3CDTF">2026-02-23T08:59:07Z</dcterms:created>
  <dcterms:modified xsi:type="dcterms:W3CDTF">2026-03-24T04:12:01Z</dcterms:modified>
  <cp:category/>
</cp:coreProperties>
</file>