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CR102" i="12" l="1"/>
  <c r="AU88" i="12"/>
  <c r="AP88" i="12"/>
  <c r="AF88" i="12"/>
  <c r="AU63" i="12"/>
  <c r="AP63" i="12"/>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BW35" i="10"/>
  <c r="BW36" i="10" s="1"/>
  <c r="BW37" i="10" s="1"/>
  <c r="BW38" i="10" s="1"/>
  <c r="BW39" i="10" s="1"/>
  <c r="BW40" i="10" s="1"/>
  <c r="BW41" i="10" s="1"/>
  <c r="BW42" i="10" s="1"/>
  <c r="BW43" i="10" s="1"/>
  <c r="BE35" i="10"/>
  <c r="BW34" i="10"/>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U38" i="10" s="1"/>
  <c r="AM34" i="10" l="1"/>
  <c r="AM35" i="10" s="1"/>
  <c r="AM36" i="10" s="1"/>
  <c r="BE34" i="10" l="1"/>
</calcChain>
</file>

<file path=xl/sharedStrings.xml><?xml version="1.0" encoding="utf-8"?>
<sst xmlns="http://schemas.openxmlformats.org/spreadsheetml/2006/main" count="1068" uniqueCount="568">
  <si>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</si>
  <si>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</si>
  <si>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</si>
  <si>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</si>
  <si>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</si>
  <si>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</si>
  <si>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</si>
  <si>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</si>
  <si>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</si>
  <si>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</si>
  <si>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</si>
  <si>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</si>
  <si>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</si>
  <si>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</si>
  <si>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</si>
  <si>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</si>
  <si>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</si>
  <si>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</si>
  <si>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</si>
  <si>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</si>
  <si>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</si>
  <si>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</si>
  <si>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</si>
  <si>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</si>
  <si>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</si>
  <si>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</si>
  <si>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</si>
  <si>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</si>
  <si>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</si>
  <si>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</si>
  <si>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</si>
  <si>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</si>
  <si>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</si>
  <si>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</si>
  <si>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</si>
  <si>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</si>
  <si>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</si>
  <si>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</si>
  <si>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</si>
  <si>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</si>
  <si>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</si>
  <si>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</si>
  <si>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</si>
  <si>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</si>
  <si>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</si>
  <si>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</si>
  <si>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</si>
  <si>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</si>
  <si>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</si>
  <si>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</si>
  <si>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</si>
  <si>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</si>
  <si>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</si>
  <si>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</si>
  <si>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</si>
  <si>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</si>
  <si>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</si>
  <si>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</si>
  <si>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</si>
  <si>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</si>
  <si>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</si>
  <si>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</si>
  <si>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</si>
  <si>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</si>
  <si>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</si>
  <si>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</si>
  <si>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</si>
  <si>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</si>
  <si>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</si>
  <si>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</si>
  <si>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</si>
  <si>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</si>
  <si>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</si>
  <si>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</si>
  <si>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</si>
  <si>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</si>
  <si>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</si>
  <si>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</si>
  <si>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</si>
  <si>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</si>
  <si>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</si>
  <si>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</si>
  <si>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</si>
  <si>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</si>
  <si>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</si>
  <si>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</si>
  <si>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</si>
  <si>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</si>
  <si>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</si>
  <si>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</si>
  <si>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</si>
  <si>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</si>
  <si>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</si>
  <si>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</si>
  <si>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</si>
  <si>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</si>
  <si>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</si>
  <si>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</si>
  <si>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</si>
  <si>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</si>
  <si>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</si>
  <si>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</si>
  <si>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</si>
  <si>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</si>
  <si>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</si>
  <si>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</si>
  <si>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</si>
  <si>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</si>
  <si>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</si>
  <si>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</si>
  <si>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</si>
  <si>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</si>
  <si>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</si>
  <si>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</si>
  <si>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</si>
  <si>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</si>
  <si>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</si>
  <si>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</si>
  <si>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</si>
  <si>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</si>
  <si>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</si>
  <si>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</si>
  <si>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</si>
  <si>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</si>
  <si>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</si>
  <si>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</si>
  <si>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</si>
  <si>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</si>
  <si>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</si>
  <si>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</si>
  <si>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</si>
  <si>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</si>
  <si>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</si>
  <si>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</si>
  <si>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</si>
  <si>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</si>
  <si>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</si>
  <si>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</si>
  <si>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</si>
  <si>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</si>
  <si>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</si>
  <si>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</si>
  <si>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</si>
  <si>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</si>
  <si>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</si>
  <si>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</si>
  <si>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</si>
  <si>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</si>
  <si>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</si>
  <si>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</si>
  <si>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</si>
  <si>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</si>
  <si>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</si>
  <si>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</si>
  <si>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</si>
  <si>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</si>
  <si>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</si>
  <si>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</si>
  <si>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</si>
  <si>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</si>
  <si>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</si>
  <si>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</si>
  <si>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</si>
  <si>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</si>
  <si>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</si>
  <si>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</si>
  <si>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</si>
  <si>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</si>
  <si>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</si>
  <si>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</si>
  <si>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</si>
  <si>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</si>
  <si>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</si>
  <si>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</si>
  <si>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</si>
  <si>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</si>
  <si>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</si>
  <si>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</si>
  <si>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</si>
  <si>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</si>
  <si>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</si>
  <si>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</si>
  <si>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</si>
  <si>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</si>
  <si>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</si>
  <si>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</si>
  <si>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</si>
  <si>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</si>
  <si>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</si>
  <si>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</si>
  <si>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</si>
  <si>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</si>
  <si>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</si>
  <si>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</si>
  <si>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</si>
  <si>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</si>
  <si>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</si>
  <si>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</si>
  <si>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</si>
  <si>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</si>
  <si>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</si>
  <si>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</si>
  <si>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高知県いの町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</si>
  <si>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</si>
  <si>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</si>
  <si>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</si>
  <si>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</si>
  <si>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</si>
  <si>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</si>
  <si>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</si>
  <si>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</si>
  <si>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</si>
  <si>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</si>
  <si>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</si>
  <si>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</si>
  <si>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</si>
  <si>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</si>
  <si>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</si>
  <si>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</si>
  <si>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</si>
  <si>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</si>
  <si>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</si>
  <si>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</si>
  <si>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</si>
  <si>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</si>
  <si>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</si>
  <si>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</si>
  <si>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</si>
  <si>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</si>
  <si>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</si>
  <si>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</si>
  <si>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</si>
  <si>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</si>
  <si>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</si>
  <si>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</si>
  <si>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</si>
  <si>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</si>
  <si>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</si>
  <si>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</si>
  <si>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</si>
  <si>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</si>
  <si>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</si>
  <si>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</si>
  <si>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</si>
  <si>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</si>
  <si>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</si>
  <si>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</si>
  <si>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</si>
  <si>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</si>
  <si>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</si>
  <si>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</si>
  <si>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</si>
  <si>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</si>
  <si>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</si>
  <si>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</si>
  <si>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</si>
  <si>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</si>
  <si>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</si>
  <si>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</si>
  <si>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</si>
  <si>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</si>
  <si>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</si>
  <si>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</si>
  <si>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</si>
  <si>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</si>
  <si>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</si>
  <si>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</si>
  <si>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</si>
  <si>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</si>
  <si>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</si>
  <si>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</si>
  <si>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</si>
  <si>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</si>
  <si>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</si>
  <si>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</si>
  <si>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</si>
  <si>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</si>
  <si>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</si>
  <si>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</si>
  <si>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</si>
  <si>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</si>
  <si>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</si>
  <si>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</si>
  <si>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</si>
  <si>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</si>
  <si>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</si>
  <si>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</si>
  <si>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</si>
  <si>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</si>
  <si>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</si>
  <si>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</si>
  <si>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</si>
  <si>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</si>
  <si>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</si>
  <si>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</si>
  <si>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</si>
  <si>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</si>
  <si>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</si>
  <si>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</si>
  <si>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</si>
  <si>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</si>
  <si>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</si>
  <si>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</si>
  <si>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</si>
  <si>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</si>
  <si>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</si>
  <si>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</si>
  <si>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</si>
  <si>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</si>
  <si>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</si>
  <si>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</si>
  <si>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</si>
  <si>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</si>
  <si>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</si>
  <si>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</si>
  <si>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</si>
  <si>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</si>
  <si>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</si>
  <si>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</si>
  <si>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</si>
  <si>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</si>
  <si>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</si>
  <si>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</si>
  <si>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</si>
  <si>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</si>
  <si>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</si>
  <si>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</si>
  <si>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</si>
  <si>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</si>
  <si>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</si>
  <si>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</si>
  <si>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</si>
  <si>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</si>
  <si>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</si>
  <si>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</si>
  <si>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</si>
  <si>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</si>
  <si>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</si>
  <si>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</si>
  <si>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</si>
  <si>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</si>
  <si>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</si>
  <si>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</si>
  <si>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</si>
  <si>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</si>
  <si>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</si>
  <si>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</si>
  <si>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</si>
  <si>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</si>
  <si>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</si>
  <si>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</si>
  <si>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</si>
  <si>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</si>
  <si>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高知県いの町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</si>
  <si>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</si>
  <si>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</si>
  <si>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</si>
  <si>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</si>
  <si>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</si>
  <si>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</si>
  <si>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</si>
  <si>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</si>
  <si>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</si>
  <si>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</si>
  <si>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</si>
  <si>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</si>
  <si>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</si>
  <si>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</si>
  <si>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</si>
  <si>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</si>
  <si>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</si>
  <si>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</si>
  <si>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</si>
  <si>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</si>
  <si>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水資源対策特別会計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</si>
  <si>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</si>
  <si>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</si>
  <si>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</si>
  <si>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</si>
  <si>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</si>
  <si>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</si>
  <si>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</si>
  <si>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</si>
  <si>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</si>
  <si>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</si>
  <si>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</si>
  <si>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</si>
  <si>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</si>
  <si>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</si>
  <si>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</si>
  <si>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</si>
  <si>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</si>
  <si>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特別養護老人ホーム特別会計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</si>
  <si>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</si>
  <si>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</si>
  <si>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</si>
  <si>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</si>
  <si>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</si>
  <si>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</si>
  <si>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</si>
  <si>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</si>
  <si>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</si>
  <si>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</si>
  <si>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</si>
  <si>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</si>
  <si>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</si>
  <si>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</si>
  <si>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</si>
  <si>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</si>
  <si>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</si>
  <si>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</si>
  <si>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</si>
  <si>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</si>
  <si>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</si>
  <si>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</si>
  <si>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</si>
  <si>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</si>
  <si>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</si>
  <si>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</si>
  <si>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</si>
  <si>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</si>
  <si>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</si>
  <si>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</si>
  <si>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</si>
  <si>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</si>
  <si>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</si>
  <si>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</si>
  <si>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</si>
  <si>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</si>
  <si>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</si>
  <si>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</si>
  <si>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</si>
  <si>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</si>
  <si>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</si>
  <si>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</si>
  <si>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</si>
  <si>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</si>
  <si>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</si>
  <si>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</si>
  <si>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</si>
  <si>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</si>
  <si>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</si>
  <si>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</si>
  <si>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</si>
  <si>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</si>
  <si>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</si>
  <si>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</si>
  <si>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</si>
  <si>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</si>
  <si>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</si>
  <si>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</si>
  <si>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</si>
  <si>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</si>
  <si>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</si>
  <si>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</si>
  <si>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</si>
  <si>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</si>
  <si>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</si>
  <si>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</si>
  <si>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</si>
  <si>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</si>
  <si>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</si>
  <si>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</si>
  <si>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</si>
  <si>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</si>
  <si>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</si>
  <si>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</si>
  <si>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</si>
  <si>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</si>
  <si>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</si>
  <si>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</si>
  <si>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</si>
  <si>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</si>
  <si>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</si>
  <si>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</si>
  <si>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</si>
  <si>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</si>
  <si>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</si>
  <si>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</si>
  <si>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</si>
  <si>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</si>
  <si>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</si>
  <si>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</si>
  <si>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</si>
  <si>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</si>
  <si>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</si>
  <si>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</si>
  <si>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</si>
  <si>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</si>
  <si>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</si>
  <si>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</si>
  <si>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</si>
  <si>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</si>
  <si>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</si>
  <si>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</si>
  <si>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</si>
  <si>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</si>
  <si>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</si>
  <si>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</si>
  <si>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</si>
  <si>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</si>
  <si>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</si>
  <si>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</si>
  <si>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</si>
  <si>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</si>
  <si>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</si>
  <si>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</si>
  <si>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</si>
  <si>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</si>
  <si>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</si>
  <si>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</si>
  <si>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</si>
  <si>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</si>
  <si>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</si>
  <si>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</si>
  <si>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</si>
  <si>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</si>
  <si>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</si>
  <si>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</si>
  <si>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</si>
  <si>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</si>
  <si>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</si>
  <si>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</si>
  <si>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</si>
  <si>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</si>
  <si>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</si>
  <si>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</si>
  <si>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</si>
  <si>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</si>
  <si>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</si>
  <si>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</si>
  <si>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</si>
  <si>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</si>
  <si>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</si>
  <si>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</si>
  <si>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</si>
  <si>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水道事業会計</t>
  </si>
  <si>
    <t>一般会計</t>
  </si>
  <si>
    <t>病院事業会計</t>
  </si>
  <si>
    <t>下水道事業会計</t>
  </si>
  <si>
    <t>介護保険特別会計</t>
  </si>
  <si>
    <t>後期高齢者医療特別会計</t>
  </si>
  <si>
    <t>水資源対策特別会計</t>
  </si>
  <si>
    <t>国民健康保険特別会計（直診勘定）</t>
  </si>
  <si>
    <t>その他会計（赤字）</t>
  </si>
  <si>
    <t>その他会計（黒字）</t>
  </si>
  <si>
    <t>R02</t>
    <phoneticPr fontId="5"/>
  </si>
  <si>
    <t>R03</t>
    <phoneticPr fontId="5"/>
  </si>
  <si>
    <t>R04</t>
    <phoneticPr fontId="5"/>
  </si>
  <si>
    <t>R05</t>
    <phoneticPr fontId="5"/>
  </si>
  <si>
    <t>R06</t>
    <phoneticPr fontId="5"/>
  </si>
  <si>
    <t>公益財団法人いの町農業公社</t>
  </si>
  <si>
    <t>有限会社むささびの里</t>
  </si>
  <si>
    <t>仁淀川下流衛生事務組合</t>
  </si>
  <si>
    <t>仁淀消防組合</t>
  </si>
  <si>
    <t>仁淀川広域市町村圏事務組合</t>
  </si>
  <si>
    <t>高知中央西部焼却処理事務組合</t>
  </si>
  <si>
    <t>こうち人づくり広域連合</t>
  </si>
  <si>
    <t>高知県市町村総合事務組合（一般会計）</t>
    <rPh sb="13" eb="15">
      <t>イッパン</t>
    </rPh>
    <rPh sb="15" eb="17">
      <t>カイケイ</t>
    </rPh>
    <phoneticPr fontId="38"/>
  </si>
  <si>
    <t>高知県市町村総合事務組合（特別会計）</t>
    <rPh sb="13" eb="17">
      <t>トクベツカイケイ</t>
    </rPh>
    <phoneticPr fontId="38"/>
  </si>
  <si>
    <t>高知県後期高齢者医療広域連合（一般会計）</t>
  </si>
  <si>
    <t>高知県後期高齢者医療広域連合（特別会計）</t>
  </si>
  <si>
    <t>△3</t>
    <phoneticPr fontId="2"/>
  </si>
  <si>
    <t>地域振興基金</t>
    <phoneticPr fontId="5"/>
  </si>
  <si>
    <t>施設等整備基金</t>
    <phoneticPr fontId="5"/>
  </si>
  <si>
    <t>水資源対策基金</t>
    <phoneticPr fontId="5"/>
  </si>
  <si>
    <t>地域福祉基金</t>
    <phoneticPr fontId="5"/>
  </si>
  <si>
    <t>ふるさとづくり基金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</si>
</sst>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F77-4E0D-84E9-814855D5D6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160827</c:v>
                </c:pt>
                <c:pt idx="1">
                  <c:v>141015</c:v>
                </c:pt>
                <c:pt idx="2">
                  <c:v>87833</c:v>
                </c:pt>
                <c:pt idx="3">
                  <c:v>79171</c:v>
                </c:pt>
                <c:pt idx="4">
                  <c:v>120663</c:v>
                </c:pt>
              </c:numCache>
            </c:numRef>
          </c:val>
          <c:smooth val="0"/>
          <c:extLst>
            <c:ext xmlns:c16="http://schemas.microsoft.com/office/drawing/2014/chart" uri="{C3380CC4-5D6E-409C-BE32-E72D297353CC}">
              <c16:uniqueId val="{00000001-5F77-4E0D-84E9-814855D5D6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2.3199999999999998</c:v>
                </c:pt>
                <c:pt idx="1">
                  <c:v>2.78</c:v>
                </c:pt>
                <c:pt idx="2">
                  <c:v>3.97</c:v>
                </c:pt>
                <c:pt idx="3">
                  <c:v>5.03</c:v>
                </c:pt>
                <c:pt idx="4">
                  <c:v>3.06</c:v>
                </c:pt>
              </c:numCache>
            </c:numRef>
          </c:val>
          <c:extLst>
            <c:ext xmlns:c16="http://schemas.microsoft.com/office/drawing/2014/chart" uri="{C3380CC4-5D6E-409C-BE32-E72D297353CC}">
              <c16:uniqueId val="{00000000-F8AB-447C-A1BF-7C349473AF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18.23</c:v>
                </c:pt>
                <c:pt idx="1">
                  <c:v>18.63</c:v>
                </c:pt>
                <c:pt idx="2">
                  <c:v>20.43</c:v>
                </c:pt>
                <c:pt idx="3">
                  <c:v>22.44</c:v>
                </c:pt>
                <c:pt idx="4">
                  <c:v>23.59</c:v>
                </c:pt>
              </c:numCache>
            </c:numRef>
          </c:val>
          <c:extLst>
            <c:ext xmlns:c16="http://schemas.microsoft.com/office/drawing/2014/chart" uri="{C3380CC4-5D6E-409C-BE32-E72D297353CC}">
              <c16:uniqueId val="{00000001-F8AB-447C-A1BF-7C349473AF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-0.34</c:v>
                </c:pt>
                <c:pt idx="1">
                  <c:v>0.56999999999999995</c:v>
                </c:pt>
                <c:pt idx="2">
                  <c:v>1.1499999999999999</c:v>
                </c:pt>
                <c:pt idx="3">
                  <c:v>1.08</c:v>
                </c:pt>
                <c:pt idx="4">
                  <c:v>0.05</c:v>
                </c:pt>
              </c:numCache>
            </c:numRef>
          </c:val>
          <c:smooth val="0"/>
          <c:extLst>
            <c:ext xmlns:c16="http://schemas.microsoft.com/office/drawing/2014/chart" uri="{C3380CC4-5D6E-409C-BE32-E72D297353CC}">
              <c16:uniqueId val="{00000002-F8AB-447C-A1BF-7C349473AF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0.11</c:v>
                </c:pt>
                <c:pt idx="4">
                  <c:v>#N/A</c:v>
                </c:pt>
                <c:pt idx="5">
                  <c:v>0.28999999999999998</c:v>
                </c:pt>
                <c:pt idx="6">
                  <c:v>#N/A</c:v>
                </c:pt>
                <c:pt idx="7">
                  <c:v>2.82</c:v>
                </c:pt>
                <c:pt idx="8">
                  <c:v>#N/A</c:v>
                </c:pt>
                <c:pt idx="9">
                  <c:v>0</c:v>
                </c:pt>
              </c:numCache>
            </c:numRef>
          </c:val>
          <c:extLst>
            <c:ext xmlns:c16="http://schemas.microsoft.com/office/drawing/2014/chart" uri="{C3380CC4-5D6E-409C-BE32-E72D297353CC}">
              <c16:uniqueId val="{00000000-BB6B-4033-9778-3B58742FF0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6B-4033-9778-3B58742FF089}"/>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B6B-4033-9778-3B58742FF089}"/>
            </c:ext>
          </c:extLst>
        </c:ser>
        <c:ser>
          <c:idx val="3"/>
          <c:order val="3"/>
          <c:tx>
            <c:strRef>
              <c:f>データシート!$A$30</c:f>
              <c:strCache>
                <c:ptCount val="1"/>
                <c:pt idx="0">
                  <c:v>水資源対策特別会計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B6B-4033-9778-3B58742FF08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7.0000000000000007E-2</c:v>
                </c:pt>
                <c:pt idx="4">
                  <c:v>#N/A</c:v>
                </c:pt>
                <c:pt idx="5">
                  <c:v>0.08</c:v>
                </c:pt>
                <c:pt idx="6">
                  <c:v>#N/A</c:v>
                </c:pt>
                <c:pt idx="7">
                  <c:v>7.0000000000000007E-2</c:v>
                </c:pt>
                <c:pt idx="8">
                  <c:v>#N/A</c:v>
                </c:pt>
                <c:pt idx="9">
                  <c:v>0.09</c:v>
                </c:pt>
              </c:numCache>
            </c:numRef>
          </c:val>
          <c:extLst>
            <c:ext xmlns:c16="http://schemas.microsoft.com/office/drawing/2014/chart" uri="{C3380CC4-5D6E-409C-BE32-E72D297353CC}">
              <c16:uniqueId val="{00000004-BB6B-4033-9778-3B58742FF08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0.79</c:v>
                </c:pt>
                <c:pt idx="4">
                  <c:v>#N/A</c:v>
                </c:pt>
                <c:pt idx="5">
                  <c:v>1.29</c:v>
                </c:pt>
                <c:pt idx="6">
                  <c:v>#N/A</c:v>
                </c:pt>
                <c:pt idx="7">
                  <c:v>1.32</c:v>
                </c:pt>
                <c:pt idx="8">
                  <c:v>#N/A</c:v>
                </c:pt>
                <c:pt idx="9">
                  <c:v>0.52</c:v>
                </c:pt>
              </c:numCache>
            </c:numRef>
          </c:val>
          <c:extLst>
            <c:ext xmlns:c16="http://schemas.microsoft.com/office/drawing/2014/chart" uri="{C3380CC4-5D6E-409C-BE32-E72D297353CC}">
              <c16:uniqueId val="{00000005-BB6B-4033-9778-3B58742FF08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0.76</c:v>
                </c:pt>
              </c:numCache>
            </c:numRef>
          </c:val>
          <c:extLst>
            <c:ext xmlns:c16="http://schemas.microsoft.com/office/drawing/2014/chart" uri="{C3380CC4-5D6E-409C-BE32-E72D297353CC}">
              <c16:uniqueId val="{00000006-BB6B-4033-9778-3B58742FF08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4.62</c:v>
                </c:pt>
                <c:pt idx="2">
                  <c:v>#N/A</c:v>
                </c:pt>
                <c:pt idx="3">
                  <c:v>3.19</c:v>
                </c:pt>
                <c:pt idx="4">
                  <c:v>#N/A</c:v>
                </c:pt>
                <c:pt idx="5">
                  <c:v>2.72</c:v>
                </c:pt>
                <c:pt idx="6">
                  <c:v>#N/A</c:v>
                </c:pt>
                <c:pt idx="7">
                  <c:v>1</c:v>
                </c:pt>
                <c:pt idx="8">
                  <c:v>#N/A</c:v>
                </c:pt>
                <c:pt idx="9">
                  <c:v>1.67</c:v>
                </c:pt>
              </c:numCache>
            </c:numRef>
          </c:val>
          <c:extLst>
            <c:ext xmlns:c16="http://schemas.microsoft.com/office/drawing/2014/chart" uri="{C3380CC4-5D6E-409C-BE32-E72D297353CC}">
              <c16:uniqueId val="{00000007-BB6B-4033-9778-3B58742FF0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2.27</c:v>
                </c:pt>
                <c:pt idx="2">
                  <c:v>#N/A</c:v>
                </c:pt>
                <c:pt idx="3">
                  <c:v>2.68</c:v>
                </c:pt>
                <c:pt idx="4">
                  <c:v>#N/A</c:v>
                </c:pt>
                <c:pt idx="5">
                  <c:v>3.85</c:v>
                </c:pt>
                <c:pt idx="6">
                  <c:v>#N/A</c:v>
                </c:pt>
                <c:pt idx="7">
                  <c:v>3.07</c:v>
                </c:pt>
                <c:pt idx="8">
                  <c:v>#N/A</c:v>
                </c:pt>
                <c:pt idx="9">
                  <c:v>3.05</c:v>
                </c:pt>
              </c:numCache>
            </c:numRef>
          </c:val>
          <c:extLst>
            <c:ext xmlns:c16="http://schemas.microsoft.com/office/drawing/2014/chart" uri="{C3380CC4-5D6E-409C-BE32-E72D297353CC}">
              <c16:uniqueId val="{00000008-BB6B-4033-9778-3B58742FF0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5.75</c:v>
                </c:pt>
                <c:pt idx="2">
                  <c:v>#N/A</c:v>
                </c:pt>
                <c:pt idx="3">
                  <c:v>5.58</c:v>
                </c:pt>
                <c:pt idx="4">
                  <c:v>#N/A</c:v>
                </c:pt>
                <c:pt idx="5">
                  <c:v>6.24</c:v>
                </c:pt>
                <c:pt idx="6">
                  <c:v>#N/A</c:v>
                </c:pt>
                <c:pt idx="7">
                  <c:v>6.45</c:v>
                </c:pt>
                <c:pt idx="8">
                  <c:v>#N/A</c:v>
                </c:pt>
                <c:pt idx="9">
                  <c:v>6.73</c:v>
                </c:pt>
              </c:numCache>
            </c:numRef>
          </c:val>
          <c:extLst>
            <c:ext xmlns:c16="http://schemas.microsoft.com/office/drawing/2014/chart" uri="{C3380CC4-5D6E-409C-BE32-E72D297353CC}">
              <c16:uniqueId val="{00000009-BB6B-4033-9778-3B58742FF0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1462</c:v>
                </c:pt>
                <c:pt idx="5">
                  <c:v>1463</c:v>
                </c:pt>
                <c:pt idx="8">
                  <c:v>1439</c:v>
                </c:pt>
                <c:pt idx="11">
                  <c:v>1387</c:v>
                </c:pt>
                <c:pt idx="14">
                  <c:v>1371</c:v>
                </c:pt>
              </c:numCache>
            </c:numRef>
          </c:val>
          <c:extLst>
            <c:ext xmlns:c16="http://schemas.microsoft.com/office/drawing/2014/chart" uri="{C3380CC4-5D6E-409C-BE32-E72D297353CC}">
              <c16:uniqueId val="{00000000-9907-4ADE-9559-7EA865A4DB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07-4ADE-9559-7EA865A4DB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07-4ADE-9559-7EA865A4DB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9</c:v>
                </c:pt>
                <c:pt idx="12">
                  <c:v>7</c:v>
                </c:pt>
              </c:numCache>
            </c:numRef>
          </c:val>
          <c:extLst>
            <c:ext xmlns:c16="http://schemas.microsoft.com/office/drawing/2014/chart" uri="{C3380CC4-5D6E-409C-BE32-E72D297353CC}">
              <c16:uniqueId val="{00000003-9907-4ADE-9559-7EA865A4DB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353</c:v>
                </c:pt>
                <c:pt idx="3">
                  <c:v>332</c:v>
                </c:pt>
                <c:pt idx="6">
                  <c:v>323</c:v>
                </c:pt>
                <c:pt idx="9">
                  <c:v>297</c:v>
                </c:pt>
                <c:pt idx="12">
                  <c:v>309</c:v>
                </c:pt>
              </c:numCache>
            </c:numRef>
          </c:val>
          <c:extLst>
            <c:ext xmlns:c16="http://schemas.microsoft.com/office/drawing/2014/chart" uri="{C3380CC4-5D6E-409C-BE32-E72D297353CC}">
              <c16:uniqueId val="{00000004-9907-4ADE-9559-7EA865A4DB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07-4ADE-9559-7EA865A4DB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07-4ADE-9559-7EA865A4DB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1747</c:v>
                </c:pt>
                <c:pt idx="3">
                  <c:v>1761</c:v>
                </c:pt>
                <c:pt idx="6">
                  <c:v>1751</c:v>
                </c:pt>
                <c:pt idx="9">
                  <c:v>1670</c:v>
                </c:pt>
                <c:pt idx="12">
                  <c:v>1707</c:v>
                </c:pt>
              </c:numCache>
            </c:numRef>
          </c:val>
          <c:extLst>
            <c:ext xmlns:c16="http://schemas.microsoft.com/office/drawing/2014/chart" uri="{C3380CC4-5D6E-409C-BE32-E72D297353CC}">
              <c16:uniqueId val="{00000007-9907-4ADE-9559-7EA865A4DB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641</c:v>
                </c:pt>
                <c:pt idx="2">
                  <c:v>#N/A</c:v>
                </c:pt>
                <c:pt idx="3">
                  <c:v>#N/A</c:v>
                </c:pt>
                <c:pt idx="4">
                  <c:v>633</c:v>
                </c:pt>
                <c:pt idx="5">
                  <c:v>#N/A</c:v>
                </c:pt>
                <c:pt idx="6">
                  <c:v>#N/A</c:v>
                </c:pt>
                <c:pt idx="7">
                  <c:v>638</c:v>
                </c:pt>
                <c:pt idx="8">
                  <c:v>#N/A</c:v>
                </c:pt>
                <c:pt idx="9">
                  <c:v>#N/A</c:v>
                </c:pt>
                <c:pt idx="10">
                  <c:v>589</c:v>
                </c:pt>
                <c:pt idx="11">
                  <c:v>#N/A</c:v>
                </c:pt>
                <c:pt idx="12">
                  <c:v>#N/A</c:v>
                </c:pt>
                <c:pt idx="13">
                  <c:v>652</c:v>
                </c:pt>
                <c:pt idx="14">
                  <c:v>#N/A</c:v>
                </c:pt>
              </c:numCache>
            </c:numRef>
          </c:val>
          <c:smooth val="0"/>
          <c:extLst>
            <c:ext xmlns:c16="http://schemas.microsoft.com/office/drawing/2014/chart" uri="{C3380CC4-5D6E-409C-BE32-E72D297353CC}">
              <c16:uniqueId val="{00000008-9907-4ADE-9559-7EA865A4DB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15707</c:v>
                </c:pt>
                <c:pt idx="5">
                  <c:v>15373</c:v>
                </c:pt>
                <c:pt idx="8">
                  <c:v>14698</c:v>
                </c:pt>
                <c:pt idx="11">
                  <c:v>14459</c:v>
                </c:pt>
                <c:pt idx="14">
                  <c:v>14086</c:v>
                </c:pt>
              </c:numCache>
            </c:numRef>
          </c:val>
          <c:extLst>
            <c:ext xmlns:c16="http://schemas.microsoft.com/office/drawing/2014/chart" uri="{C3380CC4-5D6E-409C-BE32-E72D297353CC}">
              <c16:uniqueId val="{00000000-2F96-437A-AD08-402DE9505A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c:v>
                </c:pt>
                <c:pt idx="5">
                  <c:v>8</c:v>
                </c:pt>
                <c:pt idx="8">
                  <c:v>3</c:v>
                </c:pt>
                <c:pt idx="11">
                  <c:v>0</c:v>
                </c:pt>
                <c:pt idx="14">
                  <c:v>19</c:v>
                </c:pt>
              </c:numCache>
            </c:numRef>
          </c:val>
          <c:extLst>
            <c:ext xmlns:c16="http://schemas.microsoft.com/office/drawing/2014/chart" uri="{C3380CC4-5D6E-409C-BE32-E72D297353CC}">
              <c16:uniqueId val="{00000001-2F96-437A-AD08-402DE9505A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7900</c:v>
                </c:pt>
                <c:pt idx="5">
                  <c:v>7973</c:v>
                </c:pt>
                <c:pt idx="8">
                  <c:v>8306</c:v>
                </c:pt>
                <c:pt idx="11">
                  <c:v>8236</c:v>
                </c:pt>
                <c:pt idx="14">
                  <c:v>8023</c:v>
                </c:pt>
              </c:numCache>
            </c:numRef>
          </c:val>
          <c:extLst>
            <c:ext xmlns:c16="http://schemas.microsoft.com/office/drawing/2014/chart" uri="{C3380CC4-5D6E-409C-BE32-E72D297353CC}">
              <c16:uniqueId val="{00000002-2F96-437A-AD08-402DE9505A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12</c:v>
                </c:pt>
                <c:pt idx="12">
                  <c:v>23</c:v>
                </c:pt>
              </c:numCache>
            </c:numRef>
          </c:val>
          <c:extLst>
            <c:ext xmlns:c16="http://schemas.microsoft.com/office/drawing/2014/chart" uri="{C3380CC4-5D6E-409C-BE32-E72D297353CC}">
              <c16:uniqueId val="{00000003-2F96-437A-AD08-402DE9505A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96-437A-AD08-402DE9505A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96-437A-AD08-402DE9505A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966</c:v>
                </c:pt>
                <c:pt idx="3">
                  <c:v>832</c:v>
                </c:pt>
                <c:pt idx="6">
                  <c:v>840</c:v>
                </c:pt>
                <c:pt idx="9">
                  <c:v>818</c:v>
                </c:pt>
                <c:pt idx="12">
                  <c:v>842</c:v>
                </c:pt>
              </c:numCache>
            </c:numRef>
          </c:val>
          <c:extLst>
            <c:ext xmlns:c16="http://schemas.microsoft.com/office/drawing/2014/chart" uri="{C3380CC4-5D6E-409C-BE32-E72D297353CC}">
              <c16:uniqueId val="{00000006-2F96-437A-AD08-402DE9505A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6</c:v>
                </c:pt>
                <c:pt idx="6">
                  <c:v>3</c:v>
                </c:pt>
                <c:pt idx="9">
                  <c:v>25</c:v>
                </c:pt>
                <c:pt idx="12">
                  <c:v>29</c:v>
                </c:pt>
              </c:numCache>
            </c:numRef>
          </c:val>
          <c:extLst>
            <c:ext xmlns:c16="http://schemas.microsoft.com/office/drawing/2014/chart" uri="{C3380CC4-5D6E-409C-BE32-E72D297353CC}">
              <c16:uniqueId val="{00000007-2F96-437A-AD08-402DE9505A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3867</c:v>
                </c:pt>
                <c:pt idx="3">
                  <c:v>3774</c:v>
                </c:pt>
                <c:pt idx="6">
                  <c:v>3627</c:v>
                </c:pt>
                <c:pt idx="9">
                  <c:v>3451</c:v>
                </c:pt>
                <c:pt idx="12">
                  <c:v>3385</c:v>
                </c:pt>
              </c:numCache>
            </c:numRef>
          </c:val>
          <c:extLst>
            <c:ext xmlns:c16="http://schemas.microsoft.com/office/drawing/2014/chart" uri="{C3380CC4-5D6E-409C-BE32-E72D297353CC}">
              <c16:uniqueId val="{00000008-2F96-437A-AD08-402DE9505A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96-437A-AD08-402DE9505A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17386</c:v>
                </c:pt>
                <c:pt idx="3">
                  <c:v>17700</c:v>
                </c:pt>
                <c:pt idx="6">
                  <c:v>16919</c:v>
                </c:pt>
                <c:pt idx="9">
                  <c:v>16298</c:v>
                </c:pt>
                <c:pt idx="12">
                  <c:v>15900</c:v>
                </c:pt>
              </c:numCache>
            </c:numRef>
          </c:val>
          <c:extLst>
            <c:ext xmlns:c16="http://schemas.microsoft.com/office/drawing/2014/chart" uri="{C3380CC4-5D6E-409C-BE32-E72D297353CC}">
              <c16:uniqueId val="{0000000A-2F96-437A-AD08-402DE9505A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96-437A-AD08-402DE9505A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1702</c:v>
                </c:pt>
                <c:pt idx="1">
                  <c:v>1865</c:v>
                </c:pt>
                <c:pt idx="2">
                  <c:v>1995</c:v>
                </c:pt>
              </c:numCache>
            </c:numRef>
          </c:val>
          <c:extLst>
            <c:ext xmlns:c16="http://schemas.microsoft.com/office/drawing/2014/chart" uri="{C3380CC4-5D6E-409C-BE32-E72D297353CC}">
              <c16:uniqueId val="{00000000-A4EC-4D05-A5D1-85AD8536CD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2643</c:v>
                </c:pt>
                <c:pt idx="1">
                  <c:v>2553</c:v>
                </c:pt>
                <c:pt idx="2">
                  <c:v>2236</c:v>
                </c:pt>
              </c:numCache>
            </c:numRef>
          </c:val>
          <c:extLst>
            <c:ext xmlns:c16="http://schemas.microsoft.com/office/drawing/2014/chart" uri="{C3380CC4-5D6E-409C-BE32-E72D297353CC}">
              <c16:uniqueId val="{00000001-A4EC-4D05-A5D1-85AD8536CD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5324</c:v>
                </c:pt>
                <c:pt idx="1">
                  <c:v>5023</c:v>
                </c:pt>
                <c:pt idx="2">
                  <c:v>4950</c:v>
                </c:pt>
              </c:numCache>
            </c:numRef>
          </c:val>
          <c:extLst>
            <c:ext xmlns:c16="http://schemas.microsoft.com/office/drawing/2014/chart" uri="{C3380CC4-5D6E-409C-BE32-E72D297353CC}">
              <c16:uniqueId val="{00000002-A4EC-4D05-A5D1-85AD8536CD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町全域が過疎地域に指定されたことにより、過疎対策事業債の発行額の増加していることや、金利上昇に伴う利子の増加が続いていることにより、</a:t>
          </a:r>
          <a:r>
            <a:rPr kumimoji="1" lang="ja-JP" altLang="ja-JP" sz="1100">
              <a:solidFill>
                <a:schemeClr val="dk1"/>
              </a:solidFill>
              <a:effectLst/>
              <a:latin typeface="+mn-lt"/>
              <a:ea typeface="+mn-ea"/>
              <a:cs typeface="+mn-cs"/>
            </a:rPr>
            <a:t>元利償還金が前年度より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、今後も高く推移する見込みとなっている。</a:t>
          </a:r>
          <a:endParaRPr lang="ja-JP" altLang="ja-JP" sz="1400">
            <a:effectLst/>
          </a:endParaRPr>
        </a:p>
        <a:p>
          <a:r>
            <a:rPr kumimoji="1" lang="ja-JP" altLang="ja-JP" sz="1100">
              <a:solidFill>
                <a:schemeClr val="dk1"/>
              </a:solidFill>
              <a:effectLst/>
              <a:latin typeface="+mn-lt"/>
              <a:ea typeface="+mn-ea"/>
              <a:cs typeface="+mn-cs"/>
            </a:rPr>
            <a:t>　事業採択の際には、必要性や緊急性のほか、補助率の高い補助金や交付税措置率の高い地方債を充当できる事業を優先させるなど、慎重に検討をして償還額と借入額の均衡を図る。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基金残高の減少による充当可能財源の減少や、退職手当や一部事務組合の負担見込額の増加により将来負担額が増加することとなった。</a:t>
          </a:r>
        </a:p>
        <a:p>
          <a:r>
            <a:rPr kumimoji="1" lang="ja-JP" altLang="ja-JP" sz="1100">
              <a:solidFill>
                <a:schemeClr val="dk1"/>
              </a:solidFill>
              <a:effectLst/>
              <a:latin typeface="+mn-lt"/>
              <a:ea typeface="+mn-ea"/>
              <a:cs typeface="+mn-cs"/>
            </a:rPr>
            <a:t>　充当可能財源である充当可能基金についても減少しているため、地方債発行の抑制や適正な職員管理を行いながら行財政の健全な運営に努めていく。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高知県いの町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前年度に引き続き財政調整基金の取り崩しはなかったが、減債基金の取り崩しや、その他特定目的基金についても、施設の長寿命化対策や</a:t>
          </a:r>
          <a:r>
            <a:rPr kumimoji="1" lang="ja-JP" altLang="en-US" sz="1300">
              <a:solidFill>
                <a:schemeClr val="dk1"/>
              </a:solidFill>
              <a:effectLst/>
              <a:latin typeface="+mn-lt"/>
              <a:ea typeface="+mn-ea"/>
              <a:cs typeface="+mn-cs"/>
            </a:rPr>
            <a:t>物価高騰による事業費の増加</a:t>
          </a:r>
          <a:r>
            <a:rPr kumimoji="1" lang="ja-JP" altLang="ja-JP" sz="1300">
              <a:solidFill>
                <a:schemeClr val="dk1"/>
              </a:solidFill>
              <a:effectLst/>
              <a:latin typeface="+mn-lt"/>
              <a:ea typeface="+mn-ea"/>
              <a:cs typeface="+mn-cs"/>
            </a:rPr>
            <a:t>に伴い、多額の取り崩しを行ったため、基金残高は減少となった。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基金については、財政状況を勘案しながら設置目的にそった活用を今後も推進する。</a:t>
          </a:r>
          <a:endParaRPr lang="ja-JP" altLang="ja-JP" sz="1300">
            <a:effectLst/>
          </a:endParaRPr>
        </a:p>
        <a:p>
          <a:r>
            <a:rPr kumimoji="1" lang="ja-JP" altLang="ja-JP" sz="1300">
              <a:solidFill>
                <a:schemeClr val="dk1"/>
              </a:solidFill>
              <a:effectLst/>
              <a:latin typeface="+mn-lt"/>
              <a:ea typeface="+mn-ea"/>
              <a:cs typeface="+mn-cs"/>
            </a:rPr>
            <a:t>　物価高騰による物件費の増加や、給与改定や会計年度任用職員の処遇改善等による人件費の増加、調達コスト等の増加による委託料の価格高騰などが見込まれるため、財政調整基金や減債基金は減少すると考えられる。</a:t>
          </a:r>
          <a:endParaRPr lang="ja-JP" altLang="ja-JP" sz="1300">
            <a:effectLst/>
          </a:endParaRPr>
        </a:p>
        <a:p>
          <a:r>
            <a:rPr kumimoji="1" lang="ja-JP" altLang="ja-JP" sz="1300">
              <a:solidFill>
                <a:schemeClr val="dk1"/>
              </a:solidFill>
              <a:effectLst/>
              <a:latin typeface="+mn-lt"/>
              <a:ea typeface="+mn-ea"/>
              <a:cs typeface="+mn-cs"/>
            </a:rPr>
            <a:t>　また、中長期的に必要となる建築物等の更新等を考慮し、剰余金や遊休財産の売却益については施設等整備基金に積み立てているが、整備が必要な老朽化した建築物が多く存在するため、その他の特定目的基金についても減少すると考えら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・地域振興基金　：町民の連帯の強化・地域振興</a:t>
          </a:r>
          <a:endParaRPr lang="ja-JP" altLang="ja-JP" sz="1300">
            <a:effectLst/>
          </a:endParaRPr>
        </a:p>
        <a:p>
          <a:r>
            <a:rPr kumimoji="1" lang="ja-JP" altLang="ja-JP" sz="1300">
              <a:solidFill>
                <a:schemeClr val="dk1"/>
              </a:solidFill>
              <a:effectLst/>
              <a:latin typeface="+mn-lt"/>
              <a:ea typeface="+mn-ea"/>
              <a:cs typeface="+mn-cs"/>
            </a:rPr>
            <a:t>　・施設等整備基金：町施設等の拡充と整備</a:t>
          </a:r>
          <a:endParaRPr lang="ja-JP" altLang="ja-JP" sz="1300">
            <a:effectLst/>
          </a:endParaRPr>
        </a:p>
        <a:p>
          <a:r>
            <a:rPr kumimoji="1" lang="ja-JP" altLang="ja-JP" sz="1300">
              <a:solidFill>
                <a:schemeClr val="dk1"/>
              </a:solidFill>
              <a:effectLst/>
              <a:latin typeface="+mn-lt"/>
              <a:ea typeface="+mn-ea"/>
              <a:cs typeface="+mn-cs"/>
            </a:rPr>
            <a:t>　・水資源対策基金：仁淀川の豊富かつ良質な水資源の確保推進</a:t>
          </a:r>
          <a:endParaRPr lang="ja-JP" altLang="ja-JP" sz="1300">
            <a:effectLst/>
          </a:endParaRPr>
        </a:p>
        <a:p>
          <a:r>
            <a:rPr kumimoji="1" lang="ja-JP" altLang="ja-JP" sz="1300">
              <a:solidFill>
                <a:schemeClr val="dk1"/>
              </a:solidFill>
              <a:effectLst/>
              <a:latin typeface="+mn-lt"/>
              <a:ea typeface="+mn-ea"/>
              <a:cs typeface="+mn-cs"/>
            </a:rPr>
            <a:t>　・地域福祉基金　：社会福祉の増進</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ふるさとづくり基金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地域づくりの推進</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施設の長寿命化対策や物価高騰による事業費の増加に伴い、取り崩しを行ったため、基金残高が減少となった。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施設の長寿命化対策や基金の設置目的に沿った事業への活用のため、必要最小限の範囲で取り崩しを行い、遊休財産の売却等により歳入確保に努め、財政状況を勘案しながら積み立てを行っていく。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基金の取り崩しは行わず、運用収入を積み立てたため、基金残高は増加となった。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基金は、決算の状況により可能な範囲で積み立てを行うが、標準財政規模の１０％以上となるように努めることとしている。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給与改定等による人件費の増加や物価高騰による物件費の増加等により、一般財源が不足したため、基金の取り崩しを行い、基金残高は減少となった。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地方債発行額の増加により、公債費についても増加傾向にあるため、事務事業の優先度を厳しく点検し、優先度の低いものについては計画的に廃止・縮小を進めるとともに、新規債の発行抑制に努める。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20,829
20,784
470.97
15,581,412
15,229,409
258,908
8,456,036
15,900,221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人口減少や高齢化に加え、町内で中心となる産業がないこと等により、財政力指数は、県内平均を上回っているものの、類似団体比較では平均を大きく下回り、</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遊休財産の売却やふるさと納税の強化等により、自主財源の確保に努める。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7055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2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7055</xdr:rowOff>
    </xdr:from>
    <xdr:to>
      <xdr:col>19</xdr:col>
      <xdr:colOff>133350</xdr:colOff>
      <xdr:row>45</xdr:row>
      <xdr:rowOff>7055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20461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127705</xdr:rowOff>
    </xdr:from>
    <xdr:to>
      <xdr:col>19</xdr:col>
      <xdr:colOff>184150</xdr:colOff>
      <xdr:row>45</xdr:row>
      <xdr:rowOff>57855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42632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127705</xdr:rowOff>
    </xdr:from>
    <xdr:to>
      <xdr:col>15</xdr:col>
      <xdr:colOff>133350</xdr:colOff>
      <xdr:row>45</xdr:row>
      <xdr:rowOff>57855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42632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141111</xdr:rowOff>
    </xdr:from>
    <xdr:to>
      <xdr:col>11</xdr:col>
      <xdr:colOff>82550</xdr:colOff>
      <xdr:row>45</xdr:row>
      <xdr:rowOff>71261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56038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ja-JP" altLang="en-US" sz="1100">
              <a:solidFill>
                <a:schemeClr val="dk1"/>
              </a:solidFill>
              <a:effectLst/>
              <a:latin typeface="+mn-lt"/>
              <a:ea typeface="+mn-ea"/>
              <a:cs typeface="+mn-cs"/>
            </a:rPr>
            <a:t>給料改定による人件費や病院会計負担金等による補助費等</a:t>
          </a:r>
          <a:r>
            <a:rPr kumimoji="1" lang="ja-JP" altLang="ja-JP" sz="1100">
              <a:solidFill>
                <a:schemeClr val="dk1"/>
              </a:solidFill>
              <a:effectLst/>
              <a:latin typeface="+mn-lt"/>
              <a:ea typeface="+mn-ea"/>
              <a:cs typeface="+mn-cs"/>
            </a:rPr>
            <a:t>の増額により、対前年度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回る結果となった。</a:t>
          </a:r>
          <a:endParaRPr lang="ja-JP" altLang="ja-JP" sz="1400">
            <a:effectLst/>
          </a:endParaRPr>
        </a:p>
        <a:p>
          <a:r>
            <a:rPr kumimoji="1" lang="ja-JP" altLang="ja-JP" sz="1100">
              <a:solidFill>
                <a:schemeClr val="dk1"/>
              </a:solidFill>
              <a:effectLst/>
              <a:latin typeface="+mn-lt"/>
              <a:ea typeface="+mn-ea"/>
              <a:cs typeface="+mn-cs"/>
            </a:rPr>
            <a:t>　今後も事業の取捨選択や縮小化、事務の効率化を図り、経常経費の削減に努める。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76903"/>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62</xdr:row>
      <xdr:rowOff>171132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7690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0103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人件費は人事院勧告に伴う給料の改定等により</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％増加、物件費は</a:t>
          </a:r>
          <a:r>
            <a:rPr kumimoji="1" lang="ja-JP" altLang="en-US" sz="1100">
              <a:solidFill>
                <a:schemeClr val="dk1"/>
              </a:solidFill>
              <a:effectLst/>
              <a:latin typeface="+mn-lt"/>
              <a:ea typeface="+mn-ea"/>
              <a:cs typeface="+mn-cs"/>
            </a:rPr>
            <a:t>大規模盛土造成地第二次スクリーニング調査</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また、人口も</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％減少となったため、人口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a:t>
          </a:r>
          <a:r>
            <a:rPr kumimoji="1" lang="en-US" altLang="ja-JP" sz="1100">
              <a:solidFill>
                <a:schemeClr val="dk1"/>
              </a:solidFill>
              <a:effectLst/>
              <a:latin typeface="+mn-lt"/>
              <a:ea typeface="+mn-ea"/>
              <a:cs typeface="+mn-cs"/>
            </a:rPr>
            <a:t>22,227</a:t>
          </a:r>
          <a:r>
            <a:rPr kumimoji="1" lang="ja-JP" altLang="ja-JP" sz="1100">
              <a:solidFill>
                <a:schemeClr val="dk1"/>
              </a:solidFill>
              <a:effectLst/>
              <a:latin typeface="+mn-lt"/>
              <a:ea typeface="+mn-ea"/>
              <a:cs typeface="+mn-cs"/>
            </a:rPr>
            <a:t>円増加し、依然として県内平均及び類似団体平均を上回っている。本町は面積が広く、集落が点在していることや、職員数が類似団体より多いことが、要因の一つと考えられる。</a:t>
          </a:r>
          <a:endParaRPr lang="ja-JP" altLang="ja-JP" sz="1400">
            <a:effectLst/>
          </a:endParaRPr>
        </a:p>
        <a:p>
          <a:r>
            <a:rPr kumimoji="1" lang="ja-JP" altLang="ja-JP" sz="1100">
              <a:solidFill>
                <a:schemeClr val="dk1"/>
              </a:solidFill>
              <a:effectLst/>
              <a:latin typeface="+mn-lt"/>
              <a:ea typeface="+mn-ea"/>
              <a:cs typeface="+mn-cs"/>
            </a:rPr>
            <a:t>　職員の適正な配置や自治体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の推進を実施し、経費削減に努める。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128795</xdr:rowOff>
    </xdr:from>
    <xdr:to>
      <xdr:col>23</xdr:col>
      <xdr:colOff>133350</xdr:colOff>
      <xdr:row>86</xdr:row>
      <xdr:rowOff>91429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702045"/>
          <a:ext cx="838200" cy="1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62021</xdr:rowOff>
    </xdr:from>
    <xdr:to>
      <xdr:col>19</xdr:col>
      <xdr:colOff>133350</xdr:colOff>
      <xdr:row>85</xdr:row>
      <xdr:rowOff>128795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635271"/>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54764</xdr:rowOff>
    </xdr:from>
    <xdr:to>
      <xdr:col>15</xdr:col>
      <xdr:colOff>82550</xdr:colOff>
      <xdr:row>85</xdr:row>
      <xdr:rowOff>62021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628014"/>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26694</xdr:rowOff>
    </xdr:from>
    <xdr:to>
      <xdr:col>11</xdr:col>
      <xdr:colOff>31750</xdr:colOff>
      <xdr:row>85</xdr:row>
      <xdr:rowOff>54764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99944"/>
          <a:ext cx="889000" cy="2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40629</xdr:rowOff>
    </xdr:from>
    <xdr:to>
      <xdr:col>23</xdr:col>
      <xdr:colOff>184150</xdr:colOff>
      <xdr:row>86</xdr:row>
      <xdr:rowOff>142229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12706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75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77995</xdr:rowOff>
    </xdr:from>
    <xdr:to>
      <xdr:col>19</xdr:col>
      <xdr:colOff>184150</xdr:colOff>
      <xdr:row>86</xdr:row>
      <xdr:rowOff>8145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6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164372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7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11221</xdr:rowOff>
    </xdr:from>
    <xdr:to>
      <xdr:col>15</xdr:col>
      <xdr:colOff>133350</xdr:colOff>
      <xdr:row>85</xdr:row>
      <xdr:rowOff>112821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97598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3964</xdr:rowOff>
    </xdr:from>
    <xdr:to>
      <xdr:col>11</xdr:col>
      <xdr:colOff>82550</xdr:colOff>
      <xdr:row>85</xdr:row>
      <xdr:rowOff>105564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5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90341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66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147344</xdr:rowOff>
    </xdr:from>
    <xdr:to>
      <xdr:col>7</xdr:col>
      <xdr:colOff>31750</xdr:colOff>
      <xdr:row>85</xdr:row>
      <xdr:rowOff>77494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5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62271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a:t>
          </a:r>
          <a:r>
            <a:rPr kumimoji="1" lang="ja-JP" altLang="en-US" sz="1100">
              <a:solidFill>
                <a:schemeClr val="dk1"/>
              </a:solidFill>
              <a:effectLst/>
              <a:latin typeface="+mn-lt"/>
              <a:ea typeface="+mn-ea"/>
              <a:cs typeface="+mn-cs"/>
            </a:rPr>
            <a:t>と同じ数値</a:t>
          </a:r>
          <a:r>
            <a:rPr kumimoji="1" lang="ja-JP" altLang="ja-JP" sz="1100">
              <a:solidFill>
                <a:schemeClr val="dk1"/>
              </a:solidFill>
              <a:effectLst/>
              <a:latin typeface="+mn-lt"/>
              <a:ea typeface="+mn-ea"/>
              <a:cs typeface="+mn-cs"/>
            </a:rPr>
            <a:t>となった。今後においても、各種手当の総点検、給与制度の総合的見直しを行うなど、給与の適正化に努める。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188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48986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指定管理者導入やごみ収集などのアウトソーシングを行い、定員管理に努めているが、総合支所方式による職員配置や保育所、病院、特別養護老人ホーム等の直営事業が多いため、人員を多く配置する必要性があ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職員の配置の見直しや自治体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の推進を実施し、適正な職員数の管理に努める。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127988</xdr:rowOff>
    </xdr:from>
    <xdr:to>
      <xdr:col>81</xdr:col>
      <xdr:colOff>44450</xdr:colOff>
      <xdr:row>65</xdr:row>
      <xdr:rowOff>162842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272238"/>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90452</xdr:rowOff>
    </xdr:from>
    <xdr:to>
      <xdr:col>77</xdr:col>
      <xdr:colOff>44450</xdr:colOff>
      <xdr:row>65</xdr:row>
      <xdr:rowOff>127988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234702"/>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75706</xdr:rowOff>
    </xdr:from>
    <xdr:to>
      <xdr:col>72</xdr:col>
      <xdr:colOff>203200</xdr:colOff>
      <xdr:row>65</xdr:row>
      <xdr:rowOff>90452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219956"/>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47554</xdr:rowOff>
    </xdr:from>
    <xdr:to>
      <xdr:col>68</xdr:col>
      <xdr:colOff>152400</xdr:colOff>
      <xdr:row>65</xdr:row>
      <xdr:rowOff>75706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19180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112042</xdr:rowOff>
    </xdr:from>
    <xdr:to>
      <xdr:col>81</xdr:col>
      <xdr:colOff>95250</xdr:colOff>
      <xdr:row>66</xdr:row>
      <xdr:rowOff>42192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2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84119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2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77188</xdr:rowOff>
    </xdr:from>
    <xdr:to>
      <xdr:col>77</xdr:col>
      <xdr:colOff>95250</xdr:colOff>
      <xdr:row>66</xdr:row>
      <xdr:rowOff>7338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2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163565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3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39652</xdr:rowOff>
    </xdr:from>
    <xdr:to>
      <xdr:col>73</xdr:col>
      <xdr:colOff>44450</xdr:colOff>
      <xdr:row>65</xdr:row>
      <xdr:rowOff>141252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1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126029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27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24906</xdr:rowOff>
    </xdr:from>
    <xdr:to>
      <xdr:col>68</xdr:col>
      <xdr:colOff>203200</xdr:colOff>
      <xdr:row>65</xdr:row>
      <xdr:rowOff>126506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1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111283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2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168204</xdr:rowOff>
    </xdr:from>
    <xdr:to>
      <xdr:col>64</xdr:col>
      <xdr:colOff>152400</xdr:colOff>
      <xdr:row>65</xdr:row>
      <xdr:rowOff>98354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1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83131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2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実質公債費比率は、前年</a:t>
          </a:r>
          <a:r>
            <a:rPr kumimoji="1" lang="ja-JP" altLang="ja-JP" sz="1100">
              <a:solidFill>
                <a:schemeClr val="tx1"/>
              </a:solidFill>
              <a:effectLst/>
              <a:latin typeface="+mn-lt"/>
              <a:ea typeface="+mn-ea"/>
              <a:cs typeface="+mn-cs"/>
            </a:rPr>
            <a:t>度</a:t>
          </a:r>
          <a:r>
            <a:rPr kumimoji="1" lang="ja-JP" altLang="en-US" sz="1100" strike="noStrike" baseline="0">
              <a:solidFill>
                <a:schemeClr val="tx1"/>
              </a:solidFill>
              <a:effectLst/>
              <a:latin typeface="+mn-lt"/>
              <a:ea typeface="+mn-ea"/>
              <a:cs typeface="+mn-cs"/>
            </a:rPr>
            <a:t>と同値</a:t>
          </a:r>
          <a:r>
            <a:rPr kumimoji="1" lang="ja-JP" altLang="ja-JP" sz="1100">
              <a:solidFill>
                <a:schemeClr val="dk1"/>
              </a:solidFill>
              <a:effectLst/>
              <a:latin typeface="+mn-lt"/>
              <a:ea typeface="+mn-ea"/>
              <a:cs typeface="+mn-cs"/>
            </a:rPr>
            <a:t>となり、依然として全国平均及び類似団体平均を上回っている状況である。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地方債残高の増加に加え、標準財政規模の減少なども予想されることから、実質公債費比率の上昇を抑えるため、新規事業の平準化や交付税措置のない新規債の発行抑制に努める。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97790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121920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067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105833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826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前年度と比較すると、基金残高の減少によ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充当可能財源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や、退職手当や一部事務組合の負担見込額の増加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が増加すること</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なお、依然として負担額よりも充当財源等の方が大きいため、将来負担はマイナスとなっている。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今後は、地方債残高は増加傾向に、充当可能基金残高は減少傾向が予想されるため、これからも事業実施の適正化を図り、財政の健全化に努める。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20,829
20,784
470.97
15,581,412
15,229,409
258,908
8,456,036
15,900,221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a:t>
          </a:r>
          <a:r>
            <a:rPr kumimoji="1" lang="ja-JP" altLang="ja-JP" sz="1100">
              <a:solidFill>
                <a:schemeClr val="tx1"/>
              </a:solidFill>
              <a:effectLst/>
              <a:latin typeface="+mn-lt"/>
              <a:ea typeface="+mn-ea"/>
              <a:cs typeface="+mn-cs"/>
            </a:rPr>
            <a:t>経常収支比率は、人事院勧告に伴う給料の改定等により</a:t>
          </a:r>
          <a:r>
            <a:rPr kumimoji="1" lang="ja-JP" altLang="en-US"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a:t>
          </a:r>
          <a:r>
            <a:rPr kumimoji="1" lang="ja-JP" altLang="ja-JP" sz="1100">
              <a:solidFill>
                <a:schemeClr val="dk1"/>
              </a:solidFill>
              <a:effectLst/>
              <a:latin typeface="+mn-lt"/>
              <a:ea typeface="+mn-ea"/>
              <a:cs typeface="+mn-cs"/>
            </a:rPr>
            <a:t>増加となり、類似団体平均より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ポイント上回る結果となった。</a:t>
          </a:r>
          <a:endParaRPr lang="ja-JP" altLang="ja-JP" sz="1400">
            <a:effectLst/>
          </a:endParaRPr>
        </a:p>
        <a:p>
          <a:r>
            <a:rPr kumimoji="1" lang="ja-JP" altLang="ja-JP" sz="1100">
              <a:solidFill>
                <a:schemeClr val="dk1"/>
              </a:solidFill>
              <a:effectLst/>
              <a:latin typeface="+mn-lt"/>
              <a:ea typeface="+mn-ea"/>
              <a:cs typeface="+mn-cs"/>
            </a:rPr>
            <a:t>　職員の配置の見直しや自治体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の推進を実施し、適正な職員数の管理に努め、人件費の削減を目指す。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a:t>
          </a:r>
          <a:r>
            <a:rPr kumimoji="1" lang="ja-JP" altLang="en-US" sz="1100">
              <a:solidFill>
                <a:schemeClr val="dk1"/>
              </a:solidFill>
              <a:effectLst/>
              <a:latin typeface="+mn-lt"/>
              <a:ea typeface="+mn-ea"/>
              <a:cs typeface="+mn-cs"/>
            </a:rPr>
            <a:t>基金利子等の充当特定財源</a:t>
          </a:r>
          <a:r>
            <a:rPr kumimoji="1" lang="ja-JP" altLang="ja-JP" sz="1100">
              <a:solidFill>
                <a:schemeClr val="dk1"/>
              </a:solidFill>
              <a:effectLst/>
              <a:latin typeface="+mn-lt"/>
              <a:ea typeface="+mn-ea"/>
              <a:cs typeface="+mn-cs"/>
            </a:rPr>
            <a:t>の増等により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公用車台数の見直しや施設の</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化、ペーパーレス化等を進め、物件費の削減に努める。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644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0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35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24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xdr:rowOff>
    </xdr:from>
    <xdr:to>
      <xdr:col>82</xdr:col>
      <xdr:colOff>158750</xdr:colOff>
      <xdr:row>14</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93362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2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ここ５年間</a:t>
          </a:r>
          <a:r>
            <a:rPr kumimoji="1" lang="ja-JP" altLang="ja-JP" sz="1100">
              <a:solidFill>
                <a:schemeClr val="dk1"/>
              </a:solidFill>
              <a:effectLst/>
              <a:latin typeface="+mn-lt"/>
              <a:ea typeface="+mn-ea"/>
              <a:cs typeface="+mn-cs"/>
            </a:rPr>
            <a:t>ほぼ横並びとなっており、類似団体平均を大きく下回る結果となった。</a:t>
          </a:r>
          <a:endParaRPr lang="ja-JP" altLang="ja-JP" sz="1400">
            <a:effectLst/>
          </a:endParaRPr>
        </a:p>
        <a:p>
          <a:r>
            <a:rPr kumimoji="1" lang="ja-JP" altLang="ja-JP" sz="1100">
              <a:solidFill>
                <a:schemeClr val="dk1"/>
              </a:solidFill>
              <a:effectLst/>
              <a:latin typeface="+mn-lt"/>
              <a:ea typeface="+mn-ea"/>
              <a:cs typeface="+mn-cs"/>
            </a:rPr>
            <a:t>　今後も、健康診査受診率の向上による健康増進等により、医療費・扶助費の抑制に努める。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133858</xdr:rowOff>
    </xdr:from>
    <xdr:to>
      <xdr:col>24</xdr:col>
      <xdr:colOff>25400</xdr:colOff>
      <xdr:row>53</xdr:row>
      <xdr:rowOff>152146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207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133858</xdr:rowOff>
    </xdr:from>
    <xdr:to>
      <xdr:col>19</xdr:col>
      <xdr:colOff>187325</xdr:colOff>
      <xdr:row>53</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220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143002</xdr:rowOff>
    </xdr:from>
    <xdr:to>
      <xdr:col>15</xdr:col>
      <xdr:colOff>98425</xdr:colOff>
      <xdr:row>53</xdr:row>
      <xdr:rowOff>152146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229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143002</xdr:rowOff>
    </xdr:from>
    <xdr:to>
      <xdr:col>11</xdr:col>
      <xdr:colOff>9525</xdr:colOff>
      <xdr:row>53</xdr:row>
      <xdr:rowOff>152146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29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101346</xdr:rowOff>
    </xdr:from>
    <xdr:to>
      <xdr:col>24</xdr:col>
      <xdr:colOff>76200</xdr:colOff>
      <xdr:row>54</xdr:row>
      <xdr:rowOff>31496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117873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3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83058</xdr:rowOff>
    </xdr:from>
    <xdr:to>
      <xdr:col>20</xdr:col>
      <xdr:colOff>38100</xdr:colOff>
      <xdr:row>54</xdr:row>
      <xdr:rowOff>13208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23385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3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92202</xdr:rowOff>
    </xdr:from>
    <xdr:to>
      <xdr:col>15</xdr:col>
      <xdr:colOff>149225</xdr:colOff>
      <xdr:row>54</xdr:row>
      <xdr:rowOff>22352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32529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4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101346</xdr:rowOff>
    </xdr:from>
    <xdr:to>
      <xdr:col>11</xdr:col>
      <xdr:colOff>60325</xdr:colOff>
      <xdr:row>54</xdr:row>
      <xdr:rowOff>31496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41673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5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92202</xdr:rowOff>
    </xdr:from>
    <xdr:to>
      <xdr:col>6</xdr:col>
      <xdr:colOff>171450</xdr:colOff>
      <xdr:row>54</xdr:row>
      <xdr:rowOff>22352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32529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4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その他経費の</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公営企業会計へ移行した下水道事業会計</a:t>
          </a:r>
          <a:r>
            <a:rPr kumimoji="1" lang="ja-JP" altLang="ja-JP" sz="1100">
              <a:solidFill>
                <a:schemeClr val="dk1"/>
              </a:solidFill>
              <a:effectLst/>
              <a:latin typeface="+mn-lt"/>
              <a:ea typeface="+mn-ea"/>
              <a:cs typeface="+mn-cs"/>
            </a:rPr>
            <a:t>の繰出金の減少により、前年度より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と大幅な</a:t>
          </a:r>
          <a:r>
            <a:rPr kumimoji="1" lang="ja-JP" altLang="ja-JP" sz="1100">
              <a:solidFill>
                <a:schemeClr val="dk1"/>
              </a:solidFill>
              <a:effectLst/>
              <a:latin typeface="+mn-lt"/>
              <a:ea typeface="+mn-ea"/>
              <a:cs typeface="+mn-cs"/>
            </a:rPr>
            <a:t>減少とな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る結果となった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高齢化により医療や福祉にかかる費用が増加しているため、繰出金の大幅な削減は困難ではあるが、健康診査受受診率の向上等により、医療費等の抑制に努め、繰出金の圧縮に努める。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552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4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09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病院会計や公営企業会計へ移行した下水道事業会計の負担金の増加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と大幅な増加</a:t>
          </a:r>
          <a:r>
            <a:rPr kumimoji="1" lang="ja-JP" altLang="ja-JP" sz="1100">
              <a:solidFill>
                <a:schemeClr val="dk1"/>
              </a:solidFill>
              <a:effectLst/>
              <a:latin typeface="+mn-lt"/>
              <a:ea typeface="+mn-ea"/>
              <a:cs typeface="+mn-cs"/>
            </a:rPr>
            <a:t>となり、類似団体平均より</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回る結果となった。</a:t>
          </a:r>
          <a:endParaRPr lang="ja-JP" altLang="ja-JP" sz="1400">
            <a:effectLst/>
          </a:endParaRPr>
        </a:p>
        <a:p>
          <a:r>
            <a:rPr kumimoji="1" lang="ja-JP" altLang="ja-JP" sz="1100">
              <a:solidFill>
                <a:schemeClr val="dk1"/>
              </a:solidFill>
              <a:effectLst/>
              <a:latin typeface="+mn-lt"/>
              <a:ea typeface="+mn-ea"/>
              <a:cs typeface="+mn-cs"/>
            </a:rPr>
            <a:t>　今後も公営企業会計の経営改善や、他団体等への補助金の見直し、一部事務組合への負担金等の一層の精査が必要である。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38</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96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38</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25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54610</xdr:rowOff>
    </xdr:from>
    <xdr:to>
      <xdr:col>69</xdr:col>
      <xdr:colOff>92075</xdr:colOff>
      <xdr:row>38</xdr:row>
      <xdr:rowOff>27940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98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63517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減少傾向が続いているが、</a:t>
          </a:r>
          <a:r>
            <a:rPr kumimoji="1" lang="ja-JP" altLang="ja-JP" sz="1100">
              <a:solidFill>
                <a:schemeClr val="dk1"/>
              </a:solidFill>
              <a:effectLst/>
              <a:latin typeface="+mn-lt"/>
              <a:ea typeface="+mn-ea"/>
              <a:cs typeface="+mn-cs"/>
            </a:rPr>
            <a:t>依然として全国平均及び類似団体平均を上回っている。</a:t>
          </a:r>
          <a:endParaRPr lang="ja-JP" altLang="ja-JP" sz="1400">
            <a:effectLst/>
          </a:endParaRPr>
        </a:p>
        <a:p>
          <a:r>
            <a:rPr kumimoji="1" lang="ja-JP" altLang="ja-JP" sz="1100">
              <a:solidFill>
                <a:schemeClr val="dk1"/>
              </a:solidFill>
              <a:effectLst/>
              <a:latin typeface="+mn-lt"/>
              <a:ea typeface="+mn-ea"/>
              <a:cs typeface="+mn-cs"/>
            </a:rPr>
            <a:t>　施設の統廃合の検討や普通建設事業の平準化を行い、今後も新規債の発行抑制に努める。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122428</xdr:rowOff>
    </xdr:from>
    <xdr:to>
      <xdr:col>24</xdr:col>
      <xdr:colOff>25400</xdr:colOff>
      <xdr:row>78</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955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163576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500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131572</xdr:rowOff>
    </xdr:from>
    <xdr:to>
      <xdr:col>15</xdr:col>
      <xdr:colOff>98425</xdr:colOff>
      <xdr:row>78</xdr:row>
      <xdr:rowOff>163576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04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131572</xdr:rowOff>
    </xdr:from>
    <xdr:to>
      <xdr:col>11</xdr:col>
      <xdr:colOff>9525</xdr:colOff>
      <xdr:row>79</xdr:row>
      <xdr:rowOff>5842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504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公債費以外の経常収支比率は、人件費</a:t>
          </a:r>
          <a:r>
            <a:rPr kumimoji="1" lang="ja-JP" altLang="en-US" sz="1100">
              <a:solidFill>
                <a:schemeClr val="dk1"/>
              </a:solidFill>
              <a:effectLst/>
              <a:latin typeface="+mn-lt"/>
              <a:ea typeface="+mn-ea"/>
              <a:cs typeface="+mn-cs"/>
            </a:rPr>
            <a:t>や補助費等</a:t>
          </a:r>
          <a:r>
            <a:rPr kumimoji="1" lang="ja-JP" altLang="ja-JP" sz="1100">
              <a:solidFill>
                <a:schemeClr val="dk1"/>
              </a:solidFill>
              <a:effectLst/>
              <a:latin typeface="+mn-lt"/>
              <a:ea typeface="+mn-ea"/>
              <a:cs typeface="+mn-cs"/>
            </a:rPr>
            <a:t>が大幅に増加したため、全体では前年度より増加となったが、類似団体平均を</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ポイント下回る結果となった。</a:t>
          </a:r>
          <a:endParaRPr lang="ja-JP" altLang="ja-JP" sz="1400">
            <a:effectLst/>
          </a:endParaRPr>
        </a:p>
        <a:p>
          <a:r>
            <a:rPr kumimoji="1" lang="ja-JP" altLang="ja-JP" sz="1100">
              <a:solidFill>
                <a:schemeClr val="dk1"/>
              </a:solidFill>
              <a:effectLst/>
              <a:latin typeface="+mn-lt"/>
              <a:ea typeface="+mn-ea"/>
              <a:cs typeface="+mn-cs"/>
            </a:rPr>
            <a:t>　遊休財産の売却等による自主財源の確保や、職員の適正な配置による人件費の減、自治体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の推進による物件費の減等に積極的に努める。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20320</xdr:rowOff>
    </xdr:from>
    <xdr:to>
      <xdr:col>82</xdr:col>
      <xdr:colOff>107950</xdr:colOff>
      <xdr:row>75</xdr:row>
      <xdr:rowOff>104140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7907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63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5080</xdr:rowOff>
    </xdr:from>
    <xdr:to>
      <xdr:col>73</xdr:col>
      <xdr:colOff>180975</xdr:colOff>
      <xdr:row>75</xdr:row>
      <xdr:rowOff>73660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863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75</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32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140970</xdr:rowOff>
    </xdr:from>
    <xdr:to>
      <xdr:col>78</xdr:col>
      <xdr:colOff>120650</xdr:colOff>
      <xdr:row>75</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81297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22860</xdr:rowOff>
    </xdr:from>
    <xdr:to>
      <xdr:col>65</xdr:col>
      <xdr:colOff>53975</xdr:colOff>
      <xdr:row>75</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134637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13754</xdr:rowOff>
    </xdr:from>
    <xdr:to>
      <xdr:col>29</xdr:col>
      <xdr:colOff>127000</xdr:colOff>
      <xdr:row>13</xdr:row>
      <xdr:rowOff>142494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90229"/>
          <a:ext cx="647700" cy="1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142494</xdr:rowOff>
    </xdr:from>
    <xdr:to>
      <xdr:col>26</xdr:col>
      <xdr:colOff>50800</xdr:colOff>
      <xdr:row>14</xdr:row>
      <xdr:rowOff>103823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18969"/>
          <a:ext cx="698500" cy="13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41707</xdr:rowOff>
    </xdr:from>
    <xdr:to>
      <xdr:col>22</xdr:col>
      <xdr:colOff>114300</xdr:colOff>
      <xdr:row>14</xdr:row>
      <xdr:rowOff>103823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89632"/>
          <a:ext cx="698500" cy="6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41707</xdr:rowOff>
    </xdr:from>
    <xdr:to>
      <xdr:col>18</xdr:col>
      <xdr:colOff>177800</xdr:colOff>
      <xdr:row>14</xdr:row>
      <xdr:rowOff>130137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9632"/>
          <a:ext cx="698500" cy="8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134404</xdr:rowOff>
    </xdr:from>
    <xdr:to>
      <xdr:col>29</xdr:col>
      <xdr:colOff>177800</xdr:colOff>
      <xdr:row>13</xdr:row>
      <xdr:rowOff>64554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81081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91694</xdr:rowOff>
    </xdr:from>
    <xdr:to>
      <xdr:col>26</xdr:col>
      <xdr:colOff>101600</xdr:colOff>
      <xdr:row>14</xdr:row>
      <xdr:rowOff>21844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6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32021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3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53023</xdr:rowOff>
    </xdr:from>
    <xdr:to>
      <xdr:col>22</xdr:col>
      <xdr:colOff>165100</xdr:colOff>
      <xdr:row>14</xdr:row>
      <xdr:rowOff>154623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0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164800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162357</xdr:rowOff>
    </xdr:from>
    <xdr:to>
      <xdr:col>19</xdr:col>
      <xdr:colOff>38100</xdr:colOff>
      <xdr:row>14</xdr:row>
      <xdr:rowOff>92507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102684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79337</xdr:rowOff>
    </xdr:from>
    <xdr:to>
      <xdr:col>15</xdr:col>
      <xdr:colOff>101600</xdr:colOff>
      <xdr:row>15</xdr:row>
      <xdr:rowOff>9487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19664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39309</xdr:rowOff>
    </xdr:from>
    <xdr:to>
      <xdr:col>29</xdr:col>
      <xdr:colOff>127000</xdr:colOff>
      <xdr:row>34</xdr:row>
      <xdr:rowOff>119639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06759"/>
          <a:ext cx="6477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77668</xdr:rowOff>
    </xdr:from>
    <xdr:to>
      <xdr:col>26</xdr:col>
      <xdr:colOff>50800</xdr:colOff>
      <xdr:row>34</xdr:row>
      <xdr:rowOff>119639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45118"/>
          <a:ext cx="698500" cy="4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77668</xdr:rowOff>
    </xdr:from>
    <xdr:to>
      <xdr:col>22</xdr:col>
      <xdr:colOff>114300</xdr:colOff>
      <xdr:row>34</xdr:row>
      <xdr:rowOff>92961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45118"/>
          <a:ext cx="698500" cy="15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92961</xdr:rowOff>
    </xdr:from>
    <xdr:to>
      <xdr:col>18</xdr:col>
      <xdr:colOff>177800</xdr:colOff>
      <xdr:row>34</xdr:row>
      <xdr:rowOff>97351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60411"/>
          <a:ext cx="698500" cy="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331409</xdr:rowOff>
    </xdr:from>
    <xdr:to>
      <xdr:col>29</xdr:col>
      <xdr:colOff>177800</xdr:colOff>
      <xdr:row>34</xdr:row>
      <xdr:rowOff>90109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5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176486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0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68839</xdr:rowOff>
    </xdr:from>
    <xdr:to>
      <xdr:col>26</xdr:col>
      <xdr:colOff>101600</xdr:colOff>
      <xdr:row>34</xdr:row>
      <xdr:rowOff>170439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3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180616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0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26868</xdr:rowOff>
    </xdr:from>
    <xdr:to>
      <xdr:col>22</xdr:col>
      <xdr:colOff>165100</xdr:colOff>
      <xdr:row>34</xdr:row>
      <xdr:rowOff>128468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94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138645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6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42161</xdr:rowOff>
    </xdr:from>
    <xdr:to>
      <xdr:col>19</xdr:col>
      <xdr:colOff>38100</xdr:colOff>
      <xdr:row>34</xdr:row>
      <xdr:rowOff>143761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0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153938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7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46551</xdr:rowOff>
    </xdr:from>
    <xdr:to>
      <xdr:col>15</xdr:col>
      <xdr:colOff>101600</xdr:colOff>
      <xdr:row>34</xdr:row>
      <xdr:rowOff>148151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1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158328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8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20,829
20,784
470.97
15,581,412
15,229,409
258,908
8,456,036
15,900,221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97523</xdr:rowOff>
    </xdr:from>
    <xdr:to>
      <xdr:col>24</xdr:col>
      <xdr:colOff>63500</xdr:colOff>
      <xdr:row>31</xdr:row>
      <xdr:rowOff>157629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41023"/>
          <a:ext cx="838200" cy="23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157629</xdr:rowOff>
    </xdr:from>
    <xdr:to>
      <xdr:col>19</xdr:col>
      <xdr:colOff>177800</xdr:colOff>
      <xdr:row>32</xdr:row>
      <xdr:rowOff>105508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72579"/>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59625</xdr:rowOff>
    </xdr:from>
    <xdr:to>
      <xdr:col>15</xdr:col>
      <xdr:colOff>50800</xdr:colOff>
      <xdr:row>32</xdr:row>
      <xdr:rowOff>105508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546025"/>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59625</xdr:rowOff>
    </xdr:from>
    <xdr:to>
      <xdr:col>10</xdr:col>
      <xdr:colOff>114300</xdr:colOff>
      <xdr:row>32</xdr:row>
      <xdr:rowOff>124025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46025"/>
          <a:ext cx="8890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46723</xdr:rowOff>
    </xdr:from>
    <xdr:to>
      <xdr:col>24</xdr:col>
      <xdr:colOff>114300</xdr:colOff>
      <xdr:row>30</xdr:row>
      <xdr:rowOff>148323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146772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106829</xdr:rowOff>
    </xdr:from>
    <xdr:to>
      <xdr:col>20</xdr:col>
      <xdr:colOff>38100</xdr:colOff>
      <xdr:row>32</xdr:row>
      <xdr:rowOff>36979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53506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9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54708</xdr:rowOff>
    </xdr:from>
    <xdr:to>
      <xdr:col>15</xdr:col>
      <xdr:colOff>101600</xdr:colOff>
      <xdr:row>32</xdr:row>
      <xdr:rowOff>156308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1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8825</xdr:rowOff>
    </xdr:from>
    <xdr:to>
      <xdr:col>10</xdr:col>
      <xdr:colOff>165100</xdr:colOff>
      <xdr:row>32</xdr:row>
      <xdr:rowOff>110425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126952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7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73225</xdr:rowOff>
    </xdr:from>
    <xdr:to>
      <xdr:col>6</xdr:col>
      <xdr:colOff>38100</xdr:colOff>
      <xdr:row>33</xdr:row>
      <xdr:rowOff>3375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19902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3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56535</xdr:rowOff>
    </xdr:from>
    <xdr:to>
      <xdr:col>24</xdr:col>
      <xdr:colOff>63500</xdr:colOff>
      <xdr:row>56</xdr:row>
      <xdr:rowOff>128481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7735"/>
          <a:ext cx="838200" cy="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128481</xdr:rowOff>
    </xdr:from>
    <xdr:to>
      <xdr:col>19</xdr:col>
      <xdr:colOff>177800</xdr:colOff>
      <xdr:row>56</xdr:row>
      <xdr:rowOff>156635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9681"/>
          <a:ext cx="889000" cy="2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156635</xdr:rowOff>
    </xdr:from>
    <xdr:to>
      <xdr:col>15</xdr:col>
      <xdr:colOff>50800</xdr:colOff>
      <xdr:row>56</xdr:row>
      <xdr:rowOff>163712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7835"/>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163712</xdr:rowOff>
    </xdr:from>
    <xdr:to>
      <xdr:col>10</xdr:col>
      <xdr:colOff>114300</xdr:colOff>
      <xdr:row>56</xdr:row>
      <xdr:rowOff>170845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4912"/>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5735</xdr:rowOff>
    </xdr:from>
    <xdr:to>
      <xdr:col>24</xdr:col>
      <xdr:colOff>114300</xdr:colOff>
      <xdr:row>56</xdr:row>
      <xdr:rowOff>107335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28612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77681</xdr:rowOff>
    </xdr:from>
    <xdr:to>
      <xdr:col>20</xdr:col>
      <xdr:colOff>38100</xdr:colOff>
      <xdr:row>57</xdr:row>
      <xdr:rowOff>7831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24358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105835</xdr:rowOff>
    </xdr:from>
    <xdr:to>
      <xdr:col>15</xdr:col>
      <xdr:colOff>101600</xdr:colOff>
      <xdr:row>57</xdr:row>
      <xdr:rowOff>35985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52512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112912</xdr:rowOff>
    </xdr:from>
    <xdr:to>
      <xdr:col>10</xdr:col>
      <xdr:colOff>165100</xdr:colOff>
      <xdr:row>57</xdr:row>
      <xdr:rowOff>43062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59589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120045</xdr:rowOff>
    </xdr:from>
    <xdr:to>
      <xdr:col>6</xdr:col>
      <xdr:colOff>38100</xdr:colOff>
      <xdr:row>57</xdr:row>
      <xdr:rowOff>50195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66722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32807</xdr:rowOff>
    </xdr:from>
    <xdr:to>
      <xdr:col>24</xdr:col>
      <xdr:colOff>63500</xdr:colOff>
      <xdr:row>76</xdr:row>
      <xdr:rowOff>48991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63007"/>
          <a:ext cx="8382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32807</xdr:rowOff>
    </xdr:from>
    <xdr:to>
      <xdr:col>19</xdr:col>
      <xdr:colOff>177800</xdr:colOff>
      <xdr:row>76</xdr:row>
      <xdr:rowOff>80676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63007"/>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80676</xdr:rowOff>
    </xdr:from>
    <xdr:to>
      <xdr:col>15</xdr:col>
      <xdr:colOff>50800</xdr:colOff>
      <xdr:row>76</xdr:row>
      <xdr:rowOff>125664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1087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125664</xdr:rowOff>
    </xdr:from>
    <xdr:to>
      <xdr:col>10</xdr:col>
      <xdr:colOff>114300</xdr:colOff>
      <xdr:row>76</xdr:row>
      <xdr:rowOff>139700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5586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169641</xdr:rowOff>
    </xdr:from>
    <xdr:to>
      <xdr:col>24</xdr:col>
      <xdr:colOff>114300</xdr:colOff>
      <xdr:row>76</xdr:row>
      <xdr:rowOff>99791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21069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7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153457</xdr:rowOff>
    </xdr:from>
    <xdr:to>
      <xdr:col>20</xdr:col>
      <xdr:colOff>38100</xdr:colOff>
      <xdr:row>76</xdr:row>
      <xdr:rowOff>83607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100134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7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29876</xdr:rowOff>
    </xdr:from>
    <xdr:to>
      <xdr:col>15</xdr:col>
      <xdr:colOff>101600</xdr:colOff>
      <xdr:row>76</xdr:row>
      <xdr:rowOff>131476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148003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74864</xdr:rowOff>
    </xdr:from>
    <xdr:to>
      <xdr:col>10</xdr:col>
      <xdr:colOff>165100</xdr:colOff>
      <xdr:row>77</xdr:row>
      <xdr:rowOff>5014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21541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88900</xdr:rowOff>
    </xdr:from>
    <xdr:to>
      <xdr:col>6</xdr:col>
      <xdr:colOff>38100</xdr:colOff>
      <xdr:row>77</xdr:row>
      <xdr:rowOff>19050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35577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107620</xdr:rowOff>
    </xdr:from>
    <xdr:to>
      <xdr:col>24</xdr:col>
      <xdr:colOff>63500</xdr:colOff>
      <xdr:row>99</xdr:row>
      <xdr:rowOff>13818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909720"/>
          <a:ext cx="8382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118397</xdr:rowOff>
    </xdr:from>
    <xdr:to>
      <xdr:col>19</xdr:col>
      <xdr:colOff>177800</xdr:colOff>
      <xdr:row>99</xdr:row>
      <xdr:rowOff>13818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920497"/>
          <a:ext cx="889000" cy="6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121771</xdr:rowOff>
    </xdr:from>
    <xdr:to>
      <xdr:col>15</xdr:col>
      <xdr:colOff>50800</xdr:colOff>
      <xdr:row>98</xdr:row>
      <xdr:rowOff>118397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52421"/>
          <a:ext cx="889000" cy="16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121771</xdr:rowOff>
    </xdr:from>
    <xdr:to>
      <xdr:col>10</xdr:col>
      <xdr:colOff>114300</xdr:colOff>
      <xdr:row>99</xdr:row>
      <xdr:rowOff>50481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2421"/>
          <a:ext cx="889000" cy="2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56820</xdr:rowOff>
    </xdr:from>
    <xdr:to>
      <xdr:col>24</xdr:col>
      <xdr:colOff>114300</xdr:colOff>
      <xdr:row>98</xdr:row>
      <xdr:rowOff>158420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35247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134468</xdr:rowOff>
    </xdr:from>
    <xdr:to>
      <xdr:col>20</xdr:col>
      <xdr:colOff>38100</xdr:colOff>
      <xdr:row>99</xdr:row>
      <xdr:rowOff>64618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9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55745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02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67597</xdr:rowOff>
    </xdr:from>
    <xdr:to>
      <xdr:col>15</xdr:col>
      <xdr:colOff>101600</xdr:colOff>
      <xdr:row>98</xdr:row>
      <xdr:rowOff>169197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70971</xdr:rowOff>
    </xdr:from>
    <xdr:to>
      <xdr:col>10</xdr:col>
      <xdr:colOff>165100</xdr:colOff>
      <xdr:row>98</xdr:row>
      <xdr:rowOff>1121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163698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171131</xdr:rowOff>
    </xdr:from>
    <xdr:to>
      <xdr:col>6</xdr:col>
      <xdr:colOff>38100</xdr:colOff>
      <xdr:row>99</xdr:row>
      <xdr:rowOff>101281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92408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114219</xdr:rowOff>
    </xdr:from>
    <xdr:to>
      <xdr:col>55</xdr:col>
      <xdr:colOff>0</xdr:colOff>
      <xdr:row>34</xdr:row>
      <xdr:rowOff>35184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72069"/>
          <a:ext cx="838200" cy="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35184</xdr:rowOff>
    </xdr:from>
    <xdr:to>
      <xdr:col>50</xdr:col>
      <xdr:colOff>114300</xdr:colOff>
      <xdr:row>34</xdr:row>
      <xdr:rowOff>134717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64484"/>
          <a:ext cx="889000" cy="9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57176</xdr:rowOff>
    </xdr:from>
    <xdr:to>
      <xdr:col>45</xdr:col>
      <xdr:colOff>177800</xdr:colOff>
      <xdr:row>34</xdr:row>
      <xdr:rowOff>134717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886476"/>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127950</xdr:rowOff>
    </xdr:from>
    <xdr:to>
      <xdr:col>41</xdr:col>
      <xdr:colOff>50800</xdr:colOff>
      <xdr:row>34</xdr:row>
      <xdr:rowOff>57176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71450"/>
          <a:ext cx="889000" cy="6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63419</xdr:rowOff>
    </xdr:from>
    <xdr:to>
      <xdr:col>55</xdr:col>
      <xdr:colOff>50800</xdr:colOff>
      <xdr:row>33</xdr:row>
      <xdr:rowOff>165019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86296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7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155834</xdr:rowOff>
    </xdr:from>
    <xdr:to>
      <xdr:col>50</xdr:col>
      <xdr:colOff>165100</xdr:colOff>
      <xdr:row>34</xdr:row>
      <xdr:rowOff>85984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102511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83917</xdr:rowOff>
    </xdr:from>
    <xdr:to>
      <xdr:col>46</xdr:col>
      <xdr:colOff>38100</xdr:colOff>
      <xdr:row>35</xdr:row>
      <xdr:rowOff>14067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30594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6376</xdr:rowOff>
    </xdr:from>
    <xdr:to>
      <xdr:col>41</xdr:col>
      <xdr:colOff>101600</xdr:colOff>
      <xdr:row>34</xdr:row>
      <xdr:rowOff>107976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124503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1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77150</xdr:rowOff>
    </xdr:from>
    <xdr:to>
      <xdr:col>36</xdr:col>
      <xdr:colOff>165100</xdr:colOff>
      <xdr:row>31</xdr:row>
      <xdr:rowOff>7300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23827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9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21611</xdr:rowOff>
    </xdr:from>
    <xdr:to>
      <xdr:col>55</xdr:col>
      <xdr:colOff>0</xdr:colOff>
      <xdr:row>55</xdr:row>
      <xdr:rowOff>87288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279911"/>
          <a:ext cx="838200" cy="23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37785</xdr:rowOff>
    </xdr:from>
    <xdr:to>
      <xdr:col>50</xdr:col>
      <xdr:colOff>114300</xdr:colOff>
      <xdr:row>55</xdr:row>
      <xdr:rowOff>87288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67535"/>
          <a:ext cx="889000" cy="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76750</xdr:rowOff>
    </xdr:from>
    <xdr:to>
      <xdr:col>45</xdr:col>
      <xdr:colOff>177800</xdr:colOff>
      <xdr:row>55</xdr:row>
      <xdr:rowOff>37785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163600"/>
          <a:ext cx="889000" cy="30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134974</xdr:rowOff>
    </xdr:from>
    <xdr:to>
      <xdr:col>41</xdr:col>
      <xdr:colOff>50800</xdr:colOff>
      <xdr:row>53</xdr:row>
      <xdr:rowOff>76750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050374"/>
          <a:ext cx="889000" cy="1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142261</xdr:rowOff>
    </xdr:from>
    <xdr:to>
      <xdr:col>55</xdr:col>
      <xdr:colOff>50800</xdr:colOff>
      <xdr:row>54</xdr:row>
      <xdr:rowOff>72411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165138</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08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36488</xdr:rowOff>
    </xdr:from>
    <xdr:to>
      <xdr:col>50</xdr:col>
      <xdr:colOff>165100</xdr:colOff>
      <xdr:row>55</xdr:row>
      <xdr:rowOff>138088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154615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4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158435</xdr:rowOff>
    </xdr:from>
    <xdr:to>
      <xdr:col>46</xdr:col>
      <xdr:colOff>38100</xdr:colOff>
      <xdr:row>55</xdr:row>
      <xdr:rowOff>88585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105112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25950</xdr:rowOff>
    </xdr:from>
    <xdr:to>
      <xdr:col>41</xdr:col>
      <xdr:colOff>101600</xdr:colOff>
      <xdr:row>53</xdr:row>
      <xdr:rowOff>127550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1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144077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88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84174</xdr:rowOff>
    </xdr:from>
    <xdr:to>
      <xdr:col>36</xdr:col>
      <xdr:colOff>165100</xdr:colOff>
      <xdr:row>53</xdr:row>
      <xdr:rowOff>14324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89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30851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77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67044</xdr:rowOff>
    </xdr:from>
    <xdr:to>
      <xdr:col>55</xdr:col>
      <xdr:colOff>0</xdr:colOff>
      <xdr:row>78</xdr:row>
      <xdr:rowOff>41859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68694"/>
          <a:ext cx="838200" cy="1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144881</xdr:rowOff>
    </xdr:from>
    <xdr:to>
      <xdr:col>50</xdr:col>
      <xdr:colOff>114300</xdr:colOff>
      <xdr:row>78</xdr:row>
      <xdr:rowOff>41859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75081"/>
          <a:ext cx="889000" cy="2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49574</xdr:rowOff>
    </xdr:from>
    <xdr:to>
      <xdr:col>45</xdr:col>
      <xdr:colOff>177800</xdr:colOff>
      <xdr:row>76</xdr:row>
      <xdr:rowOff>144881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565424"/>
          <a:ext cx="889000" cy="60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92266</xdr:rowOff>
    </xdr:from>
    <xdr:to>
      <xdr:col>41</xdr:col>
      <xdr:colOff>50800</xdr:colOff>
      <xdr:row>73</xdr:row>
      <xdr:rowOff>49574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36666"/>
          <a:ext cx="889000" cy="1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16244</xdr:rowOff>
    </xdr:from>
    <xdr:to>
      <xdr:col>55</xdr:col>
      <xdr:colOff>50800</xdr:colOff>
      <xdr:row>77</xdr:row>
      <xdr:rowOff>117844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39121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162509</xdr:rowOff>
    </xdr:from>
    <xdr:to>
      <xdr:col>50</xdr:col>
      <xdr:colOff>165100</xdr:colOff>
      <xdr:row>78</xdr:row>
      <xdr:rowOff>92659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109186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13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94081</xdr:rowOff>
    </xdr:from>
    <xdr:to>
      <xdr:col>46</xdr:col>
      <xdr:colOff>38100</xdr:colOff>
      <xdr:row>77</xdr:row>
      <xdr:rowOff>24231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40759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170224</xdr:rowOff>
    </xdr:from>
    <xdr:to>
      <xdr:col>41</xdr:col>
      <xdr:colOff>101600</xdr:colOff>
      <xdr:row>73</xdr:row>
      <xdr:rowOff>100374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5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116901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2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41466</xdr:rowOff>
    </xdr:from>
    <xdr:to>
      <xdr:col>36</xdr:col>
      <xdr:colOff>165100</xdr:colOff>
      <xdr:row>72</xdr:row>
      <xdr:rowOff>143066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159593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1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79654</xdr:rowOff>
    </xdr:from>
    <xdr:to>
      <xdr:col>55</xdr:col>
      <xdr:colOff>0</xdr:colOff>
      <xdr:row>96</xdr:row>
      <xdr:rowOff>145963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67404"/>
          <a:ext cx="838200" cy="23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145963</xdr:rowOff>
    </xdr:from>
    <xdr:to>
      <xdr:col>50</xdr:col>
      <xdr:colOff>114300</xdr:colOff>
      <xdr:row>96</xdr:row>
      <xdr:rowOff>166210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5163"/>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166210</xdr:rowOff>
    </xdr:from>
    <xdr:to>
      <xdr:col>45</xdr:col>
      <xdr:colOff>177800</xdr:colOff>
      <xdr:row>97</xdr:row>
      <xdr:rowOff>48115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25410"/>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86306</xdr:rowOff>
    </xdr:from>
    <xdr:to>
      <xdr:col>41</xdr:col>
      <xdr:colOff>50800</xdr:colOff>
      <xdr:row>97</xdr:row>
      <xdr:rowOff>48115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374056"/>
          <a:ext cx="889000" cy="30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28854</xdr:rowOff>
    </xdr:from>
    <xdr:to>
      <xdr:col>55</xdr:col>
      <xdr:colOff>50800</xdr:colOff>
      <xdr:row>95</xdr:row>
      <xdr:rowOff>130454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51731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95163</xdr:rowOff>
    </xdr:from>
    <xdr:to>
      <xdr:col>50</xdr:col>
      <xdr:colOff>165100</xdr:colOff>
      <xdr:row>97</xdr:row>
      <xdr:rowOff>25313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41840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115410</xdr:rowOff>
    </xdr:from>
    <xdr:to>
      <xdr:col>46</xdr:col>
      <xdr:colOff>38100</xdr:colOff>
      <xdr:row>97</xdr:row>
      <xdr:rowOff>45560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62087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168765</xdr:rowOff>
    </xdr:from>
    <xdr:to>
      <xdr:col>41</xdr:col>
      <xdr:colOff>101600</xdr:colOff>
      <xdr:row>97</xdr:row>
      <xdr:rowOff>98915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115442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4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35506</xdr:rowOff>
    </xdr:from>
    <xdr:to>
      <xdr:col>36</xdr:col>
      <xdr:colOff>165100</xdr:colOff>
      <xdr:row>95</xdr:row>
      <xdr:rowOff>137106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153633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9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2654</xdr:rowOff>
    </xdr:from>
    <xdr:to>
      <xdr:col>85</xdr:col>
      <xdr:colOff>127000</xdr:colOff>
      <xdr:row>37</xdr:row>
      <xdr:rowOff>66251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174854"/>
          <a:ext cx="838200" cy="2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2654</xdr:rowOff>
    </xdr:from>
    <xdr:to>
      <xdr:col>81</xdr:col>
      <xdr:colOff>50800</xdr:colOff>
      <xdr:row>37</xdr:row>
      <xdr:rowOff>26429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174854"/>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26429</xdr:rowOff>
    </xdr:from>
    <xdr:to>
      <xdr:col>76</xdr:col>
      <xdr:colOff>114300</xdr:colOff>
      <xdr:row>37</xdr:row>
      <xdr:rowOff>72446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370079"/>
          <a:ext cx="8890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67919</xdr:rowOff>
    </xdr:from>
    <xdr:to>
      <xdr:col>71</xdr:col>
      <xdr:colOff>177800</xdr:colOff>
      <xdr:row>37</xdr:row>
      <xdr:rowOff>72446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11569"/>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15451</xdr:rowOff>
    </xdr:from>
    <xdr:to>
      <xdr:col>85</xdr:col>
      <xdr:colOff>177800</xdr:colOff>
      <xdr:row>37</xdr:row>
      <xdr:rowOff>117051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38328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123304</xdr:rowOff>
    </xdr:from>
    <xdr:to>
      <xdr:col>81</xdr:col>
      <xdr:colOff>101600</xdr:colOff>
      <xdr:row>36</xdr:row>
      <xdr:rowOff>53454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1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69981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8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147079</xdr:rowOff>
    </xdr:from>
    <xdr:to>
      <xdr:col>76</xdr:col>
      <xdr:colOff>165100</xdr:colOff>
      <xdr:row>37</xdr:row>
      <xdr:rowOff>77229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93756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0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21646</xdr:rowOff>
    </xdr:from>
    <xdr:to>
      <xdr:col>72</xdr:col>
      <xdr:colOff>38100</xdr:colOff>
      <xdr:row>37</xdr:row>
      <xdr:rowOff>123246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139773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17119</xdr:rowOff>
    </xdr:from>
    <xdr:to>
      <xdr:col>67</xdr:col>
      <xdr:colOff>101600</xdr:colOff>
      <xdr:row>37</xdr:row>
      <xdr:rowOff>118719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135246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1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32220</xdr:rowOff>
    </xdr:from>
    <xdr:to>
      <xdr:col>85</xdr:col>
      <xdr:colOff>127000</xdr:colOff>
      <xdr:row>73</xdr:row>
      <xdr:rowOff>71679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548070"/>
          <a:ext cx="838200" cy="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38862</xdr:rowOff>
    </xdr:from>
    <xdr:to>
      <xdr:col>81</xdr:col>
      <xdr:colOff>50800</xdr:colOff>
      <xdr:row>73</xdr:row>
      <xdr:rowOff>71679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554712"/>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38862</xdr:rowOff>
    </xdr:from>
    <xdr:to>
      <xdr:col>76</xdr:col>
      <xdr:colOff>114300</xdr:colOff>
      <xdr:row>73</xdr:row>
      <xdr:rowOff>50178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55471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50178</xdr:rowOff>
    </xdr:from>
    <xdr:to>
      <xdr:col>71</xdr:col>
      <xdr:colOff>177800</xdr:colOff>
      <xdr:row>73</xdr:row>
      <xdr:rowOff>75299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566028"/>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152870</xdr:rowOff>
    </xdr:from>
    <xdr:to>
      <xdr:col>85</xdr:col>
      <xdr:colOff>177800</xdr:colOff>
      <xdr:row>73</xdr:row>
      <xdr:rowOff>83020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4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4297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3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20879</xdr:rowOff>
    </xdr:from>
    <xdr:to>
      <xdr:col>81</xdr:col>
      <xdr:colOff>101600</xdr:colOff>
      <xdr:row>73</xdr:row>
      <xdr:rowOff>122479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53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139006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159512</xdr:rowOff>
    </xdr:from>
    <xdr:to>
      <xdr:col>76</xdr:col>
      <xdr:colOff>165100</xdr:colOff>
      <xdr:row>73</xdr:row>
      <xdr:rowOff>89662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106189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27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170828</xdr:rowOff>
    </xdr:from>
    <xdr:to>
      <xdr:col>72</xdr:col>
      <xdr:colOff>38100</xdr:colOff>
      <xdr:row>73</xdr:row>
      <xdr:rowOff>100978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5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117505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2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24499</xdr:rowOff>
    </xdr:from>
    <xdr:to>
      <xdr:col>67</xdr:col>
      <xdr:colOff>101600</xdr:colOff>
      <xdr:row>73</xdr:row>
      <xdr:rowOff>126099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5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142626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3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79564</xdr:rowOff>
    </xdr:from>
    <xdr:to>
      <xdr:col>85</xdr:col>
      <xdr:colOff>127000</xdr:colOff>
      <xdr:row>98</xdr:row>
      <xdr:rowOff>80950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81664"/>
          <a:ext cx="8382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21056</xdr:rowOff>
    </xdr:from>
    <xdr:to>
      <xdr:col>81</xdr:col>
      <xdr:colOff>50800</xdr:colOff>
      <xdr:row>98</xdr:row>
      <xdr:rowOff>79564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23156"/>
          <a:ext cx="889000" cy="5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21056</xdr:rowOff>
    </xdr:from>
    <xdr:to>
      <xdr:col>76</xdr:col>
      <xdr:colOff>114300</xdr:colOff>
      <xdr:row>98</xdr:row>
      <xdr:rowOff>74147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823156"/>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74147</xdr:rowOff>
    </xdr:from>
    <xdr:to>
      <xdr:col>71</xdr:col>
      <xdr:colOff>177800</xdr:colOff>
      <xdr:row>98</xdr:row>
      <xdr:rowOff>85041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76247"/>
          <a:ext cx="88900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30150</xdr:rowOff>
    </xdr:from>
    <xdr:to>
      <xdr:col>85</xdr:col>
      <xdr:colOff>177800</xdr:colOff>
      <xdr:row>98</xdr:row>
      <xdr:rowOff>131750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28764</xdr:rowOff>
    </xdr:from>
    <xdr:to>
      <xdr:col>81</xdr:col>
      <xdr:colOff>101600</xdr:colOff>
      <xdr:row>98</xdr:row>
      <xdr:rowOff>130364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121491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141706</xdr:rowOff>
    </xdr:from>
    <xdr:to>
      <xdr:col>76</xdr:col>
      <xdr:colOff>165100</xdr:colOff>
      <xdr:row>98</xdr:row>
      <xdr:rowOff>71856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23347</xdr:rowOff>
    </xdr:from>
    <xdr:to>
      <xdr:col>72</xdr:col>
      <xdr:colOff>38100</xdr:colOff>
      <xdr:row>98</xdr:row>
      <xdr:rowOff>124947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116074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34241</xdr:rowOff>
    </xdr:from>
    <xdr:to>
      <xdr:col>67</xdr:col>
      <xdr:colOff>101600</xdr:colOff>
      <xdr:row>98</xdr:row>
      <xdr:rowOff>135841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139609</xdr:rowOff>
    </xdr:from>
    <xdr:to>
      <xdr:col>111</xdr:col>
      <xdr:colOff>177800</xdr:colOff>
      <xdr:row>58</xdr:row>
      <xdr:rowOff>139609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124613</xdr:rowOff>
    </xdr:from>
    <xdr:to>
      <xdr:col>107</xdr:col>
      <xdr:colOff>50800</xdr:colOff>
      <xdr:row>58</xdr:row>
      <xdr:rowOff>139609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6871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124613</xdr:rowOff>
    </xdr:from>
    <xdr:to>
      <xdr:col>102</xdr:col>
      <xdr:colOff>114300</xdr:colOff>
      <xdr:row>58</xdr:row>
      <xdr:rowOff>139609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6871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88809</xdr:rowOff>
    </xdr:from>
    <xdr:to>
      <xdr:col>107</xdr:col>
      <xdr:colOff>101600</xdr:colOff>
      <xdr:row>59</xdr:row>
      <xdr:rowOff>18959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10086</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73813</xdr:rowOff>
    </xdr:from>
    <xdr:to>
      <xdr:col>102</xdr:col>
      <xdr:colOff>165100</xdr:colOff>
      <xdr:row>59</xdr:row>
      <xdr:rowOff>3963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166540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10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88809</xdr:rowOff>
    </xdr:from>
    <xdr:to>
      <xdr:col>98</xdr:col>
      <xdr:colOff>38100</xdr:colOff>
      <xdr:row>59</xdr:row>
      <xdr:rowOff>18959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10086</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2015</xdr:rowOff>
    </xdr:from>
    <xdr:to>
      <xdr:col>116</xdr:col>
      <xdr:colOff>62864</xdr:colOff>
      <xdr:row>78</xdr:row>
      <xdr:rowOff>21239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517865"/>
          <a:ext cx="1269" cy="87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25066</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3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21239</xdr:rowOff>
    </xdr:from>
    <xdr:to>
      <xdr:col>116</xdr:col>
      <xdr:colOff>152400</xdr:colOff>
      <xdr:row>78</xdr:row>
      <xdr:rowOff>21239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39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120142</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22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2015</xdr:rowOff>
    </xdr:from>
    <xdr:to>
      <xdr:col>116</xdr:col>
      <xdr:colOff>152400</xdr:colOff>
      <xdr:row>73</xdr:row>
      <xdr:rowOff>2015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51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138397</xdr:rowOff>
    </xdr:from>
    <xdr:to>
      <xdr:col>116</xdr:col>
      <xdr:colOff>63500</xdr:colOff>
      <xdr:row>73</xdr:row>
      <xdr:rowOff>2015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139897"/>
          <a:ext cx="838200" cy="37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165144</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2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15267</xdr:rowOff>
    </xdr:from>
    <xdr:to>
      <xdr:col>116</xdr:col>
      <xdr:colOff>114300</xdr:colOff>
      <xdr:row>76</xdr:row>
      <xdr:rowOff>116867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4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138397</xdr:rowOff>
    </xdr:from>
    <xdr:to>
      <xdr:col>111</xdr:col>
      <xdr:colOff>177800</xdr:colOff>
      <xdr:row>71</xdr:row>
      <xdr:rowOff>77909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139897"/>
          <a:ext cx="889000" cy="1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162075</xdr:rowOff>
    </xdr:from>
    <xdr:to>
      <xdr:col>112</xdr:col>
      <xdr:colOff>38100</xdr:colOff>
      <xdr:row>76</xdr:row>
      <xdr:rowOff>92225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83352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77909</xdr:rowOff>
    </xdr:from>
    <xdr:to>
      <xdr:col>107</xdr:col>
      <xdr:colOff>50800</xdr:colOff>
      <xdr:row>71</xdr:row>
      <xdr:rowOff>150695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250859"/>
          <a:ext cx="889000" cy="7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26423</xdr:rowOff>
    </xdr:from>
    <xdr:to>
      <xdr:col>107</xdr:col>
      <xdr:colOff>101600</xdr:colOff>
      <xdr:row>76</xdr:row>
      <xdr:rowOff>128023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0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119150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1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108885</xdr:rowOff>
    </xdr:from>
    <xdr:to>
      <xdr:col>102</xdr:col>
      <xdr:colOff>114300</xdr:colOff>
      <xdr:row>71</xdr:row>
      <xdr:rowOff>150695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281835"/>
          <a:ext cx="889000" cy="4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47523</xdr:rowOff>
    </xdr:from>
    <xdr:to>
      <xdr:col>102</xdr:col>
      <xdr:colOff>165100</xdr:colOff>
      <xdr:row>76</xdr:row>
      <xdr:rowOff>149123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140250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122665</xdr:rowOff>
    </xdr:from>
    <xdr:to>
      <xdr:col>116</xdr:col>
      <xdr:colOff>114300</xdr:colOff>
      <xdr:row>73</xdr:row>
      <xdr:rowOff>52815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4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75692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4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87597</xdr:rowOff>
    </xdr:from>
    <xdr:to>
      <xdr:col>112</xdr:col>
      <xdr:colOff>38100</xdr:colOff>
      <xdr:row>71</xdr:row>
      <xdr:rowOff>17747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0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34274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18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27109</xdr:rowOff>
    </xdr:from>
    <xdr:to>
      <xdr:col>107</xdr:col>
      <xdr:colOff>101600</xdr:colOff>
      <xdr:row>71</xdr:row>
      <xdr:rowOff>128709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20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145236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19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99895</xdr:rowOff>
    </xdr:from>
    <xdr:to>
      <xdr:col>102</xdr:col>
      <xdr:colOff>165100</xdr:colOff>
      <xdr:row>72</xdr:row>
      <xdr:rowOff>30045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2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46572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04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58085</xdr:rowOff>
    </xdr:from>
    <xdr:to>
      <xdr:col>98</xdr:col>
      <xdr:colOff>38100</xdr:colOff>
      <xdr:row>71</xdr:row>
      <xdr:rowOff>159685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2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4762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00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・義務的経費に係る住民一人当たりのコストは、人件費は人事院勧告に伴う給料の改定等により</a:t>
          </a:r>
          <a:r>
            <a:rPr kumimoji="1" lang="en-US" altLang="ja-JP" sz="1100">
              <a:solidFill>
                <a:schemeClr val="dk1"/>
              </a:solidFill>
              <a:effectLst/>
              <a:latin typeface="+mn-lt"/>
              <a:ea typeface="+mn-ea"/>
              <a:cs typeface="+mn-cs"/>
            </a:rPr>
            <a:t>14,181</a:t>
          </a:r>
          <a:r>
            <a:rPr kumimoji="1" lang="ja-JP" altLang="ja-JP" sz="1100">
              <a:solidFill>
                <a:schemeClr val="dk1"/>
              </a:solidFill>
              <a:effectLst/>
              <a:latin typeface="+mn-lt"/>
              <a:ea typeface="+mn-ea"/>
              <a:cs typeface="+mn-cs"/>
            </a:rPr>
            <a:t>円、扶助費は</a:t>
          </a:r>
          <a:r>
            <a:rPr kumimoji="1" lang="ja-JP" altLang="en-US" sz="1100">
              <a:solidFill>
                <a:schemeClr val="dk1"/>
              </a:solidFill>
              <a:effectLst/>
              <a:latin typeface="+mn-lt"/>
              <a:ea typeface="+mn-ea"/>
              <a:cs typeface="+mn-cs"/>
            </a:rPr>
            <a:t>障害児者福祉サービス費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7,133</a:t>
          </a:r>
          <a:r>
            <a:rPr kumimoji="1" lang="ja-JP" altLang="ja-JP" sz="1100">
              <a:solidFill>
                <a:schemeClr val="dk1"/>
              </a:solidFill>
              <a:effectLst/>
              <a:latin typeface="+mn-lt"/>
              <a:ea typeface="+mn-ea"/>
              <a:cs typeface="+mn-cs"/>
            </a:rPr>
            <a:t>円、公債費は</a:t>
          </a:r>
          <a:r>
            <a:rPr kumimoji="1" lang="en-US" altLang="ja-JP" sz="1100">
              <a:solidFill>
                <a:schemeClr val="dk1"/>
              </a:solidFill>
              <a:effectLst/>
              <a:latin typeface="+mn-lt"/>
              <a:ea typeface="+mn-ea"/>
              <a:cs typeface="+mn-cs"/>
            </a:rPr>
            <a:t>3,107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となった。類似団体との比較では人件費、公債費が依然として高い傾向にある。</a:t>
          </a:r>
          <a:endParaRPr lang="ja-JP" altLang="ja-JP" sz="1400">
            <a:effectLst/>
          </a:endParaRPr>
        </a:p>
        <a:p>
          <a:r>
            <a:rPr kumimoji="1" lang="ja-JP" altLang="ja-JP" sz="1100">
              <a:solidFill>
                <a:schemeClr val="dk1"/>
              </a:solidFill>
              <a:effectLst/>
              <a:latin typeface="+mn-lt"/>
              <a:ea typeface="+mn-ea"/>
              <a:cs typeface="+mn-cs"/>
            </a:rPr>
            <a:t>・投資的経費に係る住民一人当たりのコストは、</a:t>
          </a:r>
          <a:r>
            <a:rPr kumimoji="1" lang="ja-JP" altLang="en-US" sz="1100">
              <a:solidFill>
                <a:schemeClr val="dk1"/>
              </a:solidFill>
              <a:effectLst/>
              <a:latin typeface="+mn-lt"/>
              <a:ea typeface="+mn-ea"/>
              <a:cs typeface="+mn-cs"/>
            </a:rPr>
            <a:t>災害復旧費は</a:t>
          </a:r>
          <a:r>
            <a:rPr kumimoji="1" lang="en-US" altLang="ja-JP" sz="1100">
              <a:solidFill>
                <a:schemeClr val="dk1"/>
              </a:solidFill>
              <a:effectLst/>
              <a:latin typeface="+mn-lt"/>
              <a:ea typeface="+mn-ea"/>
              <a:cs typeface="+mn-cs"/>
            </a:rPr>
            <a:t>10,282</a:t>
          </a:r>
          <a:r>
            <a:rPr kumimoji="1" lang="ja-JP" altLang="en-US" sz="1100">
              <a:solidFill>
                <a:schemeClr val="dk1"/>
              </a:solidFill>
              <a:effectLst/>
              <a:latin typeface="+mn-lt"/>
              <a:ea typeface="+mn-ea"/>
              <a:cs typeface="+mn-cs"/>
            </a:rPr>
            <a:t>円減少となったが、</a:t>
          </a:r>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土佐和紙工芸村滞在型観光促進整備事業や道路メンテナンス事業</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41,492</a:t>
          </a:r>
          <a:r>
            <a:rPr kumimoji="1" lang="ja-JP" altLang="ja-JP" sz="1100">
              <a:solidFill>
                <a:schemeClr val="dk1"/>
              </a:solidFill>
              <a:effectLst/>
              <a:latin typeface="+mn-lt"/>
              <a:ea typeface="+mn-ea"/>
              <a:cs typeface="+mn-cs"/>
            </a:rPr>
            <a:t>円増加となった。類似団体との比較では、共に平均を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・その他の経費に係る住民一人当たりのコストは、物件費が</a:t>
          </a:r>
          <a:r>
            <a:rPr kumimoji="1" lang="ja-JP" altLang="en-US" sz="1100">
              <a:solidFill>
                <a:schemeClr val="dk1"/>
              </a:solidFill>
              <a:effectLst/>
              <a:latin typeface="+mn-lt"/>
              <a:ea typeface="+mn-ea"/>
              <a:cs typeface="+mn-cs"/>
            </a:rPr>
            <a:t>大規模盛土造成地第二次スクリーニング調査</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7,868</a:t>
          </a:r>
          <a:r>
            <a:rPr kumimoji="1" lang="ja-JP" altLang="ja-JP" sz="1100">
              <a:solidFill>
                <a:schemeClr val="dk1"/>
              </a:solidFill>
              <a:effectLst/>
              <a:latin typeface="+mn-lt"/>
              <a:ea typeface="+mn-ea"/>
              <a:cs typeface="+mn-cs"/>
            </a:rPr>
            <a:t>円、補助費等が</a:t>
          </a:r>
          <a:r>
            <a:rPr kumimoji="1" lang="ja-JP" altLang="en-US" sz="1100">
              <a:solidFill>
                <a:schemeClr val="dk1"/>
              </a:solidFill>
              <a:effectLst/>
              <a:latin typeface="+mn-lt"/>
              <a:ea typeface="+mn-ea"/>
              <a:cs typeface="+mn-cs"/>
            </a:rPr>
            <a:t>病院会計や公営企業会計へ移行した下水道事業会計の負担金の増加</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12,128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増加となったが</a:t>
          </a:r>
          <a:r>
            <a:rPr kumimoji="1" lang="ja-JP" altLang="ja-JP" sz="1100">
              <a:solidFill>
                <a:schemeClr val="dk1"/>
              </a:solidFill>
              <a:effectLst/>
              <a:latin typeface="+mn-lt"/>
              <a:ea typeface="+mn-ea"/>
              <a:cs typeface="+mn-cs"/>
            </a:rPr>
            <a:t>、繰出金が下水道事業特別会</a:t>
          </a:r>
          <a:r>
            <a:rPr kumimoji="1" lang="ja-JP" altLang="en-US" sz="1100">
              <a:solidFill>
                <a:schemeClr val="dk1"/>
              </a:solidFill>
              <a:effectLst/>
              <a:latin typeface="+mn-lt"/>
              <a:ea typeface="+mn-ea"/>
              <a:cs typeface="+mn-cs"/>
            </a:rPr>
            <a:t>計の公営企業会計へ移行により</a:t>
          </a:r>
          <a:r>
            <a:rPr kumimoji="1" lang="en-US" altLang="ja-JP" sz="1100">
              <a:solidFill>
                <a:schemeClr val="dk1"/>
              </a:solidFill>
              <a:effectLst/>
              <a:latin typeface="+mn-lt"/>
              <a:ea typeface="+mn-ea"/>
              <a:cs typeface="+mn-cs"/>
            </a:rPr>
            <a:t>16,534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となった。積立金を除く各経費について依然として類似団体平均より高い傾向にある。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20,829
20,784
470.97
15,581,412
15,229,409
258,908
8,456,036
15,900,221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70739</xdr:rowOff>
    </xdr:from>
    <xdr:to>
      <xdr:col>24</xdr:col>
      <xdr:colOff>63500</xdr:colOff>
      <xdr:row>32</xdr:row>
      <xdr:rowOff>164846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57139"/>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164846</xdr:rowOff>
    </xdr:from>
    <xdr:to>
      <xdr:col>19</xdr:col>
      <xdr:colOff>177800</xdr:colOff>
      <xdr:row>33</xdr:row>
      <xdr:rowOff>51308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12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51308</xdr:rowOff>
    </xdr:from>
    <xdr:to>
      <xdr:col>15</xdr:col>
      <xdr:colOff>50800</xdr:colOff>
      <xdr:row>33</xdr:row>
      <xdr:rowOff>77216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915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77216</xdr:rowOff>
    </xdr:from>
    <xdr:to>
      <xdr:col>10</xdr:col>
      <xdr:colOff>114300</xdr:colOff>
      <xdr:row>33</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5066"/>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19939</xdr:rowOff>
    </xdr:from>
    <xdr:to>
      <xdr:col>24</xdr:col>
      <xdr:colOff>114300</xdr:colOff>
      <xdr:row>32</xdr:row>
      <xdr:rowOff>121539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42816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114046</xdr:rowOff>
    </xdr:from>
    <xdr:to>
      <xdr:col>20</xdr:col>
      <xdr:colOff>38100</xdr:colOff>
      <xdr:row>33</xdr:row>
      <xdr:rowOff>44196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60723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508</xdr:rowOff>
    </xdr:from>
    <xdr:to>
      <xdr:col>15</xdr:col>
      <xdr:colOff>101600</xdr:colOff>
      <xdr:row>33</xdr:row>
      <xdr:rowOff>102108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118635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26416</xdr:rowOff>
    </xdr:from>
    <xdr:to>
      <xdr:col>10</xdr:col>
      <xdr:colOff>165100</xdr:colOff>
      <xdr:row>33</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144543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103378</xdr:rowOff>
    </xdr:from>
    <xdr:to>
      <xdr:col>6</xdr:col>
      <xdr:colOff>38100</xdr:colOff>
      <xdr:row>34</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6868</xdr:rowOff>
    </xdr:from>
    <xdr:to>
      <xdr:col>24</xdr:col>
      <xdr:colOff>63500</xdr:colOff>
      <xdr:row>57</xdr:row>
      <xdr:rowOff>59351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9518"/>
          <a:ext cx="8382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33485</xdr:rowOff>
    </xdr:from>
    <xdr:to>
      <xdr:col>19</xdr:col>
      <xdr:colOff>177800</xdr:colOff>
      <xdr:row>57</xdr:row>
      <xdr:rowOff>59351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6135"/>
          <a:ext cx="889000" cy="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140271</xdr:rowOff>
    </xdr:from>
    <xdr:to>
      <xdr:col>15</xdr:col>
      <xdr:colOff>50800</xdr:colOff>
      <xdr:row>57</xdr:row>
      <xdr:rowOff>33485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1471"/>
          <a:ext cx="889000" cy="6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35576</xdr:rowOff>
    </xdr:from>
    <xdr:to>
      <xdr:col>10</xdr:col>
      <xdr:colOff>114300</xdr:colOff>
      <xdr:row>56</xdr:row>
      <xdr:rowOff>140271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5326"/>
          <a:ext cx="889000" cy="27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127518</xdr:rowOff>
    </xdr:from>
    <xdr:to>
      <xdr:col>24</xdr:col>
      <xdr:colOff>114300</xdr:colOff>
      <xdr:row>57</xdr:row>
      <xdr:rowOff>57668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150395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8551</xdr:rowOff>
    </xdr:from>
    <xdr:to>
      <xdr:col>20</xdr:col>
      <xdr:colOff>38100</xdr:colOff>
      <xdr:row>57</xdr:row>
      <xdr:rowOff>110151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126678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5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154135</xdr:rowOff>
    </xdr:from>
    <xdr:to>
      <xdr:col>15</xdr:col>
      <xdr:colOff>101600</xdr:colOff>
      <xdr:row>57</xdr:row>
      <xdr:rowOff>84285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100812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89471</xdr:rowOff>
    </xdr:from>
    <xdr:to>
      <xdr:col>10</xdr:col>
      <xdr:colOff>165100</xdr:colOff>
      <xdr:row>57</xdr:row>
      <xdr:rowOff>19621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36148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156226</xdr:rowOff>
    </xdr:from>
    <xdr:to>
      <xdr:col>6</xdr:col>
      <xdr:colOff>38100</xdr:colOff>
      <xdr:row>55</xdr:row>
      <xdr:rowOff>86376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102903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8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76119</xdr:rowOff>
    </xdr:from>
    <xdr:to>
      <xdr:col>24</xdr:col>
      <xdr:colOff>63500</xdr:colOff>
      <xdr:row>75</xdr:row>
      <xdr:rowOff>16416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3419"/>
          <a:ext cx="838200" cy="1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16416</xdr:rowOff>
    </xdr:from>
    <xdr:to>
      <xdr:col>19</xdr:col>
      <xdr:colOff>177800</xdr:colOff>
      <xdr:row>75</xdr:row>
      <xdr:rowOff>102240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5166"/>
          <a:ext cx="889000" cy="8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79144</xdr:rowOff>
    </xdr:from>
    <xdr:to>
      <xdr:col>15</xdr:col>
      <xdr:colOff>50800</xdr:colOff>
      <xdr:row>75</xdr:row>
      <xdr:rowOff>102240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66444"/>
          <a:ext cx="889000" cy="1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79144</xdr:rowOff>
    </xdr:from>
    <xdr:to>
      <xdr:col>10</xdr:col>
      <xdr:colOff>114300</xdr:colOff>
      <xdr:row>75</xdr:row>
      <xdr:rowOff>171369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66444"/>
          <a:ext cx="889000" cy="26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25319</xdr:rowOff>
    </xdr:from>
    <xdr:to>
      <xdr:col>24</xdr:col>
      <xdr:colOff>114300</xdr:colOff>
      <xdr:row>74</xdr:row>
      <xdr:rowOff>126919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48196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137066</xdr:rowOff>
    </xdr:from>
    <xdr:to>
      <xdr:col>20</xdr:col>
      <xdr:colOff>38100</xdr:colOff>
      <xdr:row>75</xdr:row>
      <xdr:rowOff>67216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83743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51440</xdr:rowOff>
    </xdr:from>
    <xdr:to>
      <xdr:col>15</xdr:col>
      <xdr:colOff>101600</xdr:colOff>
      <xdr:row>75</xdr:row>
      <xdr:rowOff>153040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169567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28344</xdr:rowOff>
    </xdr:from>
    <xdr:to>
      <xdr:col>10</xdr:col>
      <xdr:colOff>165100</xdr:colOff>
      <xdr:row>74</xdr:row>
      <xdr:rowOff>129944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146471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120569</xdr:rowOff>
    </xdr:from>
    <xdr:to>
      <xdr:col>6</xdr:col>
      <xdr:colOff>38100</xdr:colOff>
      <xdr:row>76</xdr:row>
      <xdr:rowOff>50719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115788</xdr:rowOff>
    </xdr:from>
    <xdr:to>
      <xdr:col>24</xdr:col>
      <xdr:colOff>63500</xdr:colOff>
      <xdr:row>95</xdr:row>
      <xdr:rowOff>18008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32088"/>
          <a:ext cx="838200" cy="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18008</xdr:rowOff>
    </xdr:from>
    <xdr:to>
      <xdr:col>19</xdr:col>
      <xdr:colOff>177800</xdr:colOff>
      <xdr:row>95</xdr:row>
      <xdr:rowOff>68148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05758"/>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80660</xdr:rowOff>
    </xdr:from>
    <xdr:to>
      <xdr:col>15</xdr:col>
      <xdr:colOff>50800</xdr:colOff>
      <xdr:row>95</xdr:row>
      <xdr:rowOff>68148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196960"/>
          <a:ext cx="889000" cy="1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80660</xdr:rowOff>
    </xdr:from>
    <xdr:to>
      <xdr:col>10</xdr:col>
      <xdr:colOff>114300</xdr:colOff>
      <xdr:row>96</xdr:row>
      <xdr:rowOff>32928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96960"/>
          <a:ext cx="889000" cy="29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64988</xdr:rowOff>
    </xdr:from>
    <xdr:to>
      <xdr:col>24</xdr:col>
      <xdr:colOff>114300</xdr:colOff>
      <xdr:row>94</xdr:row>
      <xdr:rowOff>166588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87865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3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138658</xdr:rowOff>
    </xdr:from>
    <xdr:to>
      <xdr:col>20</xdr:col>
      <xdr:colOff>38100</xdr:colOff>
      <xdr:row>95</xdr:row>
      <xdr:rowOff>68808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85335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17348</xdr:rowOff>
    </xdr:from>
    <xdr:to>
      <xdr:col>15</xdr:col>
      <xdr:colOff>101600</xdr:colOff>
      <xdr:row>95</xdr:row>
      <xdr:rowOff>118948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135475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29860</xdr:rowOff>
    </xdr:from>
    <xdr:to>
      <xdr:col>10</xdr:col>
      <xdr:colOff>165100</xdr:colOff>
      <xdr:row>94</xdr:row>
      <xdr:rowOff>131460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147987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2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153578</xdr:rowOff>
    </xdr:from>
    <xdr:to>
      <xdr:col>6</xdr:col>
      <xdr:colOff>38100</xdr:colOff>
      <xdr:row>96</xdr:row>
      <xdr:rowOff>83728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100255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1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75692</xdr:rowOff>
    </xdr:from>
    <xdr:to>
      <xdr:col>55</xdr:col>
      <xdr:colOff>0</xdr:colOff>
      <xdr:row>38</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079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75692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8785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72753</xdr:rowOff>
    </xdr:from>
    <xdr:to>
      <xdr:col>45</xdr:col>
      <xdr:colOff>177800</xdr:colOff>
      <xdr:row>38</xdr:row>
      <xdr:rowOff>76019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878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76019</xdr:rowOff>
    </xdr:from>
    <xdr:to>
      <xdr:col>41</xdr:col>
      <xdr:colOff>50800</xdr:colOff>
      <xdr:row>38</xdr:row>
      <xdr:rowOff>79284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911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25545</xdr:rowOff>
    </xdr:from>
    <xdr:to>
      <xdr:col>55</xdr:col>
      <xdr:colOff>50800</xdr:colOff>
      <xdr:row>38</xdr:row>
      <xdr:rowOff>127145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48422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9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24892</xdr:rowOff>
    </xdr:from>
    <xdr:to>
      <xdr:col>50</xdr:col>
      <xdr:colOff>165100</xdr:colOff>
      <xdr:row>38</xdr:row>
      <xdr:rowOff>126492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143019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1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25219</xdr:rowOff>
    </xdr:from>
    <xdr:to>
      <xdr:col>41</xdr:col>
      <xdr:colOff>101600</xdr:colOff>
      <xdr:row>38</xdr:row>
      <xdr:rowOff>126819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143346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15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95885</xdr:rowOff>
    </xdr:from>
    <xdr:to>
      <xdr:col>55</xdr:col>
      <xdr:colOff>0</xdr:colOff>
      <xdr:row>54</xdr:row>
      <xdr:rowOff>158445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54185"/>
          <a:ext cx="8382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95885</xdr:rowOff>
    </xdr:from>
    <xdr:to>
      <xdr:col>50</xdr:col>
      <xdr:colOff>114300</xdr:colOff>
      <xdr:row>54</xdr:row>
      <xdr:rowOff>158941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54185"/>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125603</xdr:rowOff>
    </xdr:from>
    <xdr:to>
      <xdr:col>45</xdr:col>
      <xdr:colOff>177800</xdr:colOff>
      <xdr:row>54</xdr:row>
      <xdr:rowOff>158941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83903"/>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1073</xdr:rowOff>
    </xdr:from>
    <xdr:to>
      <xdr:col>41</xdr:col>
      <xdr:colOff>50800</xdr:colOff>
      <xdr:row>54</xdr:row>
      <xdr:rowOff>125603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259373"/>
          <a:ext cx="889000" cy="12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107645</xdr:rowOff>
    </xdr:from>
    <xdr:to>
      <xdr:col>55</xdr:col>
      <xdr:colOff>50800</xdr:colOff>
      <xdr:row>55</xdr:row>
      <xdr:rowOff>37795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130522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45085</xdr:rowOff>
    </xdr:from>
    <xdr:to>
      <xdr:col>50</xdr:col>
      <xdr:colOff>165100</xdr:colOff>
      <xdr:row>54</xdr:row>
      <xdr:rowOff>146685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163212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108141</xdr:rowOff>
    </xdr:from>
    <xdr:to>
      <xdr:col>46</xdr:col>
      <xdr:colOff>38100</xdr:colOff>
      <xdr:row>55</xdr:row>
      <xdr:rowOff>38291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54818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74803</xdr:rowOff>
    </xdr:from>
    <xdr:to>
      <xdr:col>41</xdr:col>
      <xdr:colOff>101600</xdr:colOff>
      <xdr:row>55</xdr:row>
      <xdr:rowOff>4953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21480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121723</xdr:rowOff>
    </xdr:from>
    <xdr:to>
      <xdr:col>36</xdr:col>
      <xdr:colOff>165100</xdr:colOff>
      <xdr:row>54</xdr:row>
      <xdr:rowOff>51873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68400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8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22658</xdr:rowOff>
    </xdr:from>
    <xdr:to>
      <xdr:col>55</xdr:col>
      <xdr:colOff>0</xdr:colOff>
      <xdr:row>77</xdr:row>
      <xdr:rowOff>70816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52858"/>
          <a:ext cx="838200" cy="2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102705</xdr:rowOff>
    </xdr:from>
    <xdr:to>
      <xdr:col>50</xdr:col>
      <xdr:colOff>114300</xdr:colOff>
      <xdr:row>77</xdr:row>
      <xdr:rowOff>70816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61455"/>
          <a:ext cx="889000" cy="3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102705</xdr:rowOff>
    </xdr:from>
    <xdr:to>
      <xdr:col>45</xdr:col>
      <xdr:colOff>177800</xdr:colOff>
      <xdr:row>76</xdr:row>
      <xdr:rowOff>21456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61455"/>
          <a:ext cx="889000" cy="9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23076</xdr:rowOff>
    </xdr:from>
    <xdr:to>
      <xdr:col>41</xdr:col>
      <xdr:colOff>50800</xdr:colOff>
      <xdr:row>76</xdr:row>
      <xdr:rowOff>21456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710376"/>
          <a:ext cx="889000" cy="3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143307</xdr:rowOff>
    </xdr:from>
    <xdr:to>
      <xdr:col>55</xdr:col>
      <xdr:colOff>50800</xdr:colOff>
      <xdr:row>76</xdr:row>
      <xdr:rowOff>73456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02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166184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5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20016</xdr:rowOff>
    </xdr:from>
    <xdr:to>
      <xdr:col>50</xdr:col>
      <xdr:colOff>165100</xdr:colOff>
      <xdr:row>77</xdr:row>
      <xdr:rowOff>121616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138143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51905</xdr:rowOff>
    </xdr:from>
    <xdr:to>
      <xdr:col>46</xdr:col>
      <xdr:colOff>38100</xdr:colOff>
      <xdr:row>75</xdr:row>
      <xdr:rowOff>153504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10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170032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142107</xdr:rowOff>
    </xdr:from>
    <xdr:to>
      <xdr:col>41</xdr:col>
      <xdr:colOff>101600</xdr:colOff>
      <xdr:row>76</xdr:row>
      <xdr:rowOff>72256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00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143726</xdr:rowOff>
    </xdr:from>
    <xdr:to>
      <xdr:col>36</xdr:col>
      <xdr:colOff>165100</xdr:colOff>
      <xdr:row>74</xdr:row>
      <xdr:rowOff>73876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6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90403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4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95656</xdr:rowOff>
    </xdr:from>
    <xdr:to>
      <xdr:col>55</xdr:col>
      <xdr:colOff>0</xdr:colOff>
      <xdr:row>94</xdr:row>
      <xdr:rowOff>98844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40506"/>
          <a:ext cx="838200" cy="1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98844</xdr:rowOff>
    </xdr:from>
    <xdr:to>
      <xdr:col>50</xdr:col>
      <xdr:colOff>114300</xdr:colOff>
      <xdr:row>94</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15144"/>
          <a:ext cx="8890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144259</xdr:rowOff>
    </xdr:from>
    <xdr:to>
      <xdr:col>45</xdr:col>
      <xdr:colOff>177800</xdr:colOff>
      <xdr:row>94</xdr:row>
      <xdr:rowOff>148158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60559"/>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129108</xdr:rowOff>
    </xdr:from>
    <xdr:to>
      <xdr:col>41</xdr:col>
      <xdr:colOff>50800</xdr:colOff>
      <xdr:row>94</xdr:row>
      <xdr:rowOff>144259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902508"/>
          <a:ext cx="889000" cy="3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44856</xdr:rowOff>
    </xdr:from>
    <xdr:to>
      <xdr:col>55</xdr:col>
      <xdr:colOff>50800</xdr:colOff>
      <xdr:row>93</xdr:row>
      <xdr:rowOff>146456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67733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48044</xdr:rowOff>
    </xdr:from>
    <xdr:to>
      <xdr:col>50</xdr:col>
      <xdr:colOff>165100</xdr:colOff>
      <xdr:row>94</xdr:row>
      <xdr:rowOff>149644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166171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97358</xdr:rowOff>
    </xdr:from>
    <xdr:to>
      <xdr:col>46</xdr:col>
      <xdr:colOff>38100</xdr:colOff>
      <xdr:row>95</xdr:row>
      <xdr:rowOff>27508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44035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93459</xdr:rowOff>
    </xdr:from>
    <xdr:to>
      <xdr:col>41</xdr:col>
      <xdr:colOff>101600</xdr:colOff>
      <xdr:row>95</xdr:row>
      <xdr:rowOff>23609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40136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78308</xdr:rowOff>
    </xdr:from>
    <xdr:to>
      <xdr:col>36</xdr:col>
      <xdr:colOff>165100</xdr:colOff>
      <xdr:row>93</xdr:row>
      <xdr:rowOff>8458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8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24985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6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110603</xdr:rowOff>
    </xdr:from>
    <xdr:to>
      <xdr:col>85</xdr:col>
      <xdr:colOff>127000</xdr:colOff>
      <xdr:row>34</xdr:row>
      <xdr:rowOff>142247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39903"/>
          <a:ext cx="838200" cy="3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142247</xdr:rowOff>
    </xdr:from>
    <xdr:to>
      <xdr:col>81</xdr:col>
      <xdr:colOff>50800</xdr:colOff>
      <xdr:row>36</xdr:row>
      <xdr:rowOff>67005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71547"/>
          <a:ext cx="889000" cy="26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69324</xdr:rowOff>
    </xdr:from>
    <xdr:to>
      <xdr:col>76</xdr:col>
      <xdr:colOff>114300</xdr:colOff>
      <xdr:row>36</xdr:row>
      <xdr:rowOff>67005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555724"/>
          <a:ext cx="889000" cy="6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69324</xdr:rowOff>
    </xdr:from>
    <xdr:to>
      <xdr:col>71</xdr:col>
      <xdr:colOff>177800</xdr:colOff>
      <xdr:row>33</xdr:row>
      <xdr:rowOff>104169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555724"/>
          <a:ext cx="889000" cy="20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59803</xdr:rowOff>
    </xdr:from>
    <xdr:to>
      <xdr:col>85</xdr:col>
      <xdr:colOff>177800</xdr:colOff>
      <xdr:row>34</xdr:row>
      <xdr:rowOff>161403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82680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91447</xdr:rowOff>
    </xdr:from>
    <xdr:to>
      <xdr:col>81</xdr:col>
      <xdr:colOff>101600</xdr:colOff>
      <xdr:row>35</xdr:row>
      <xdr:rowOff>21597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38124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9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16205</xdr:rowOff>
    </xdr:from>
    <xdr:to>
      <xdr:col>76</xdr:col>
      <xdr:colOff>165100</xdr:colOff>
      <xdr:row>36</xdr:row>
      <xdr:rowOff>117805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134332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18524</xdr:rowOff>
    </xdr:from>
    <xdr:to>
      <xdr:col>72</xdr:col>
      <xdr:colOff>38100</xdr:colOff>
      <xdr:row>32</xdr:row>
      <xdr:rowOff>120124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136651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2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53369</xdr:rowOff>
    </xdr:from>
    <xdr:to>
      <xdr:col>67</xdr:col>
      <xdr:colOff>101600</xdr:colOff>
      <xdr:row>33</xdr:row>
      <xdr:rowOff>154969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4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172</xdr:rowOff>
    </xdr:from>
    <xdr:to>
      <xdr:col>85</xdr:col>
      <xdr:colOff>127000</xdr:colOff>
      <xdr:row>57</xdr:row>
      <xdr:rowOff>41905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72822"/>
          <a:ext cx="838200" cy="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18025</xdr:rowOff>
    </xdr:from>
    <xdr:to>
      <xdr:col>81</xdr:col>
      <xdr:colOff>50800</xdr:colOff>
      <xdr:row>57</xdr:row>
      <xdr:rowOff>41905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90675"/>
          <a:ext cx="889000" cy="2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18025</xdr:rowOff>
    </xdr:from>
    <xdr:to>
      <xdr:col>76</xdr:col>
      <xdr:colOff>114300</xdr:colOff>
      <xdr:row>57</xdr:row>
      <xdr:rowOff>44936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90675"/>
          <a:ext cx="889000" cy="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21166</xdr:rowOff>
    </xdr:from>
    <xdr:to>
      <xdr:col>71</xdr:col>
      <xdr:colOff>177800</xdr:colOff>
      <xdr:row>57</xdr:row>
      <xdr:rowOff>44936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3816"/>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120822</xdr:rowOff>
    </xdr:from>
    <xdr:to>
      <xdr:col>85</xdr:col>
      <xdr:colOff>177800</xdr:colOff>
      <xdr:row>57</xdr:row>
      <xdr:rowOff>50972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143699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162555</xdr:rowOff>
    </xdr:from>
    <xdr:to>
      <xdr:col>81</xdr:col>
      <xdr:colOff>101600</xdr:colOff>
      <xdr:row>57</xdr:row>
      <xdr:rowOff>92705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109232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138675</xdr:rowOff>
    </xdr:from>
    <xdr:to>
      <xdr:col>76</xdr:col>
      <xdr:colOff>165100</xdr:colOff>
      <xdr:row>57</xdr:row>
      <xdr:rowOff>68825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85352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165586</xdr:rowOff>
    </xdr:from>
    <xdr:to>
      <xdr:col>72</xdr:col>
      <xdr:colOff>38100</xdr:colOff>
      <xdr:row>57</xdr:row>
      <xdr:rowOff>95736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112263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4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141816</xdr:rowOff>
    </xdr:from>
    <xdr:to>
      <xdr:col>67</xdr:col>
      <xdr:colOff>101600</xdr:colOff>
      <xdr:row>57</xdr:row>
      <xdr:rowOff>71966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88493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2654</xdr:rowOff>
    </xdr:from>
    <xdr:to>
      <xdr:col>85</xdr:col>
      <xdr:colOff>127000</xdr:colOff>
      <xdr:row>77</xdr:row>
      <xdr:rowOff>66250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032854"/>
          <a:ext cx="838200" cy="2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2654</xdr:rowOff>
    </xdr:from>
    <xdr:to>
      <xdr:col>81</xdr:col>
      <xdr:colOff>50800</xdr:colOff>
      <xdr:row>77</xdr:row>
      <xdr:rowOff>26429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032854"/>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26429</xdr:rowOff>
    </xdr:from>
    <xdr:to>
      <xdr:col>76</xdr:col>
      <xdr:colOff>114300</xdr:colOff>
      <xdr:row>77</xdr:row>
      <xdr:rowOff>72445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28079"/>
          <a:ext cx="889000" cy="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67920</xdr:rowOff>
    </xdr:from>
    <xdr:to>
      <xdr:col>71</xdr:col>
      <xdr:colOff>177800</xdr:colOff>
      <xdr:row>77</xdr:row>
      <xdr:rowOff>72445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69570"/>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15450</xdr:rowOff>
    </xdr:from>
    <xdr:to>
      <xdr:col>85</xdr:col>
      <xdr:colOff>177800</xdr:colOff>
      <xdr:row>77</xdr:row>
      <xdr:rowOff>117050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38327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123304</xdr:rowOff>
    </xdr:from>
    <xdr:to>
      <xdr:col>81</xdr:col>
      <xdr:colOff>101600</xdr:colOff>
      <xdr:row>76</xdr:row>
      <xdr:rowOff>53454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9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69981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147079</xdr:rowOff>
    </xdr:from>
    <xdr:to>
      <xdr:col>76</xdr:col>
      <xdr:colOff>165100</xdr:colOff>
      <xdr:row>77</xdr:row>
      <xdr:rowOff>77229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93756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9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21645</xdr:rowOff>
    </xdr:from>
    <xdr:to>
      <xdr:col>72</xdr:col>
      <xdr:colOff>38100</xdr:colOff>
      <xdr:row>77</xdr:row>
      <xdr:rowOff>123245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139772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9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17120</xdr:rowOff>
    </xdr:from>
    <xdr:to>
      <xdr:col>67</xdr:col>
      <xdr:colOff>101600</xdr:colOff>
      <xdr:row>77</xdr:row>
      <xdr:rowOff>118720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135247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9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32220</xdr:rowOff>
    </xdr:from>
    <xdr:to>
      <xdr:col>85</xdr:col>
      <xdr:colOff>127000</xdr:colOff>
      <xdr:row>93</xdr:row>
      <xdr:rowOff>71679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77070"/>
          <a:ext cx="838200" cy="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38863</xdr:rowOff>
    </xdr:from>
    <xdr:to>
      <xdr:col>81</xdr:col>
      <xdr:colOff>50800</xdr:colOff>
      <xdr:row>93</xdr:row>
      <xdr:rowOff>71679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983713"/>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38863</xdr:rowOff>
    </xdr:from>
    <xdr:to>
      <xdr:col>76</xdr:col>
      <xdr:colOff>114300</xdr:colOff>
      <xdr:row>93</xdr:row>
      <xdr:rowOff>50178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983713"/>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50178</xdr:rowOff>
    </xdr:from>
    <xdr:to>
      <xdr:col>71</xdr:col>
      <xdr:colOff>177800</xdr:colOff>
      <xdr:row>93</xdr:row>
      <xdr:rowOff>75298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995028"/>
          <a:ext cx="889000" cy="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152870</xdr:rowOff>
    </xdr:from>
    <xdr:to>
      <xdr:col>85</xdr:col>
      <xdr:colOff>177800</xdr:colOff>
      <xdr:row>93</xdr:row>
      <xdr:rowOff>83020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9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4297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7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20879</xdr:rowOff>
    </xdr:from>
    <xdr:to>
      <xdr:col>81</xdr:col>
      <xdr:colOff>101600</xdr:colOff>
      <xdr:row>93</xdr:row>
      <xdr:rowOff>122479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9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139006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7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159513</xdr:rowOff>
    </xdr:from>
    <xdr:to>
      <xdr:col>76</xdr:col>
      <xdr:colOff>165100</xdr:colOff>
      <xdr:row>93</xdr:row>
      <xdr:rowOff>89663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9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106190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7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170828</xdr:rowOff>
    </xdr:from>
    <xdr:to>
      <xdr:col>72</xdr:col>
      <xdr:colOff>38100</xdr:colOff>
      <xdr:row>93</xdr:row>
      <xdr:rowOff>100978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9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117505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7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24498</xdr:rowOff>
    </xdr:from>
    <xdr:to>
      <xdr:col>67</xdr:col>
      <xdr:colOff>101600</xdr:colOff>
      <xdr:row>93</xdr:row>
      <xdr:rowOff>126098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9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142625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7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・総務費に係る住民一人当たりのコストは、</a:t>
          </a:r>
          <a:r>
            <a:rPr kumimoji="1" lang="ja-JP" altLang="en-US" sz="1000">
              <a:solidFill>
                <a:schemeClr val="dk1"/>
              </a:solidFill>
              <a:effectLst/>
              <a:latin typeface="+mn-lt"/>
              <a:ea typeface="+mn-ea"/>
              <a:cs typeface="+mn-cs"/>
            </a:rPr>
            <a:t>再生可能エネルギー促進事業や職員給の増</a:t>
          </a:r>
          <a:r>
            <a:rPr kumimoji="1" lang="ja-JP" altLang="ja-JP" sz="1000">
              <a:solidFill>
                <a:schemeClr val="dk1"/>
              </a:solidFill>
              <a:effectLst/>
              <a:latin typeface="+mn-lt"/>
              <a:ea typeface="+mn-ea"/>
              <a:cs typeface="+mn-cs"/>
            </a:rPr>
            <a:t>等により、前年度より</a:t>
          </a:r>
          <a:r>
            <a:rPr kumimoji="1" lang="en-US" altLang="ja-JP" sz="1000">
              <a:solidFill>
                <a:schemeClr val="dk1"/>
              </a:solidFill>
              <a:effectLst/>
              <a:latin typeface="+mn-lt"/>
              <a:ea typeface="+mn-ea"/>
              <a:cs typeface="+mn-cs"/>
            </a:rPr>
            <a:t>13,775</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24,610</a:t>
          </a:r>
          <a:r>
            <a:rPr kumimoji="1" lang="ja-JP" altLang="ja-JP" sz="1000">
              <a:solidFill>
                <a:schemeClr val="dk1"/>
              </a:solidFill>
              <a:effectLst/>
              <a:latin typeface="+mn-lt"/>
              <a:ea typeface="+mn-ea"/>
              <a:cs typeface="+mn-cs"/>
            </a:rPr>
            <a:t>円上回っている。</a:t>
          </a:r>
          <a:endParaRPr lang="ja-JP" altLang="ja-JP" sz="1000">
            <a:effectLst/>
          </a:endParaRPr>
        </a:p>
        <a:p>
          <a:r>
            <a:rPr kumimoji="1" lang="ja-JP" altLang="ja-JP" sz="1000">
              <a:solidFill>
                <a:schemeClr val="dk1"/>
              </a:solidFill>
              <a:effectLst/>
              <a:latin typeface="+mn-lt"/>
              <a:ea typeface="+mn-ea"/>
              <a:cs typeface="+mn-cs"/>
            </a:rPr>
            <a:t>・民生費に係る住民一人当たりのコストは、障害児者福祉サービス費</a:t>
          </a:r>
          <a:r>
            <a:rPr kumimoji="1" lang="ja-JP" altLang="en-US" sz="1000">
              <a:solidFill>
                <a:schemeClr val="dk1"/>
              </a:solidFill>
              <a:effectLst/>
              <a:latin typeface="+mn-lt"/>
              <a:ea typeface="+mn-ea"/>
              <a:cs typeface="+mn-cs"/>
            </a:rPr>
            <a:t>や児童手当</a:t>
          </a:r>
          <a:r>
            <a:rPr kumimoji="1" lang="ja-JP" altLang="ja-JP" sz="1000">
              <a:solidFill>
                <a:schemeClr val="dk1"/>
              </a:solidFill>
              <a:effectLst/>
              <a:latin typeface="+mn-lt"/>
              <a:ea typeface="+mn-ea"/>
              <a:cs typeface="+mn-cs"/>
            </a:rPr>
            <a:t>等の増</a:t>
          </a:r>
          <a:r>
            <a:rPr kumimoji="1" lang="ja-JP" altLang="ja-JP" sz="1000">
              <a:solidFill>
                <a:schemeClr val="tx1"/>
              </a:solidFill>
              <a:effectLst/>
              <a:latin typeface="+mn-lt"/>
              <a:ea typeface="+mn-ea"/>
              <a:cs typeface="+mn-cs"/>
            </a:rPr>
            <a:t>等により前年度より</a:t>
          </a:r>
          <a:r>
            <a:rPr kumimoji="1" lang="en-US" altLang="ja-JP" sz="1000">
              <a:solidFill>
                <a:schemeClr val="tx1"/>
              </a:solidFill>
              <a:effectLst/>
              <a:latin typeface="+mn-lt"/>
              <a:ea typeface="+mn-ea"/>
              <a:cs typeface="+mn-cs"/>
            </a:rPr>
            <a:t>14,665</a:t>
          </a:r>
          <a:r>
            <a:rPr kumimoji="1" lang="ja-JP" altLang="ja-JP" sz="1000">
              <a:solidFill>
                <a:schemeClr val="tx1"/>
              </a:solidFill>
              <a:effectLst/>
              <a:latin typeface="+mn-lt"/>
              <a:ea typeface="+mn-ea"/>
              <a:cs typeface="+mn-cs"/>
            </a:rPr>
            <a:t>円増加となり、類似団体平均を</a:t>
          </a:r>
          <a:r>
            <a:rPr kumimoji="1" lang="en-US" altLang="ja-JP" sz="1000">
              <a:solidFill>
                <a:schemeClr val="tx1"/>
              </a:solidFill>
              <a:effectLst/>
              <a:latin typeface="+mn-lt"/>
              <a:ea typeface="+mn-ea"/>
              <a:cs typeface="+mn-cs"/>
            </a:rPr>
            <a:t>31,504</a:t>
          </a:r>
          <a:r>
            <a:rPr kumimoji="1" lang="ja-JP" altLang="ja-JP" sz="1000">
              <a:solidFill>
                <a:schemeClr val="tx1"/>
              </a:solidFill>
              <a:effectLst/>
              <a:latin typeface="+mn-lt"/>
              <a:ea typeface="+mn-ea"/>
              <a:cs typeface="+mn-cs"/>
            </a:rPr>
            <a:t>円上回っている。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・商工費に係る住民一人当たりのコストは、</a:t>
          </a:r>
          <a:r>
            <a:rPr kumimoji="1" lang="ja-JP" altLang="en-US" sz="1000">
              <a:solidFill>
                <a:schemeClr val="tx1"/>
              </a:solidFill>
              <a:effectLst/>
              <a:latin typeface="+mn-lt"/>
              <a:ea typeface="+mn-ea"/>
              <a:cs typeface="+mn-cs"/>
            </a:rPr>
            <a:t>土佐和紙工芸村滞在型観光促進整備事業やオーバーツーリズム対策事業</a:t>
          </a:r>
          <a:r>
            <a:rPr kumimoji="1" lang="ja-JP" altLang="ja-JP" sz="1000">
              <a:solidFill>
                <a:schemeClr val="tx1"/>
              </a:solidFill>
              <a:effectLst/>
              <a:latin typeface="+mn-lt"/>
              <a:ea typeface="+mn-ea"/>
              <a:cs typeface="+mn-cs"/>
            </a:rPr>
            <a:t>等により、前年度より</a:t>
          </a:r>
          <a:r>
            <a:rPr kumimoji="1" lang="en-US" altLang="ja-JP" sz="1000">
              <a:solidFill>
                <a:schemeClr val="tx1"/>
              </a:solidFill>
              <a:effectLst/>
              <a:latin typeface="+mn-lt"/>
              <a:ea typeface="+mn-ea"/>
              <a:cs typeface="+mn-cs"/>
            </a:rPr>
            <a:t>11,528</a:t>
          </a:r>
          <a:r>
            <a:rPr kumimoji="1" lang="ja-JP" altLang="ja-JP" sz="1000">
              <a:solidFill>
                <a:schemeClr val="tx1"/>
              </a:solidFill>
              <a:effectLst/>
              <a:latin typeface="+mn-lt"/>
              <a:ea typeface="+mn-ea"/>
              <a:cs typeface="+mn-cs"/>
            </a:rPr>
            <a:t>円</a:t>
          </a:r>
          <a:r>
            <a:rPr kumimoji="1" lang="ja-JP" altLang="en-US" sz="1000">
              <a:solidFill>
                <a:schemeClr val="tx1"/>
              </a:solidFill>
              <a:effectLst/>
              <a:latin typeface="+mn-lt"/>
              <a:ea typeface="+mn-ea"/>
              <a:cs typeface="+mn-cs"/>
            </a:rPr>
            <a:t>増加となり</a:t>
          </a:r>
          <a:r>
            <a:rPr kumimoji="1" lang="ja-JP" altLang="ja-JP" sz="1000">
              <a:solidFill>
                <a:schemeClr val="tx1"/>
              </a:solidFill>
              <a:effectLst/>
              <a:latin typeface="+mn-lt"/>
              <a:ea typeface="+mn-ea"/>
              <a:cs typeface="+mn-cs"/>
            </a:rPr>
            <a:t>、類似団体平均を</a:t>
          </a:r>
          <a:r>
            <a:rPr kumimoji="1" lang="en-US" altLang="ja-JP" sz="1000">
              <a:solidFill>
                <a:schemeClr val="tx1"/>
              </a:solidFill>
              <a:effectLst/>
              <a:latin typeface="+mn-lt"/>
              <a:ea typeface="+mn-ea"/>
              <a:cs typeface="+mn-cs"/>
            </a:rPr>
            <a:t>20,932</a:t>
          </a:r>
          <a:r>
            <a:rPr kumimoji="1" lang="ja-JP" altLang="ja-JP" sz="1000">
              <a:solidFill>
                <a:schemeClr val="tx1"/>
              </a:solidFill>
              <a:effectLst/>
              <a:latin typeface="+mn-lt"/>
              <a:ea typeface="+mn-ea"/>
              <a:cs typeface="+mn-cs"/>
            </a:rPr>
            <a:t>円上回っている。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土木</a:t>
          </a:r>
          <a:r>
            <a:rPr kumimoji="1" lang="ja-JP" altLang="ja-JP" sz="1000">
              <a:solidFill>
                <a:schemeClr val="tx1"/>
              </a:solidFill>
              <a:effectLst/>
              <a:latin typeface="+mn-lt"/>
              <a:ea typeface="+mn-ea"/>
              <a:cs typeface="+mn-cs"/>
            </a:rPr>
            <a:t>費に係る住民一人当たりのコストは、</a:t>
          </a:r>
          <a:r>
            <a:rPr kumimoji="1" lang="ja-JP" altLang="en-US" sz="1000">
              <a:solidFill>
                <a:schemeClr val="tx1"/>
              </a:solidFill>
              <a:effectLst/>
              <a:latin typeface="+mn-lt"/>
              <a:ea typeface="+mn-ea"/>
              <a:cs typeface="+mn-cs"/>
            </a:rPr>
            <a:t>道路メンテナンス事業や社会資本整備総合交付金事業</a:t>
          </a:r>
          <a:r>
            <a:rPr kumimoji="1" lang="ja-JP" altLang="ja-JP" sz="1000">
              <a:solidFill>
                <a:schemeClr val="tx1"/>
              </a:solidFill>
              <a:effectLst/>
              <a:latin typeface="+mn-lt"/>
              <a:ea typeface="+mn-ea"/>
              <a:cs typeface="+mn-cs"/>
            </a:rPr>
            <a:t>等により前年度より</a:t>
          </a:r>
          <a:r>
            <a:rPr kumimoji="1" lang="en-US" altLang="ja-JP" sz="1000">
              <a:solidFill>
                <a:schemeClr val="tx1"/>
              </a:solidFill>
              <a:effectLst/>
              <a:latin typeface="+mn-lt"/>
              <a:ea typeface="+mn-ea"/>
              <a:cs typeface="+mn-cs"/>
            </a:rPr>
            <a:t>13,751</a:t>
          </a:r>
          <a:r>
            <a:rPr kumimoji="1" lang="ja-JP" altLang="ja-JP" sz="1000">
              <a:solidFill>
                <a:schemeClr val="tx1"/>
              </a:solidFill>
              <a:effectLst/>
              <a:latin typeface="+mn-lt"/>
              <a:ea typeface="+mn-ea"/>
              <a:cs typeface="+mn-cs"/>
            </a:rPr>
            <a:t>円増加となり、類似団体平均を</a:t>
          </a:r>
          <a:r>
            <a:rPr kumimoji="1" lang="en-US" altLang="ja-JP" sz="1000">
              <a:solidFill>
                <a:schemeClr val="tx1"/>
              </a:solidFill>
              <a:effectLst/>
              <a:latin typeface="+mn-lt"/>
              <a:ea typeface="+mn-ea"/>
              <a:cs typeface="+mn-cs"/>
            </a:rPr>
            <a:t>34,399</a:t>
          </a:r>
          <a:r>
            <a:rPr kumimoji="1" lang="ja-JP" altLang="ja-JP" sz="1000">
              <a:solidFill>
                <a:schemeClr val="tx1"/>
              </a:solidFill>
              <a:effectLst/>
              <a:latin typeface="+mn-lt"/>
              <a:ea typeface="+mn-ea"/>
              <a:cs typeface="+mn-cs"/>
            </a:rPr>
            <a:t>円上回っている。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・教育費に係る住民一人当たりのコストは、</a:t>
          </a:r>
          <a:r>
            <a:rPr kumimoji="1" lang="ja-JP" altLang="en-US" sz="1000">
              <a:solidFill>
                <a:schemeClr val="tx1"/>
              </a:solidFill>
              <a:effectLst/>
              <a:latin typeface="+mn-lt"/>
              <a:ea typeface="+mn-ea"/>
              <a:cs typeface="+mn-cs"/>
            </a:rPr>
            <a:t>小中学校維持改修費や放課後児童健全育成事業</a:t>
          </a:r>
          <a:r>
            <a:rPr kumimoji="1" lang="ja-JP" altLang="ja-JP" sz="1000">
              <a:solidFill>
                <a:schemeClr val="tx1"/>
              </a:solidFill>
              <a:effectLst/>
              <a:latin typeface="+mn-lt"/>
              <a:ea typeface="+mn-ea"/>
              <a:cs typeface="+mn-cs"/>
            </a:rPr>
            <a:t>等により、前年度より</a:t>
          </a:r>
          <a:r>
            <a:rPr kumimoji="1" lang="en-US" altLang="ja-JP" sz="1000">
              <a:solidFill>
                <a:schemeClr val="tx1"/>
              </a:solidFill>
              <a:effectLst/>
              <a:latin typeface="+mn-lt"/>
              <a:ea typeface="+mn-ea"/>
              <a:cs typeface="+mn-cs"/>
            </a:rPr>
            <a:t>9,128</a:t>
          </a:r>
          <a:r>
            <a:rPr kumimoji="1" lang="ja-JP" altLang="ja-JP" sz="1000">
              <a:solidFill>
                <a:schemeClr val="tx1"/>
              </a:solidFill>
              <a:effectLst/>
              <a:latin typeface="+mn-lt"/>
              <a:ea typeface="+mn-ea"/>
              <a:cs typeface="+mn-cs"/>
            </a:rPr>
            <a:t>円</a:t>
          </a:r>
          <a:r>
            <a:rPr kumimoji="1" lang="ja-JP" altLang="en-US" sz="1000">
              <a:solidFill>
                <a:schemeClr val="tx1"/>
              </a:solidFill>
              <a:effectLst/>
              <a:latin typeface="+mn-lt"/>
              <a:ea typeface="+mn-ea"/>
              <a:cs typeface="+mn-cs"/>
            </a:rPr>
            <a:t>増加となり</a:t>
          </a:r>
          <a:r>
            <a:rPr kumimoji="1" lang="ja-JP" altLang="ja-JP" sz="1000">
              <a:solidFill>
                <a:schemeClr val="tx1"/>
              </a:solidFill>
              <a:effectLst/>
              <a:latin typeface="+mn-lt"/>
              <a:ea typeface="+mn-ea"/>
              <a:cs typeface="+mn-cs"/>
            </a:rPr>
            <a:t>、類似団体平均を</a:t>
          </a:r>
          <a:r>
            <a:rPr kumimoji="1" lang="en-US" altLang="ja-JP" sz="1000">
              <a:solidFill>
                <a:schemeClr val="tx1"/>
              </a:solidFill>
              <a:effectLst/>
              <a:latin typeface="+mn-lt"/>
              <a:ea typeface="+mn-ea"/>
              <a:cs typeface="+mn-cs"/>
            </a:rPr>
            <a:t>7,878</a:t>
          </a:r>
          <a:r>
            <a:rPr kumimoji="1" lang="ja-JP" altLang="ja-JP" sz="1000">
              <a:solidFill>
                <a:schemeClr val="tx1"/>
              </a:solidFill>
              <a:effectLst/>
              <a:latin typeface="+mn-lt"/>
              <a:ea typeface="+mn-ea"/>
              <a:cs typeface="+mn-cs"/>
            </a:rPr>
            <a:t>円上回っている。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・災害復旧費に係る住民一人当たりのコストは、林業施設現年公共災害復旧費等により前年度より</a:t>
          </a:r>
          <a:r>
            <a:rPr kumimoji="1" lang="en-US" altLang="ja-JP" sz="1000">
              <a:solidFill>
                <a:schemeClr val="tx1"/>
              </a:solidFill>
              <a:effectLst/>
              <a:latin typeface="+mn-lt"/>
              <a:ea typeface="+mn-ea"/>
              <a:cs typeface="+mn-cs"/>
            </a:rPr>
            <a:t>10,282</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a:t>
          </a:r>
          <a:r>
            <a:rPr kumimoji="1" lang="ja-JP" altLang="en-US" sz="1000">
              <a:solidFill>
                <a:schemeClr val="dk1"/>
              </a:solidFill>
              <a:effectLst/>
              <a:latin typeface="+mn-lt"/>
              <a:ea typeface="+mn-ea"/>
              <a:cs typeface="+mn-cs"/>
            </a:rPr>
            <a:t>ったが</a:t>
          </a: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9,180</a:t>
          </a:r>
          <a:r>
            <a:rPr kumimoji="1" lang="ja-JP" altLang="ja-JP" sz="1000">
              <a:solidFill>
                <a:schemeClr val="dk1"/>
              </a:solidFill>
              <a:effectLst/>
              <a:latin typeface="+mn-lt"/>
              <a:ea typeface="+mn-ea"/>
              <a:cs typeface="+mn-cs"/>
            </a:rPr>
            <a:t>円上回っている。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前年度に引き続き財政調整基金の取り崩しは行わなかったため、基金残高は増加となった。</a:t>
          </a:r>
          <a:endParaRPr lang="ja-JP" altLang="ja-JP" sz="1400">
            <a:effectLst/>
          </a:endParaRPr>
        </a:p>
        <a:p>
          <a:r>
            <a:rPr kumimoji="1" lang="ja-JP" altLang="ja-JP" sz="1100">
              <a:solidFill>
                <a:schemeClr val="dk1"/>
              </a:solidFill>
              <a:effectLst/>
              <a:latin typeface="+mn-lt"/>
              <a:ea typeface="+mn-ea"/>
              <a:cs typeface="+mn-cs"/>
            </a:rPr>
            <a:t>　実質収支額は昨年度より</a:t>
          </a:r>
          <a:r>
            <a:rPr kumimoji="1" lang="en-US" altLang="ja-JP" sz="1100">
              <a:solidFill>
                <a:schemeClr val="dk1"/>
              </a:solidFill>
              <a:effectLst/>
              <a:latin typeface="+mn-lt"/>
              <a:ea typeface="+mn-ea"/>
              <a:cs typeface="+mn-cs"/>
            </a:rPr>
            <a:t>159,387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となり、標準財政規模に占める割合では</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の推進や事業の統廃合など歳出の合理適正化等、行財政改革を推進し、健全な行財政運営に努めていく。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連結実質赤字比率は、現在に至るまで、全ての会計において赤字比率が算出される結果となっていないが、今後も自治体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の推進や事業・施設の統廃合など歳出の合理適正化等を行い行財政改革を推進する。</a:t>
          </a:r>
          <a:endParaRPr lang="ja-JP" altLang="ja-JP" sz="1400">
            <a:effectLst/>
          </a:endParaRPr>
        </a:p>
        <a:p>
          <a:r>
            <a:rPr kumimoji="1" lang="ja-JP" altLang="ja-JP" sz="1100">
              <a:solidFill>
                <a:schemeClr val="dk1"/>
              </a:solidFill>
              <a:effectLst/>
              <a:latin typeface="+mn-lt"/>
              <a:ea typeface="+mn-ea"/>
              <a:cs typeface="+mn-cs"/>
            </a:rPr>
            <a:t>　また、公営企業等については、独立採算の原則に立ち使用料等の改定による収益の改善や適正な職員数の管理による経費削減を図り、財政の健全化に努めていく。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15581412</v>
      </c>
      <c r="BO4" s="371"/>
      <c r="BP4" s="371"/>
      <c r="BQ4" s="371"/>
      <c r="BR4" s="371"/>
      <c r="BS4" s="371"/>
      <c r="BT4" s="371"/>
      <c r="BU4" s="372"/>
      <c r="BV4" s="370">
        <v>14727850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15229409</v>
      </c>
      <c r="BO5" s="408"/>
      <c r="BP5" s="408"/>
      <c r="BQ5" s="408"/>
      <c r="BR5" s="408"/>
      <c r="BS5" s="408"/>
      <c r="BT5" s="408"/>
      <c r="BU5" s="409"/>
      <c r="BV5" s="407">
        <v>14250442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91.8</v>
      </c>
      <c r="CU5" s="405"/>
      <c r="CV5" s="405"/>
      <c r="CW5" s="405"/>
      <c r="CX5" s="405"/>
      <c r="CY5" s="405"/>
      <c r="CZ5" s="405"/>
      <c r="DA5" s="406"/>
      <c r="DB5" s="404">
        <v>89.7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352003</v>
      </c>
      <c r="BO6" s="408"/>
      <c r="BP6" s="408"/>
      <c r="BQ6" s="408"/>
      <c r="BR6" s="408"/>
      <c r="BS6" s="408"/>
      <c r="BT6" s="408"/>
      <c r="BU6" s="409"/>
      <c r="BV6" s="407">
        <v>477408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90.2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93095</v>
      </c>
      <c r="BO7" s="408"/>
      <c r="BP7" s="408"/>
      <c r="BQ7" s="408"/>
      <c r="BR7" s="408"/>
      <c r="BS7" s="408"/>
      <c r="BT7" s="408"/>
      <c r="BU7" s="409"/>
      <c r="BV7" s="407">
        <v>59113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8456036</v>
      </c>
      <c r="CU7" s="408"/>
      <c r="CV7" s="408"/>
      <c r="CW7" s="408"/>
      <c r="CX7" s="408"/>
      <c r="CY7" s="408"/>
      <c r="CZ7" s="408"/>
      <c r="DA7" s="409"/>
      <c r="DB7" s="407">
        <v>8308427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258908</v>
      </c>
      <c r="BO8" s="408"/>
      <c r="BP8" s="408"/>
      <c r="BQ8" s="408"/>
      <c r="BR8" s="408"/>
      <c r="BS8" s="408"/>
      <c r="BT8" s="408"/>
      <c r="BU8" s="409"/>
      <c r="BV8" s="407">
        <v>418295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21374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2264</v>
      </c>
      <c r="BO9" s="408"/>
      <c r="BP9" s="408"/>
      <c r="BQ9" s="408"/>
      <c r="BR9" s="408"/>
      <c r="BS9" s="408"/>
      <c r="BT9" s="408"/>
      <c r="BU9" s="409"/>
      <c r="BV9" s="407">
        <v>87829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16.899999999999999</v>
      </c>
      <c r="CU9" s="405"/>
      <c r="CV9" s="405"/>
      <c r="CW9" s="405"/>
      <c r="CX9" s="405"/>
      <c r="CY9" s="405"/>
      <c r="CZ9" s="405"/>
      <c r="DA9" s="406"/>
      <c r="DB9" s="404">
        <v>17.100000000000001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22767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2066</v>
      </c>
      <c r="BO10" s="408"/>
      <c r="BP10" s="408"/>
      <c r="BQ10" s="408"/>
      <c r="BR10" s="408"/>
      <c r="BS10" s="408"/>
      <c r="BT10" s="408"/>
      <c r="BU10" s="409"/>
      <c r="BV10" s="407">
        <v>1615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20829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20784</v>
      </c>
      <c r="S13" s="492"/>
      <c r="T13" s="492"/>
      <c r="U13" s="492"/>
      <c r="V13" s="493"/>
      <c r="W13" s="423" t="s">
        <v>131</v>
      </c>
      <c r="X13" s="424"/>
      <c r="Y13" s="424"/>
      <c r="Z13" s="424"/>
      <c r="AA13" s="424"/>
      <c r="AB13" s="414"/>
      <c r="AC13" s="458">
        <v>749</v>
      </c>
      <c r="AD13" s="459"/>
      <c r="AE13" s="459"/>
      <c r="AF13" s="459"/>
      <c r="AG13" s="501"/>
      <c r="AH13" s="458">
        <v>812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4330</v>
      </c>
      <c r="BO13" s="408"/>
      <c r="BP13" s="408"/>
      <c r="BQ13" s="408"/>
      <c r="BR13" s="408"/>
      <c r="BS13" s="408"/>
      <c r="BT13" s="408"/>
      <c r="BU13" s="409"/>
      <c r="BV13" s="407">
        <v>89444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8.9</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21183</v>
      </c>
      <c r="S14" s="492"/>
      <c r="T14" s="492"/>
      <c r="U14" s="492"/>
      <c r="V14" s="493"/>
      <c r="W14" s="397"/>
      <c r="X14" s="398"/>
      <c r="Y14" s="398"/>
      <c r="Z14" s="398"/>
      <c r="AA14" s="398"/>
      <c r="AB14" s="387"/>
      <c r="AC14" s="494">
        <v>7.8</v>
      </c>
      <c r="AD14" s="495"/>
      <c r="AE14" s="495"/>
      <c r="AF14" s="495"/>
      <c r="AG14" s="496"/>
      <c r="AH14" s="494">
        <v>7.9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21141</v>
      </c>
      <c r="S15" s="492"/>
      <c r="T15" s="492"/>
      <c r="U15" s="492"/>
      <c r="V15" s="493"/>
      <c r="W15" s="423" t="s">
        <v>137</v>
      </c>
      <c r="X15" s="424"/>
      <c r="Y15" s="424"/>
      <c r="Z15" s="424"/>
      <c r="AA15" s="424"/>
      <c r="AB15" s="414"/>
      <c r="AC15" s="458">
        <v>2055</v>
      </c>
      <c r="AD15" s="459"/>
      <c r="AE15" s="459"/>
      <c r="AF15" s="459"/>
      <c r="AG15" s="501"/>
      <c r="AH15" s="458">
        <v>2171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2650199</v>
      </c>
      <c r="BO15" s="371"/>
      <c r="BP15" s="371"/>
      <c r="BQ15" s="371"/>
      <c r="BR15" s="371"/>
      <c r="BS15" s="371"/>
      <c r="BT15" s="371"/>
      <c r="BU15" s="372"/>
      <c r="BV15" s="370">
        <v>2648798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21.4</v>
      </c>
      <c r="AD16" s="495"/>
      <c r="AE16" s="495"/>
      <c r="AF16" s="495"/>
      <c r="AG16" s="496"/>
      <c r="AH16" s="494">
        <v>21.1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7809506</v>
      </c>
      <c r="BO16" s="408"/>
      <c r="BP16" s="408"/>
      <c r="BQ16" s="408"/>
      <c r="BR16" s="408"/>
      <c r="BS16" s="408"/>
      <c r="BT16" s="408"/>
      <c r="BU16" s="409"/>
      <c r="BV16" s="407">
        <v>7626000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6777</v>
      </c>
      <c r="AD17" s="459"/>
      <c r="AE17" s="459"/>
      <c r="AF17" s="459"/>
      <c r="AG17" s="501"/>
      <c r="AH17" s="458">
        <v>7320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3276282</v>
      </c>
      <c r="BO17" s="408"/>
      <c r="BP17" s="408"/>
      <c r="BQ17" s="408"/>
      <c r="BR17" s="408"/>
      <c r="BS17" s="408"/>
      <c r="BT17" s="408"/>
      <c r="BU17" s="409"/>
      <c r="BV17" s="407">
        <v>3286354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470.97</v>
      </c>
      <c r="M18" s="531"/>
      <c r="N18" s="531"/>
      <c r="O18" s="531"/>
      <c r="P18" s="531"/>
      <c r="Q18" s="531"/>
      <c r="R18" s="532"/>
      <c r="S18" s="532"/>
      <c r="T18" s="532"/>
      <c r="U18" s="532"/>
      <c r="V18" s="533"/>
      <c r="W18" s="425"/>
      <c r="X18" s="426"/>
      <c r="Y18" s="426"/>
      <c r="Z18" s="426"/>
      <c r="AA18" s="426"/>
      <c r="AB18" s="417"/>
      <c r="AC18" s="534">
        <v>70.7</v>
      </c>
      <c r="AD18" s="535"/>
      <c r="AE18" s="535"/>
      <c r="AF18" s="535"/>
      <c r="AG18" s="536"/>
      <c r="AH18" s="534">
        <v>71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7893962</v>
      </c>
      <c r="BO18" s="408"/>
      <c r="BP18" s="408"/>
      <c r="BQ18" s="408"/>
      <c r="BR18" s="408"/>
      <c r="BS18" s="408"/>
      <c r="BT18" s="408"/>
      <c r="BU18" s="409"/>
      <c r="BV18" s="407">
        <v>7489358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10110411</v>
      </c>
      <c r="BO19" s="408"/>
      <c r="BP19" s="408"/>
      <c r="BQ19" s="408"/>
      <c r="BR19" s="408"/>
      <c r="BS19" s="408"/>
      <c r="BT19" s="408"/>
      <c r="BU19" s="409"/>
      <c r="BV19" s="407">
        <v>9740000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9111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15900221</v>
      </c>
      <c r="BO22" s="371"/>
      <c r="BP22" s="371"/>
      <c r="BQ22" s="371"/>
      <c r="BR22" s="371"/>
      <c r="BS22" s="371"/>
      <c r="BT22" s="371"/>
      <c r="BU22" s="372"/>
      <c r="BV22" s="370">
        <v>16298068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11289366</v>
      </c>
      <c r="BO23" s="408"/>
      <c r="BP23" s="408"/>
      <c r="BQ23" s="408"/>
      <c r="BR23" s="408"/>
      <c r="BS23" s="408"/>
      <c r="BT23" s="408"/>
      <c r="BU23" s="409"/>
      <c r="BV23" s="407">
        <v>11222902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7800</v>
      </c>
      <c r="R24" s="459"/>
      <c r="S24" s="459"/>
      <c r="T24" s="459"/>
      <c r="U24" s="459"/>
      <c r="V24" s="501"/>
      <c r="W24" s="553"/>
      <c r="X24" s="554"/>
      <c r="Y24" s="555"/>
      <c r="Z24" s="457" t="s">
        <v>161</v>
      </c>
      <c r="AA24" s="437"/>
      <c r="AB24" s="437"/>
      <c r="AC24" s="437"/>
      <c r="AD24" s="437"/>
      <c r="AE24" s="437"/>
      <c r="AF24" s="437"/>
      <c r="AG24" s="438"/>
      <c r="AH24" s="458">
        <v>255</v>
      </c>
      <c r="AI24" s="459"/>
      <c r="AJ24" s="459"/>
      <c r="AK24" s="459"/>
      <c r="AL24" s="501"/>
      <c r="AM24" s="458">
        <v>748425</v>
      </c>
      <c r="AN24" s="459"/>
      <c r="AO24" s="459"/>
      <c r="AP24" s="459"/>
      <c r="AQ24" s="459"/>
      <c r="AR24" s="501"/>
      <c r="AS24" s="458">
        <v>2935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12833409</v>
      </c>
      <c r="BO24" s="408"/>
      <c r="BP24" s="408"/>
      <c r="BQ24" s="408"/>
      <c r="BR24" s="408"/>
      <c r="BS24" s="408"/>
      <c r="BT24" s="408"/>
      <c r="BU24" s="409"/>
      <c r="BV24" s="407">
        <v>12831941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6500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126949</v>
      </c>
      <c r="BO25" s="371"/>
      <c r="BP25" s="371"/>
      <c r="BQ25" s="371"/>
      <c r="BR25" s="371"/>
      <c r="BS25" s="371"/>
      <c r="BT25" s="371"/>
      <c r="BU25" s="372"/>
      <c r="BV25" s="370">
        <v>266138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6100</v>
      </c>
      <c r="R26" s="459"/>
      <c r="S26" s="459"/>
      <c r="T26" s="459"/>
      <c r="U26" s="459"/>
      <c r="V26" s="501"/>
      <c r="W26" s="553"/>
      <c r="X26" s="554"/>
      <c r="Y26" s="555"/>
      <c r="Z26" s="457" t="s">
        <v>167</v>
      </c>
      <c r="AA26" s="559"/>
      <c r="AB26" s="559"/>
      <c r="AC26" s="559"/>
      <c r="AD26" s="559"/>
      <c r="AE26" s="559"/>
      <c r="AF26" s="559"/>
      <c r="AG26" s="560"/>
      <c r="AH26" s="458">
        <v>23</v>
      </c>
      <c r="AI26" s="459"/>
      <c r="AJ26" s="459"/>
      <c r="AK26" s="459"/>
      <c r="AL26" s="501"/>
      <c r="AM26" s="458">
        <v>67321</v>
      </c>
      <c r="AN26" s="459"/>
      <c r="AO26" s="459"/>
      <c r="AP26" s="459"/>
      <c r="AQ26" s="459"/>
      <c r="AR26" s="501"/>
      <c r="AS26" s="458">
        <v>2927</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3050</v>
      </c>
      <c r="R27" s="459"/>
      <c r="S27" s="459"/>
      <c r="T27" s="459"/>
      <c r="U27" s="459"/>
      <c r="V27" s="501"/>
      <c r="W27" s="553"/>
      <c r="X27" s="554"/>
      <c r="Y27" s="555"/>
      <c r="Z27" s="457" t="s">
        <v>170</v>
      </c>
      <c r="AA27" s="437"/>
      <c r="AB27" s="437"/>
      <c r="AC27" s="437"/>
      <c r="AD27" s="437"/>
      <c r="AE27" s="437"/>
      <c r="AF27" s="437"/>
      <c r="AG27" s="438"/>
      <c r="AH27" s="458">
        <v>12</v>
      </c>
      <c r="AI27" s="459"/>
      <c r="AJ27" s="459"/>
      <c r="AK27" s="459"/>
      <c r="AL27" s="501"/>
      <c r="AM27" s="458">
        <v>34680</v>
      </c>
      <c r="AN27" s="459"/>
      <c r="AO27" s="459"/>
      <c r="AP27" s="459"/>
      <c r="AQ27" s="459"/>
      <c r="AR27" s="501"/>
      <c r="AS27" s="458">
        <v>2890</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2370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1994780</v>
      </c>
      <c r="BO28" s="371"/>
      <c r="BP28" s="371"/>
      <c r="BQ28" s="371"/>
      <c r="BR28" s="371"/>
      <c r="BS28" s="371"/>
      <c r="BT28" s="371"/>
      <c r="BU28" s="372"/>
      <c r="BV28" s="370">
        <v>1864714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16</v>
      </c>
      <c r="M29" s="459"/>
      <c r="N29" s="459"/>
      <c r="O29" s="459"/>
      <c r="P29" s="501"/>
      <c r="Q29" s="458">
        <v>2140</v>
      </c>
      <c r="R29" s="459"/>
      <c r="S29" s="459"/>
      <c r="T29" s="459"/>
      <c r="U29" s="459"/>
      <c r="V29" s="501"/>
      <c r="W29" s="556"/>
      <c r="X29" s="557"/>
      <c r="Y29" s="558"/>
      <c r="Z29" s="457" t="s">
        <v>176</v>
      </c>
      <c r="AA29" s="437"/>
      <c r="AB29" s="437"/>
      <c r="AC29" s="437"/>
      <c r="AD29" s="437"/>
      <c r="AE29" s="437"/>
      <c r="AF29" s="437"/>
      <c r="AG29" s="438"/>
      <c r="AH29" s="458">
        <v>267</v>
      </c>
      <c r="AI29" s="459"/>
      <c r="AJ29" s="459"/>
      <c r="AK29" s="459"/>
      <c r="AL29" s="501"/>
      <c r="AM29" s="458">
        <v>783105</v>
      </c>
      <c r="AN29" s="459"/>
      <c r="AO29" s="459"/>
      <c r="AP29" s="459"/>
      <c r="AQ29" s="459"/>
      <c r="AR29" s="501"/>
      <c r="AS29" s="458">
        <v>2933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2236152</v>
      </c>
      <c r="BO29" s="408"/>
      <c r="BP29" s="408"/>
      <c r="BQ29" s="408"/>
      <c r="BR29" s="408"/>
      <c r="BS29" s="408"/>
      <c r="BT29" s="408"/>
      <c r="BU29" s="409"/>
      <c r="BV29" s="407">
        <v>2553289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4949761</v>
      </c>
      <c r="BO30" s="527"/>
      <c r="BP30" s="527"/>
      <c r="BQ30" s="527"/>
      <c r="BR30" s="527"/>
      <c r="BS30" s="527"/>
      <c r="BT30" s="527"/>
      <c r="BU30" s="528"/>
      <c r="BV30" s="526">
        <v>5023101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IF('各会計、関係団体の財政状況及び健全化判断比率'!B36="","",'各会計、関係団体の財政状況及び健全化判断比率'!B36)</f>
        <v>再生可能エネルギー事業特別会計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仁淀川下流衛生事務組合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公益財団法人いの町農業公社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水資源対策特別会計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仁淀消防組合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有限会社むささびの里</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墓地公園事業特別会計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IF('各会計、関係団体の財政状況及び健全化判断比率'!B35="","",'各会計、関係団体の財政状況及び健全化判断比率'!B35)</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仁淀川広域市町村圏事務組合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特別養護老人ホーム特別会計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高知中央西部焼却処理事務組合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こうち人づくり広域連合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高知県市町村総合事務組合（一般会計）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高知県市町村総合事務組合（特別会計）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高知県後期高齢者医療広域連合（一般会計）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高知県後期高齢者医療広域連合（特別会計）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XO4x7HY7w0L8DRO/nPJPwLWl2DAzCbbOepVEE+4dsmHKgtSm/ybeZRcgTnM5mJKgt0vCO/wkCgONLONkzJ2JQ==" saltValue="JqZSc6wdQ/bdDNVGBX9H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F37" sqref="F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5.75</v>
      </c>
      <c r="G34" s="33">
        <v>5.58</v>
      </c>
      <c r="H34" s="33">
        <v>6.24</v>
      </c>
      <c r="I34" s="33">
        <v>6.45</v>
      </c>
      <c r="J34" s="34">
        <v>6.73</v>
      </c>
      <c r="K34" s="22"/>
      <c r="L34" s="22"/>
      <c r="M34" s="22"/>
      <c r="N34" s="22"/>
      <c r="O34" s="22"/>
      <c r="P34" s="22"/>
    </row>
    <row r="35" spans="1:16" ht="39" customHeight="1" x14ac:dyDescent="0.15">
      <c r="A35" s="22"/>
      <c r="B35" s="35"/>
      <c r="C35" s="1145" t="s">
        <v>537</v>
      </c>
      <c r="D35" s="1146"/>
      <c r="E35" s="1147"/>
      <c r="F35" s="36">
        <v>2.27</v>
      </c>
      <c r="G35" s="37">
        <v>2.68</v>
      </c>
      <c r="H35" s="37">
        <v>3.85</v>
      </c>
      <c r="I35" s="37">
        <v>3.07</v>
      </c>
      <c r="J35" s="38">
        <v>3.05</v>
      </c>
      <c r="K35" s="22"/>
      <c r="L35" s="22"/>
      <c r="M35" s="22"/>
      <c r="N35" s="22"/>
      <c r="O35" s="22"/>
      <c r="P35" s="22"/>
    </row>
    <row r="36" spans="1:16" ht="39" customHeight="1" x14ac:dyDescent="0.15">
      <c r="A36" s="22"/>
      <c r="B36" s="35"/>
      <c r="C36" s="1145" t="s">
        <v>538</v>
      </c>
      <c r="D36" s="1146"/>
      <c r="E36" s="1147"/>
      <c r="F36" s="36">
        <v>4.62</v>
      </c>
      <c r="G36" s="37">
        <v>3.19</v>
      </c>
      <c r="H36" s="37">
        <v>2.72</v>
      </c>
      <c r="I36" s="37">
        <v>1</v>
      </c>
      <c r="J36" s="38">
        <v>1.67</v>
      </c>
      <c r="K36" s="22"/>
      <c r="L36" s="22"/>
      <c r="M36" s="22"/>
      <c r="N36" s="22"/>
      <c r="O36" s="22"/>
      <c r="P36" s="22"/>
    </row>
    <row r="37" spans="1:16" ht="39" customHeight="1" x14ac:dyDescent="0.15">
      <c r="A37" s="22"/>
      <c r="B37" s="35"/>
      <c r="C37" s="1145" t="s">
        <v>539</v>
      </c>
      <c r="D37" s="1146"/>
      <c r="E37" s="1147"/>
      <c r="F37" s="36" t="s">
        <v>492</v>
      </c>
      <c r="G37" s="37" t="s">
        <v>492</v>
      </c>
      <c r="H37" s="37" t="s">
        <v>492</v>
      </c>
      <c r="I37" s="37" t="s">
        <v>492</v>
      </c>
      <c r="J37" s="38">
        <v>0.76</v>
      </c>
      <c r="K37" s="22"/>
      <c r="L37" s="22"/>
      <c r="M37" s="22"/>
      <c r="N37" s="22"/>
      <c r="O37" s="22"/>
      <c r="P37" s="22"/>
    </row>
    <row r="38" spans="1:16" ht="39" customHeight="1" x14ac:dyDescent="0.15">
      <c r="A38" s="22"/>
      <c r="B38" s="35"/>
      <c r="C38" s="1145" t="s">
        <v>540</v>
      </c>
      <c r="D38" s="1146"/>
      <c r="E38" s="1147"/>
      <c r="F38" s="36">
        <v>0.63</v>
      </c>
      <c r="G38" s="37">
        <v>0.79</v>
      </c>
      <c r="H38" s="37">
        <v>1.29</v>
      </c>
      <c r="I38" s="37">
        <v>1.32</v>
      </c>
      <c r="J38" s="38">
        <v>0.52</v>
      </c>
      <c r="K38" s="22"/>
      <c r="L38" s="22"/>
      <c r="M38" s="22"/>
      <c r="N38" s="22"/>
      <c r="O38" s="22"/>
      <c r="P38" s="22"/>
    </row>
    <row r="39" spans="1:16" ht="39" customHeight="1" x14ac:dyDescent="0.15">
      <c r="A39" s="22"/>
      <c r="B39" s="35"/>
      <c r="C39" s="1145" t="s">
        <v>541</v>
      </c>
      <c r="D39" s="1146"/>
      <c r="E39" s="1147"/>
      <c r="F39" s="36">
        <v>0.06</v>
      </c>
      <c r="G39" s="37">
        <v>7.0000000000000007E-2</v>
      </c>
      <c r="H39" s="37">
        <v>0.08</v>
      </c>
      <c r="I39" s="37">
        <v>7.0000000000000007E-2</v>
      </c>
      <c r="J39" s="38">
        <v>0.09</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545</v>
      </c>
      <c r="D43" s="1149"/>
      <c r="E43" s="1150"/>
      <c r="F43" s="41">
        <v>7.0000000000000007E-2</v>
      </c>
      <c r="G43" s="42">
        <v>0.11</v>
      </c>
      <c r="H43" s="42">
        <v>0.28999999999999998</v>
      </c>
      <c r="I43" s="42">
        <v>2.82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2XDoilhanbpiE6sZJfV36Xm3NAnN2PzJ3baSeXeyhaNTdvoTofaLPhdwkh4zBuy24d9w0j7R5ylNJCXnr2/Zw==" saltValue="6bjZNDdEZCSYyqiDn3/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K48" sqref="K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1747</v>
      </c>
      <c r="L45" s="60">
        <v>1761</v>
      </c>
      <c r="M45" s="60">
        <v>1751</v>
      </c>
      <c r="N45" s="60">
        <v>1670</v>
      </c>
      <c r="O45" s="61">
        <v>1707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353</v>
      </c>
      <c r="L48" s="64">
        <v>332</v>
      </c>
      <c r="M48" s="64">
        <v>323</v>
      </c>
      <c r="N48" s="64">
        <v>297</v>
      </c>
      <c r="O48" s="65">
        <v>309</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3</v>
      </c>
      <c r="M49" s="64">
        <v>3</v>
      </c>
      <c r="N49" s="64">
        <v>9</v>
      </c>
      <c r="O49" s="65">
        <v>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1462</v>
      </c>
      <c r="L52" s="64">
        <v>1463</v>
      </c>
      <c r="M52" s="64">
        <v>1439</v>
      </c>
      <c r="N52" s="64">
        <v>1387</v>
      </c>
      <c r="O52" s="65">
        <v>1371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641</v>
      </c>
      <c r="L53" s="69">
        <v>633</v>
      </c>
      <c r="M53" s="69">
        <v>638</v>
      </c>
      <c r="N53" s="69">
        <v>589</v>
      </c>
      <c r="O53" s="70">
        <v>652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0bAo63CgxaxgeVtatOsmprdUJ08fX0+qSuLDxZoZxFFOgkspbQTQJkp3b9I5NhdSUL9idp3l3dOln0BRLj2kw==" saltValue="EHXuNOyhKX9EIzYwr1t+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17386</v>
      </c>
      <c r="J41" s="344">
        <v>17700</v>
      </c>
      <c r="K41" s="344">
        <v>16919</v>
      </c>
      <c r="L41" s="344">
        <v>16298</v>
      </c>
      <c r="M41" s="345">
        <v>15900</v>
      </c>
    </row>
    <row r="42" spans="2:13" ht="27.75" customHeight="1" x14ac:dyDescent="0.15">
      <c r="B42" s="1186"/>
      <c r="C42" s="1187"/>
      <c r="D42" s="106"/>
      <c r="E42" s="1192" t="s">
        <v>32</v>
      </c>
      <c r="F42" s="1192"/>
      <c r="G42" s="1192"/>
      <c r="H42" s="1193"/>
      <c r="I42" s="346" t="s">
        <v>492</v>
      </c>
      <c r="J42" s="347" t="s">
        <v>492</v>
      </c>
      <c r="K42" s="347" t="s">
        <v>492</v>
      </c>
      <c r="L42" s="347" t="s">
        <v>492</v>
      </c>
      <c r="M42" s="348" t="s">
        <v>492</v>
      </c>
    </row>
    <row r="43" spans="2:13" ht="27.75" customHeight="1" x14ac:dyDescent="0.15">
      <c r="B43" s="1186"/>
      <c r="C43" s="1187"/>
      <c r="D43" s="106"/>
      <c r="E43" s="1192" t="s">
        <v>33</v>
      </c>
      <c r="F43" s="1192"/>
      <c r="G43" s="1192"/>
      <c r="H43" s="1193"/>
      <c r="I43" s="346">
        <v>3867</v>
      </c>
      <c r="J43" s="347">
        <v>3774</v>
      </c>
      <c r="K43" s="347">
        <v>3627</v>
      </c>
      <c r="L43" s="347">
        <v>3451</v>
      </c>
      <c r="M43" s="348">
        <v>3385</v>
      </c>
    </row>
    <row r="44" spans="2:13" ht="27.75" customHeight="1" x14ac:dyDescent="0.15">
      <c r="B44" s="1186"/>
      <c r="C44" s="1187"/>
      <c r="D44" s="106"/>
      <c r="E44" s="1192" t="s">
        <v>34</v>
      </c>
      <c r="F44" s="1192"/>
      <c r="G44" s="1192"/>
      <c r="H44" s="1193"/>
      <c r="I44" s="346">
        <v>9</v>
      </c>
      <c r="J44" s="347">
        <v>6</v>
      </c>
      <c r="K44" s="347">
        <v>3</v>
      </c>
      <c r="L44" s="347">
        <v>25</v>
      </c>
      <c r="M44" s="348">
        <v>29</v>
      </c>
    </row>
    <row r="45" spans="2:13" ht="27.75" customHeight="1" x14ac:dyDescent="0.15">
      <c r="B45" s="1186"/>
      <c r="C45" s="1187"/>
      <c r="D45" s="106"/>
      <c r="E45" s="1192" t="s">
        <v>35</v>
      </c>
      <c r="F45" s="1192"/>
      <c r="G45" s="1192"/>
      <c r="H45" s="1193"/>
      <c r="I45" s="346">
        <v>966</v>
      </c>
      <c r="J45" s="347">
        <v>832</v>
      </c>
      <c r="K45" s="347">
        <v>840</v>
      </c>
      <c r="L45" s="347">
        <v>818</v>
      </c>
      <c r="M45" s="348">
        <v>842</v>
      </c>
    </row>
    <row r="46" spans="2:13" ht="27.75" customHeight="1" x14ac:dyDescent="0.15">
      <c r="B46" s="1186"/>
      <c r="C46" s="1187"/>
      <c r="D46" s="107"/>
      <c r="E46" s="1192" t="s">
        <v>36</v>
      </c>
      <c r="F46" s="1192"/>
      <c r="G46" s="1192"/>
      <c r="H46" s="1193"/>
      <c r="I46" s="346" t="s">
        <v>492</v>
      </c>
      <c r="J46" s="347" t="s">
        <v>492</v>
      </c>
      <c r="K46" s="347" t="s">
        <v>492</v>
      </c>
      <c r="L46" s="347" t="s">
        <v>492</v>
      </c>
      <c r="M46" s="348" t="s">
        <v>492</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v>12</v>
      </c>
      <c r="M49" s="348">
        <v>23</v>
      </c>
    </row>
    <row r="50" spans="2:13" ht="27.75" customHeight="1" x14ac:dyDescent="0.15">
      <c r="B50" s="1197" t="s">
        <v>40</v>
      </c>
      <c r="C50" s="1198"/>
      <c r="D50" s="109"/>
      <c r="E50" s="1192" t="s">
        <v>41</v>
      </c>
      <c r="F50" s="1192"/>
      <c r="G50" s="1192"/>
      <c r="H50" s="1193"/>
      <c r="I50" s="346">
        <v>7900</v>
      </c>
      <c r="J50" s="347">
        <v>7973</v>
      </c>
      <c r="K50" s="347">
        <v>8306</v>
      </c>
      <c r="L50" s="347">
        <v>8236</v>
      </c>
      <c r="M50" s="348">
        <v>8023</v>
      </c>
    </row>
    <row r="51" spans="2:13" ht="27.75" customHeight="1" x14ac:dyDescent="0.15">
      <c r="B51" s="1186"/>
      <c r="C51" s="1187"/>
      <c r="D51" s="106"/>
      <c r="E51" s="1192" t="s">
        <v>42</v>
      </c>
      <c r="F51" s="1192"/>
      <c r="G51" s="1192"/>
      <c r="H51" s="1193"/>
      <c r="I51" s="346">
        <v>15</v>
      </c>
      <c r="J51" s="347">
        <v>8</v>
      </c>
      <c r="K51" s="347">
        <v>3</v>
      </c>
      <c r="L51" s="347" t="s">
        <v>492</v>
      </c>
      <c r="M51" s="348">
        <v>19</v>
      </c>
    </row>
    <row r="52" spans="2:13" ht="27.75" customHeight="1" x14ac:dyDescent="0.15">
      <c r="B52" s="1188"/>
      <c r="C52" s="1189"/>
      <c r="D52" s="106"/>
      <c r="E52" s="1192" t="s">
        <v>43</v>
      </c>
      <c r="F52" s="1192"/>
      <c r="G52" s="1192"/>
      <c r="H52" s="1193"/>
      <c r="I52" s="346">
        <v>15707</v>
      </c>
      <c r="J52" s="347">
        <v>15373</v>
      </c>
      <c r="K52" s="347">
        <v>14698</v>
      </c>
      <c r="L52" s="347">
        <v>14459</v>
      </c>
      <c r="M52" s="348">
        <v>14086</v>
      </c>
    </row>
    <row r="53" spans="2:13" ht="27.75" customHeight="1" thickBot="1" x14ac:dyDescent="0.2">
      <c r="B53" s="1199" t="s">
        <v>19</v>
      </c>
      <c r="C53" s="1200"/>
      <c r="D53" s="110"/>
      <c r="E53" s="1201" t="s">
        <v>44</v>
      </c>
      <c r="F53" s="1201"/>
      <c r="G53" s="1201"/>
      <c r="H53" s="1202"/>
      <c r="I53" s="349">
        <v>-1394</v>
      </c>
      <c r="J53" s="350">
        <v>-1042</v>
      </c>
      <c r="K53" s="350">
        <v>-1617</v>
      </c>
      <c r="L53" s="350">
        <v>-2091</v>
      </c>
      <c r="M53" s="351">
        <v>-1948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u+1O87dqGhAPCHYIFCE2e05umlevxnTVNZu3BJRthcUU1ineFgnuAryExeFFYOrb94eqHtLsi60pBJ/m/hnXg==" saltValue="6Wzp+uM+SzAcR9WO1oin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1702</v>
      </c>
      <c r="G55" s="352">
        <v>1865</v>
      </c>
      <c r="H55" s="353">
        <v>1995</v>
      </c>
    </row>
    <row r="56" spans="2:8" ht="52.5" customHeight="1" x14ac:dyDescent="0.15">
      <c r="B56" s="122"/>
      <c r="C56" s="1213" t="s">
        <v>47</v>
      </c>
      <c r="D56" s="1213"/>
      <c r="E56" s="1214"/>
      <c r="F56" s="354">
        <v>2643</v>
      </c>
      <c r="G56" s="354">
        <v>2553</v>
      </c>
      <c r="H56" s="355">
        <v>2236</v>
      </c>
    </row>
    <row r="57" spans="2:8" ht="53.25" customHeight="1" x14ac:dyDescent="0.15">
      <c r="B57" s="122"/>
      <c r="C57" s="1215" t="s">
        <v>48</v>
      </c>
      <c r="D57" s="1215"/>
      <c r="E57" s="1216"/>
      <c r="F57" s="356">
        <v>5324</v>
      </c>
      <c r="G57" s="356">
        <v>5023</v>
      </c>
      <c r="H57" s="357">
        <v>4950</v>
      </c>
    </row>
    <row r="58" spans="2:8" ht="45.75" customHeight="1" x14ac:dyDescent="0.15">
      <c r="B58" s="123"/>
      <c r="C58" s="1203" t="s">
        <v>563</v>
      </c>
      <c r="D58" s="1204"/>
      <c r="E58" s="1205"/>
      <c r="F58" s="358">
        <v>1627</v>
      </c>
      <c r="G58" s="358">
        <v>1627</v>
      </c>
      <c r="H58" s="359">
        <v>1627</v>
      </c>
    </row>
    <row r="59" spans="2:8" ht="45.75" customHeight="1" x14ac:dyDescent="0.15">
      <c r="B59" s="123"/>
      <c r="C59" s="1203" t="s">
        <v>564</v>
      </c>
      <c r="D59" s="1204"/>
      <c r="E59" s="1205"/>
      <c r="F59" s="358">
        <v>1091</v>
      </c>
      <c r="G59" s="358">
        <v>1054</v>
      </c>
      <c r="H59" s="359">
        <v>973</v>
      </c>
    </row>
    <row r="60" spans="2:8" ht="45.75" customHeight="1" x14ac:dyDescent="0.15">
      <c r="B60" s="123"/>
      <c r="C60" s="1203" t="s">
        <v>565</v>
      </c>
      <c r="D60" s="1204"/>
      <c r="E60" s="1205"/>
      <c r="F60" s="358">
        <v>692</v>
      </c>
      <c r="G60" s="358">
        <v>691</v>
      </c>
      <c r="H60" s="359">
        <v>702</v>
      </c>
    </row>
    <row r="61" spans="2:8" ht="45.75" customHeight="1" x14ac:dyDescent="0.15">
      <c r="B61" s="123"/>
      <c r="C61" s="1203" t="s">
        <v>566</v>
      </c>
      <c r="D61" s="1204"/>
      <c r="E61" s="1205"/>
      <c r="F61" s="358">
        <v>529</v>
      </c>
      <c r="G61" s="358">
        <v>529</v>
      </c>
      <c r="H61" s="359">
        <v>529</v>
      </c>
    </row>
    <row r="62" spans="2:8" ht="45.75" customHeight="1" thickBot="1" x14ac:dyDescent="0.2">
      <c r="B62" s="124"/>
      <c r="C62" s="1206" t="s">
        <v>567</v>
      </c>
      <c r="D62" s="1207"/>
      <c r="E62" s="1208"/>
      <c r="F62" s="360">
        <v>213</v>
      </c>
      <c r="G62" s="360">
        <v>216</v>
      </c>
      <c r="H62" s="361">
        <v>218</v>
      </c>
    </row>
    <row r="63" spans="2:8" ht="52.5" customHeight="1" thickBot="1" x14ac:dyDescent="0.2">
      <c r="B63" s="125"/>
      <c r="C63" s="1209" t="s">
        <v>49</v>
      </c>
      <c r="D63" s="1209"/>
      <c r="E63" s="1210"/>
      <c r="F63" s="362">
        <v>9669</v>
      </c>
      <c r="G63" s="362">
        <v>9441</v>
      </c>
      <c r="H63" s="363">
        <v>9181</v>
      </c>
    </row>
    <row r="64" spans="2:8" x14ac:dyDescent="0.15"/>
  </sheetData>
  <sheetProtection algorithmName="SHA-512" hashValue="P3bwA7mt6RsJH/fw8b+cTuMjwZtVFOmixj8irATPsizFtYbyXT4AurkFif1mv1zXLYmFmyFcZv2cbsq13WIcdg==" saltValue="Tw19s2lMEz6rXoP0/S7G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160827</v>
      </c>
      <c r="E3" s="144"/>
      <c r="F3" s="145">
        <v>52068</v>
      </c>
      <c r="G3" s="146"/>
      <c r="H3" s="147"/>
    </row>
    <row r="4" spans="1:8" x14ac:dyDescent="0.15">
      <c r="A4" s="148"/>
      <c r="B4" s="149"/>
      <c r="C4" s="150"/>
      <c r="D4" s="151">
        <v>71881</v>
      </c>
      <c r="E4" s="152"/>
      <c r="F4" s="153">
        <v>26936</v>
      </c>
      <c r="G4" s="154"/>
      <c r="H4" s="155"/>
    </row>
    <row r="5" spans="1:8" x14ac:dyDescent="0.15">
      <c r="A5" s="136" t="s">
        <v>524</v>
      </c>
      <c r="B5" s="141"/>
      <c r="C5" s="142"/>
      <c r="D5" s="143">
        <v>141015</v>
      </c>
      <c r="E5" s="144"/>
      <c r="F5" s="145">
        <v>47161</v>
      </c>
      <c r="G5" s="146"/>
      <c r="H5" s="147"/>
    </row>
    <row r="6" spans="1:8" x14ac:dyDescent="0.15">
      <c r="A6" s="148"/>
      <c r="B6" s="149"/>
      <c r="C6" s="150"/>
      <c r="D6" s="151">
        <v>58799</v>
      </c>
      <c r="E6" s="152"/>
      <c r="F6" s="153">
        <v>24595</v>
      </c>
      <c r="G6" s="154"/>
      <c r="H6" s="155"/>
    </row>
    <row r="7" spans="1:8" x14ac:dyDescent="0.15">
      <c r="A7" s="136" t="s">
        <v>525</v>
      </c>
      <c r="B7" s="141"/>
      <c r="C7" s="142"/>
      <c r="D7" s="143">
        <v>87833</v>
      </c>
      <c r="E7" s="144"/>
      <c r="F7" s="145">
        <v>43423</v>
      </c>
      <c r="G7" s="146"/>
      <c r="H7" s="147"/>
    </row>
    <row r="8" spans="1:8" x14ac:dyDescent="0.15">
      <c r="A8" s="148"/>
      <c r="B8" s="149"/>
      <c r="C8" s="150"/>
      <c r="D8" s="151">
        <v>32166</v>
      </c>
      <c r="E8" s="152"/>
      <c r="F8" s="153">
        <v>22207</v>
      </c>
      <c r="G8" s="154"/>
      <c r="H8" s="155"/>
    </row>
    <row r="9" spans="1:8" x14ac:dyDescent="0.15">
      <c r="A9" s="136" t="s">
        <v>526</v>
      </c>
      <c r="B9" s="141"/>
      <c r="C9" s="142"/>
      <c r="D9" s="143">
        <v>79171</v>
      </c>
      <c r="E9" s="144"/>
      <c r="F9" s="145">
        <v>45265</v>
      </c>
      <c r="G9" s="146"/>
      <c r="H9" s="147"/>
    </row>
    <row r="10" spans="1:8" x14ac:dyDescent="0.15">
      <c r="A10" s="148"/>
      <c r="B10" s="149"/>
      <c r="C10" s="150"/>
      <c r="D10" s="151">
        <v>35082</v>
      </c>
      <c r="E10" s="152"/>
      <c r="F10" s="153">
        <v>22600</v>
      </c>
      <c r="G10" s="154"/>
      <c r="H10" s="155"/>
    </row>
    <row r="11" spans="1:8" x14ac:dyDescent="0.15">
      <c r="A11" s="136" t="s">
        <v>527</v>
      </c>
      <c r="B11" s="141"/>
      <c r="C11" s="142"/>
      <c r="D11" s="143">
        <v>120663</v>
      </c>
      <c r="E11" s="144"/>
      <c r="F11" s="145">
        <v>54621</v>
      </c>
      <c r="G11" s="146"/>
      <c r="H11" s="147"/>
    </row>
    <row r="12" spans="1:8" x14ac:dyDescent="0.15">
      <c r="A12" s="148"/>
      <c r="B12" s="149"/>
      <c r="C12" s="156"/>
      <c r="D12" s="151">
        <v>37530</v>
      </c>
      <c r="E12" s="152"/>
      <c r="F12" s="153">
        <v>30892</v>
      </c>
      <c r="G12" s="154"/>
      <c r="H12" s="155"/>
    </row>
    <row r="13" spans="1:8" x14ac:dyDescent="0.15">
      <c r="A13" s="136"/>
      <c r="B13" s="141"/>
      <c r="C13" s="157"/>
      <c r="D13" s="158">
        <v>117902</v>
      </c>
      <c r="E13" s="159"/>
      <c r="F13" s="160">
        <v>48508</v>
      </c>
      <c r="G13" s="161"/>
      <c r="H13" s="147"/>
    </row>
    <row r="14" spans="1:8" x14ac:dyDescent="0.15">
      <c r="A14" s="148"/>
      <c r="B14" s="149"/>
      <c r="C14" s="150"/>
      <c r="D14" s="151">
        <v>47092</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2.3199999999999998</v>
      </c>
      <c r="C19" s="162">
        <f>ROUND(VALUE(SUBSTITUTE(実質収支比率等に係る経年分析!G$48,"▲","-")),2)</f>
        <v>2.78</v>
      </c>
      <c r="D19" s="162">
        <f>ROUND(VALUE(SUBSTITUTE(実質収支比率等に係る経年分析!H$48,"▲","-")),2)</f>
        <v>3.97</v>
      </c>
      <c r="E19" s="162">
        <f>ROUND(VALUE(SUBSTITUTE(実質収支比率等に係る経年分析!I$48,"▲","-")),2)</f>
        <v>5.03</v>
      </c>
      <c r="F19" s="162">
        <f>ROUND(VALUE(SUBSTITUTE(実質収支比率等に係る経年分析!J$48,"▲","-")),2)</f>
        <v>3.06</v>
      </c>
    </row>
    <row r="20" spans="1:11" x14ac:dyDescent="0.15">
      <c r="A20" s="162" t="s">
        <v>53</v>
      </c>
      <c r="B20" s="162">
        <f>ROUND(VALUE(SUBSTITUTE(実質収支比率等に係る経年分析!F$47,"▲","-")),2)</f>
        <v>18.23</v>
      </c>
      <c r="C20" s="162">
        <f>ROUND(VALUE(SUBSTITUTE(実質収支比率等に係る経年分析!G$47,"▲","-")),2)</f>
        <v>18.63</v>
      </c>
      <c r="D20" s="162">
        <f>ROUND(VALUE(SUBSTITUTE(実質収支比率等に係る経年分析!H$47,"▲","-")),2)</f>
        <v>20.43</v>
      </c>
      <c r="E20" s="162">
        <f>ROUND(VALUE(SUBSTITUTE(実質収支比率等に係る経年分析!I$47,"▲","-")),2)</f>
        <v>22.44</v>
      </c>
      <c r="F20" s="162">
        <f>ROUND(VALUE(SUBSTITUTE(実質収支比率等に係る経年分析!J$47,"▲","-")),2)</f>
        <v>23.59</v>
      </c>
    </row>
    <row r="21" spans="1:11" x14ac:dyDescent="0.15">
      <c r="A21" s="162" t="s">
        <v>54</v>
      </c>
      <c r="B21" s="162">
        <f>IF(ISNUMBER(VALUE(SUBSTITUTE(実質収支比率等に係る経年分析!F$49,"▲","-"))),ROUND(VALUE(SUBSTITUTE(実質収支比率等に係る経年分析!F$49,"▲","-")),2),NA())</f>
        <v>-0.34</v>
      </c>
      <c r="C21" s="162">
        <f>IF(ISNUMBER(VALUE(SUBSTITUTE(実質収支比率等に係る経年分析!G$49,"▲","-"))),ROUND(VALUE(SUBSTITUTE(実質収支比率等に係る経年分析!G$49,"▲","-")),2),NA())</f>
        <v>0.56999999999999995</v>
      </c>
      <c r="D21" s="162">
        <f>IF(ISNUMBER(VALUE(SUBSTITUTE(実質収支比率等に係る経年分析!H$49,"▲","-"))),ROUND(VALUE(SUBSTITUTE(実質収支比率等に係る経年分析!H$49,"▲","-")),2),NA())</f>
        <v>1.1499999999999999</v>
      </c>
      <c r="E21" s="162">
        <f>IF(ISNUMBER(VALUE(SUBSTITUTE(実質収支比率等に係る経年分析!I$49,"▲","-"))),ROUND(VALUE(SUBSTITUTE(実質収支比率等に係る経年分析!I$49,"▲","-")),2),NA())</f>
        <v>1.08</v>
      </c>
      <c r="F21" s="162">
        <f>IF(ISNUMBER(VALUE(SUBSTITUTE(実質収支比率等に係る経年分析!J$49,"▲","-"))),ROUND(VALUE(SUBSTITUTE(実質収支比率等に係る経年分析!J$49,"▲","-")),2),NA())</f>
        <v>0.05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0.28999999999999998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国民健康保険特別会計（直診勘定）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水資源対策特別会計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0.76</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1462</v>
      </c>
      <c r="E42" s="164"/>
      <c r="F42" s="164"/>
      <c r="G42" s="164">
        <f>'実質公債費比率（分子）の構造'!L$52</f>
        <v>1463</v>
      </c>
      <c r="H42" s="164"/>
      <c r="I42" s="164"/>
      <c r="J42" s="164">
        <f>'実質公債費比率（分子）の構造'!M$52</f>
        <v>1439</v>
      </c>
      <c r="K42" s="164"/>
      <c r="L42" s="164"/>
      <c r="M42" s="164">
        <f>'実質公債費比率（分子）の構造'!N$52</f>
        <v>1387</v>
      </c>
      <c r="N42" s="164"/>
      <c r="O42" s="164"/>
      <c r="P42" s="164">
        <f>'実質公債費比率（分子）の構造'!O$52</f>
        <v>1371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3</v>
      </c>
      <c r="I45" s="164"/>
      <c r="J45" s="164"/>
      <c r="K45" s="164">
        <f>'実質公債費比率（分子）の構造'!N$49</f>
        <v>9</v>
      </c>
      <c r="L45" s="164"/>
      <c r="M45" s="164"/>
      <c r="N45" s="164">
        <f>'実質公債費比率（分子）の構造'!O$49</f>
        <v>7</v>
      </c>
      <c r="O45" s="164"/>
      <c r="P45" s="164"/>
    </row>
    <row r="46" spans="1:16" x14ac:dyDescent="0.15">
      <c r="A46" s="164" t="s">
        <v>64</v>
      </c>
      <c r="B46" s="164">
        <f>'実質公債費比率（分子）の構造'!K$48</f>
        <v>353</v>
      </c>
      <c r="C46" s="164"/>
      <c r="D46" s="164"/>
      <c r="E46" s="164">
        <f>'実質公債費比率（分子）の構造'!L$48</f>
        <v>332</v>
      </c>
      <c r="F46" s="164"/>
      <c r="G46" s="164"/>
      <c r="H46" s="164">
        <f>'実質公債費比率（分子）の構造'!M$48</f>
        <v>323</v>
      </c>
      <c r="I46" s="164"/>
      <c r="J46" s="164"/>
      <c r="K46" s="164">
        <f>'実質公債費比率（分子）の構造'!N$48</f>
        <v>297</v>
      </c>
      <c r="L46" s="164"/>
      <c r="M46" s="164"/>
      <c r="N46" s="164">
        <f>'実質公債費比率（分子）の構造'!O$48</f>
        <v>309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1747</v>
      </c>
      <c r="C49" s="164"/>
      <c r="D49" s="164"/>
      <c r="E49" s="164">
        <f>'実質公債費比率（分子）の構造'!L$45</f>
        <v>1761</v>
      </c>
      <c r="F49" s="164"/>
      <c r="G49" s="164"/>
      <c r="H49" s="164">
        <f>'実質公債費比率（分子）の構造'!M$45</f>
        <v>1751</v>
      </c>
      <c r="I49" s="164"/>
      <c r="J49" s="164"/>
      <c r="K49" s="164">
        <f>'実質公債費比率（分子）の構造'!N$45</f>
        <v>1670</v>
      </c>
      <c r="L49" s="164"/>
      <c r="M49" s="164"/>
      <c r="N49" s="164">
        <f>'実質公債費比率（分子）の構造'!O$45</f>
        <v>1707</v>
      </c>
      <c r="O49" s="164"/>
      <c r="P49" s="164"/>
    </row>
    <row r="50" spans="1:16" x14ac:dyDescent="0.15">
      <c r="A50" s="164" t="s">
        <v>67</v>
      </c>
      <c r="B50" s="164" t="e">
        <f>NA()</f>
        <v>#N/A</v>
      </c>
      <c r="C50" s="164">
        <f>IF(ISNUMBER('実質公債費比率（分子）の構造'!K$53),'実質公債費比率（分子）の構造'!K$53,NA())</f>
        <v>641</v>
      </c>
      <c r="D50" s="164" t="e">
        <f>NA()</f>
        <v>#N/A</v>
      </c>
      <c r="E50" s="164" t="e">
        <f>NA()</f>
        <v>#N/A</v>
      </c>
      <c r="F50" s="164">
        <f>IF(ISNUMBER('実質公債費比率（分子）の構造'!L$53),'実質公債費比率（分子）の構造'!L$53,NA())</f>
        <v>633</v>
      </c>
      <c r="G50" s="164" t="e">
        <f>NA()</f>
        <v>#N/A</v>
      </c>
      <c r="H50" s="164" t="e">
        <f>NA()</f>
        <v>#N/A</v>
      </c>
      <c r="I50" s="164">
        <f>IF(ISNUMBER('実質公債費比率（分子）の構造'!M$53),'実質公債費比率（分子）の構造'!M$53,NA())</f>
        <v>638</v>
      </c>
      <c r="J50" s="164" t="e">
        <f>NA()</f>
        <v>#N/A</v>
      </c>
      <c r="K50" s="164" t="e">
        <f>NA()</f>
        <v>#N/A</v>
      </c>
      <c r="L50" s="164">
        <f>IF(ISNUMBER('実質公債費比率（分子）の構造'!N$53),'実質公債費比率（分子）の構造'!N$53,NA())</f>
        <v>589</v>
      </c>
      <c r="M50" s="164" t="e">
        <f>NA()</f>
        <v>#N/A</v>
      </c>
      <c r="N50" s="164" t="e">
        <f>NA()</f>
        <v>#N/A</v>
      </c>
      <c r="O50" s="164">
        <f>IF(ISNUMBER('実質公債費比率（分子）の構造'!O$53),'実質公債費比率（分子）の構造'!O$53,NA())</f>
        <v>652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15707</v>
      </c>
      <c r="E56" s="163"/>
      <c r="F56" s="163"/>
      <c r="G56" s="163">
        <f>'将来負担比率（分子）の構造'!J$52</f>
        <v>15373</v>
      </c>
      <c r="H56" s="163"/>
      <c r="I56" s="163"/>
      <c r="J56" s="163">
        <f>'将来負担比率（分子）の構造'!K$52</f>
        <v>14698</v>
      </c>
      <c r="K56" s="163"/>
      <c r="L56" s="163"/>
      <c r="M56" s="163">
        <f>'将来負担比率（分子）の構造'!L$52</f>
        <v>14459</v>
      </c>
      <c r="N56" s="163"/>
      <c r="O56" s="163"/>
      <c r="P56" s="163">
        <f>'将来負担比率（分子）の構造'!M$52</f>
        <v>14086</v>
      </c>
    </row>
    <row r="57" spans="1:16" x14ac:dyDescent="0.15">
      <c r="A57" s="163" t="s">
        <v>42</v>
      </c>
      <c r="B57" s="163"/>
      <c r="C57" s="163"/>
      <c r="D57" s="163">
        <f>'将来負担比率（分子）の構造'!I$51</f>
        <v>15</v>
      </c>
      <c r="E57" s="163"/>
      <c r="F57" s="163"/>
      <c r="G57" s="163">
        <f>'将来負担比率（分子）の構造'!J$51</f>
        <v>8</v>
      </c>
      <c r="H57" s="163"/>
      <c r="I57" s="163"/>
      <c r="J57" s="163">
        <f>'将来負担比率（分子）の構造'!K$51</f>
        <v>3</v>
      </c>
      <c r="K57" s="163"/>
      <c r="L57" s="163"/>
      <c r="M57" s="163" t="str">
        <f>'将来負担比率（分子）の構造'!L$51</f>
        <v>-</v>
      </c>
      <c r="N57" s="163"/>
      <c r="O57" s="163"/>
      <c r="P57" s="163">
        <f>'将来負担比率（分子）の構造'!M$51</f>
        <v>19</v>
      </c>
    </row>
    <row r="58" spans="1:16" x14ac:dyDescent="0.15">
      <c r="A58" s="163" t="s">
        <v>41</v>
      </c>
      <c r="B58" s="163"/>
      <c r="C58" s="163"/>
      <c r="D58" s="163">
        <f>'将来負担比率（分子）の構造'!I$50</f>
        <v>7900</v>
      </c>
      <c r="E58" s="163"/>
      <c r="F58" s="163"/>
      <c r="G58" s="163">
        <f>'将来負担比率（分子）の構造'!J$50</f>
        <v>7973</v>
      </c>
      <c r="H58" s="163"/>
      <c r="I58" s="163"/>
      <c r="J58" s="163">
        <f>'将来負担比率（分子）の構造'!K$50</f>
        <v>8306</v>
      </c>
      <c r="K58" s="163"/>
      <c r="L58" s="163"/>
      <c r="M58" s="163">
        <f>'将来負担比率（分子）の構造'!L$50</f>
        <v>8236</v>
      </c>
      <c r="N58" s="163"/>
      <c r="O58" s="163"/>
      <c r="P58" s="163">
        <f>'将来負担比率（分子）の構造'!M$50</f>
        <v>8023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f>'将来負担比率（分子）の構造'!L$49</f>
        <v>12</v>
      </c>
      <c r="L59" s="163"/>
      <c r="M59" s="163"/>
      <c r="N59" s="163">
        <f>'将来負担比率（分子）の構造'!M$49</f>
        <v>23</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966</v>
      </c>
      <c r="C62" s="163"/>
      <c r="D62" s="163"/>
      <c r="E62" s="163">
        <f>'将来負担比率（分子）の構造'!J$45</f>
        <v>832</v>
      </c>
      <c r="F62" s="163"/>
      <c r="G62" s="163"/>
      <c r="H62" s="163">
        <f>'将来負担比率（分子）の構造'!K$45</f>
        <v>840</v>
      </c>
      <c r="I62" s="163"/>
      <c r="J62" s="163"/>
      <c r="K62" s="163">
        <f>'将来負担比率（分子）の構造'!L$45</f>
        <v>818</v>
      </c>
      <c r="L62" s="163"/>
      <c r="M62" s="163"/>
      <c r="N62" s="163">
        <f>'将来負担比率（分子）の構造'!M$45</f>
        <v>842</v>
      </c>
      <c r="O62" s="163"/>
      <c r="P62" s="163"/>
    </row>
    <row r="63" spans="1:16" x14ac:dyDescent="0.15">
      <c r="A63" s="163" t="s">
        <v>34</v>
      </c>
      <c r="B63" s="163">
        <f>'将来負担比率（分子）の構造'!I$44</f>
        <v>9</v>
      </c>
      <c r="C63" s="163"/>
      <c r="D63" s="163"/>
      <c r="E63" s="163">
        <f>'将来負担比率（分子）の構造'!J$44</f>
        <v>6</v>
      </c>
      <c r="F63" s="163"/>
      <c r="G63" s="163"/>
      <c r="H63" s="163">
        <f>'将来負担比率（分子）の構造'!K$44</f>
        <v>3</v>
      </c>
      <c r="I63" s="163"/>
      <c r="J63" s="163"/>
      <c r="K63" s="163">
        <f>'将来負担比率（分子）の構造'!L$44</f>
        <v>25</v>
      </c>
      <c r="L63" s="163"/>
      <c r="M63" s="163"/>
      <c r="N63" s="163">
        <f>'将来負担比率（分子）の構造'!M$44</f>
        <v>29</v>
      </c>
      <c r="O63" s="163"/>
      <c r="P63" s="163"/>
    </row>
    <row r="64" spans="1:16" x14ac:dyDescent="0.15">
      <c r="A64" s="163" t="s">
        <v>33</v>
      </c>
      <c r="B64" s="163">
        <f>'将来負担比率（分子）の構造'!I$43</f>
        <v>3867</v>
      </c>
      <c r="C64" s="163"/>
      <c r="D64" s="163"/>
      <c r="E64" s="163">
        <f>'将来負担比率（分子）の構造'!J$43</f>
        <v>3774</v>
      </c>
      <c r="F64" s="163"/>
      <c r="G64" s="163"/>
      <c r="H64" s="163">
        <f>'将来負担比率（分子）の構造'!K$43</f>
        <v>3627</v>
      </c>
      <c r="I64" s="163"/>
      <c r="J64" s="163"/>
      <c r="K64" s="163">
        <f>'将来負担比率（分子）の構造'!L$43</f>
        <v>3451</v>
      </c>
      <c r="L64" s="163"/>
      <c r="M64" s="163"/>
      <c r="N64" s="163">
        <f>'将来負担比率（分子）の構造'!M$43</f>
        <v>3385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17386</v>
      </c>
      <c r="C66" s="163"/>
      <c r="D66" s="163"/>
      <c r="E66" s="163">
        <f>'将来負担比率（分子）の構造'!J$41</f>
        <v>17700</v>
      </c>
      <c r="F66" s="163"/>
      <c r="G66" s="163"/>
      <c r="H66" s="163">
        <f>'将来負担比率（分子）の構造'!K$41</f>
        <v>16919</v>
      </c>
      <c r="I66" s="163"/>
      <c r="J66" s="163"/>
      <c r="K66" s="163">
        <f>'将来負担比率（分子）の構造'!L$41</f>
        <v>16298</v>
      </c>
      <c r="L66" s="163"/>
      <c r="M66" s="163"/>
      <c r="N66" s="163">
        <f>'将来負担比率（分子）の構造'!M$41</f>
        <v>15900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1702</v>
      </c>
      <c r="C72" s="167">
        <f>基金残高に係る経年分析!G55</f>
        <v>1865</v>
      </c>
      <c r="D72" s="167">
        <f>基金残高に係る経年分析!H55</f>
        <v>1995</v>
      </c>
    </row>
    <row r="73" spans="1:16" x14ac:dyDescent="0.15">
      <c r="A73" s="166" t="s">
        <v>74</v>
      </c>
      <c r="B73" s="167">
        <f>基金残高に係る経年分析!F56</f>
        <v>2643</v>
      </c>
      <c r="C73" s="167">
        <f>基金残高に係る経年分析!G56</f>
        <v>2553</v>
      </c>
      <c r="D73" s="167">
        <f>基金残高に係る経年分析!H56</f>
        <v>2236</v>
      </c>
    </row>
    <row r="74" spans="1:16" x14ac:dyDescent="0.15">
      <c r="A74" s="166" t="s">
        <v>75</v>
      </c>
      <c r="B74" s="167">
        <f>基金残高に係る経年分析!F57</f>
        <v>5324</v>
      </c>
      <c r="C74" s="167">
        <f>基金残高に係る経年分析!G57</f>
        <v>5023</v>
      </c>
      <c r="D74" s="167">
        <f>基金残高に係る経年分析!H57</f>
        <v>4950</v>
      </c>
    </row>
  </sheetData>
  <sheetProtection algorithmName="SHA-512" hashValue="Vozgv+lAGBEdPL37nsi8GYmKJPPr6aD06z4cQRkAGbjeOzN10NPSLGw9EyJKv2V6cpEYQWt2Gn4IN97vgNPToQ==" saltValue="8KfKMk8MSwaruly04/nH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2392847</v>
      </c>
      <c r="S5" s="613"/>
      <c r="T5" s="613"/>
      <c r="U5" s="613"/>
      <c r="V5" s="613"/>
      <c r="W5" s="613"/>
      <c r="X5" s="613"/>
      <c r="Y5" s="614"/>
      <c r="Z5" s="615">
        <v>15.4</v>
      </c>
      <c r="AA5" s="615"/>
      <c r="AB5" s="615"/>
      <c r="AC5" s="615"/>
      <c r="AD5" s="616">
        <v>2392847</v>
      </c>
      <c r="AE5" s="616"/>
      <c r="AF5" s="616"/>
      <c r="AG5" s="616"/>
      <c r="AH5" s="616"/>
      <c r="AI5" s="616"/>
      <c r="AJ5" s="616"/>
      <c r="AK5" s="616"/>
      <c r="AL5" s="617">
        <v>27.9</v>
      </c>
      <c r="AM5" s="618"/>
      <c r="AN5" s="618"/>
      <c r="AO5" s="619"/>
      <c r="AP5" s="609" t="s">
        <v>215</v>
      </c>
      <c r="AQ5" s="610"/>
      <c r="AR5" s="610"/>
      <c r="AS5" s="610"/>
      <c r="AT5" s="610"/>
      <c r="AU5" s="610"/>
      <c r="AV5" s="610"/>
      <c r="AW5" s="610"/>
      <c r="AX5" s="610"/>
      <c r="AY5" s="610"/>
      <c r="AZ5" s="610"/>
      <c r="BA5" s="610"/>
      <c r="BB5" s="610"/>
      <c r="BC5" s="610"/>
      <c r="BD5" s="610"/>
      <c r="BE5" s="610"/>
      <c r="BF5" s="611"/>
      <c r="BG5" s="623">
        <v>2388285</v>
      </c>
      <c r="BH5" s="624"/>
      <c r="BI5" s="624"/>
      <c r="BJ5" s="624"/>
      <c r="BK5" s="624"/>
      <c r="BL5" s="624"/>
      <c r="BM5" s="624"/>
      <c r="BN5" s="625"/>
      <c r="BO5" s="626">
        <v>99.8</v>
      </c>
      <c r="BP5" s="626"/>
      <c r="BQ5" s="626"/>
      <c r="BR5" s="626"/>
      <c r="BS5" s="627">
        <v>20033</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267560</v>
      </c>
      <c r="S6" s="624"/>
      <c r="T6" s="624"/>
      <c r="U6" s="624"/>
      <c r="V6" s="624"/>
      <c r="W6" s="624"/>
      <c r="X6" s="624"/>
      <c r="Y6" s="625"/>
      <c r="Z6" s="626">
        <v>1.7</v>
      </c>
      <c r="AA6" s="626"/>
      <c r="AB6" s="626"/>
      <c r="AC6" s="626"/>
      <c r="AD6" s="627">
        <v>267560</v>
      </c>
      <c r="AE6" s="627"/>
      <c r="AF6" s="627"/>
      <c r="AG6" s="627"/>
      <c r="AH6" s="627"/>
      <c r="AI6" s="627"/>
      <c r="AJ6" s="627"/>
      <c r="AK6" s="627"/>
      <c r="AL6" s="628">
        <v>3.1</v>
      </c>
      <c r="AM6" s="629"/>
      <c r="AN6" s="629"/>
      <c r="AO6" s="630"/>
      <c r="AP6" s="620" t="s">
        <v>220</v>
      </c>
      <c r="AQ6" s="621"/>
      <c r="AR6" s="621"/>
      <c r="AS6" s="621"/>
      <c r="AT6" s="621"/>
      <c r="AU6" s="621"/>
      <c r="AV6" s="621"/>
      <c r="AW6" s="621"/>
      <c r="AX6" s="621"/>
      <c r="AY6" s="621"/>
      <c r="AZ6" s="621"/>
      <c r="BA6" s="621"/>
      <c r="BB6" s="621"/>
      <c r="BC6" s="621"/>
      <c r="BD6" s="621"/>
      <c r="BE6" s="621"/>
      <c r="BF6" s="622"/>
      <c r="BG6" s="623">
        <v>2388285</v>
      </c>
      <c r="BH6" s="624"/>
      <c r="BI6" s="624"/>
      <c r="BJ6" s="624"/>
      <c r="BK6" s="624"/>
      <c r="BL6" s="624"/>
      <c r="BM6" s="624"/>
      <c r="BN6" s="625"/>
      <c r="BO6" s="626">
        <v>99.8</v>
      </c>
      <c r="BP6" s="626"/>
      <c r="BQ6" s="626"/>
      <c r="BR6" s="626"/>
      <c r="BS6" s="627">
        <v>20033</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105824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105824</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2451</v>
      </c>
      <c r="S7" s="624"/>
      <c r="T7" s="624"/>
      <c r="U7" s="624"/>
      <c r="V7" s="624"/>
      <c r="W7" s="624"/>
      <c r="X7" s="624"/>
      <c r="Y7" s="625"/>
      <c r="Z7" s="626">
        <v>0</v>
      </c>
      <c r="AA7" s="626"/>
      <c r="AB7" s="626"/>
      <c r="AC7" s="626"/>
      <c r="AD7" s="627">
        <v>2451</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933059</v>
      </c>
      <c r="BH7" s="624"/>
      <c r="BI7" s="624"/>
      <c r="BJ7" s="624"/>
      <c r="BK7" s="624"/>
      <c r="BL7" s="624"/>
      <c r="BM7" s="624"/>
      <c r="BN7" s="625"/>
      <c r="BO7" s="626">
        <v>39</v>
      </c>
      <c r="BP7" s="626"/>
      <c r="BQ7" s="626"/>
      <c r="BR7" s="626"/>
      <c r="BS7" s="627">
        <v>20033</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2080073</v>
      </c>
      <c r="CS7" s="624"/>
      <c r="CT7" s="624"/>
      <c r="CU7" s="624"/>
      <c r="CV7" s="624"/>
      <c r="CW7" s="624"/>
      <c r="CX7" s="624"/>
      <c r="CY7" s="625"/>
      <c r="CZ7" s="626">
        <v>13.7</v>
      </c>
      <c r="DA7" s="626"/>
      <c r="DB7" s="626"/>
      <c r="DC7" s="626"/>
      <c r="DD7" s="632">
        <v>335493</v>
      </c>
      <c r="DE7" s="624"/>
      <c r="DF7" s="624"/>
      <c r="DG7" s="624"/>
      <c r="DH7" s="624"/>
      <c r="DI7" s="624"/>
      <c r="DJ7" s="624"/>
      <c r="DK7" s="624"/>
      <c r="DL7" s="624"/>
      <c r="DM7" s="624"/>
      <c r="DN7" s="624"/>
      <c r="DO7" s="624"/>
      <c r="DP7" s="625"/>
      <c r="DQ7" s="632">
        <v>1289057</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19207</v>
      </c>
      <c r="S8" s="624"/>
      <c r="T8" s="624"/>
      <c r="U8" s="624"/>
      <c r="V8" s="624"/>
      <c r="W8" s="624"/>
      <c r="X8" s="624"/>
      <c r="Y8" s="625"/>
      <c r="Z8" s="626">
        <v>0.1</v>
      </c>
      <c r="AA8" s="626"/>
      <c r="AB8" s="626"/>
      <c r="AC8" s="626"/>
      <c r="AD8" s="627">
        <v>19207</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32027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4339598</v>
      </c>
      <c r="CS8" s="624"/>
      <c r="CT8" s="624"/>
      <c r="CU8" s="624"/>
      <c r="CV8" s="624"/>
      <c r="CW8" s="624"/>
      <c r="CX8" s="624"/>
      <c r="CY8" s="625"/>
      <c r="CZ8" s="626">
        <v>28.5</v>
      </c>
      <c r="DA8" s="626"/>
      <c r="DB8" s="626"/>
      <c r="DC8" s="626"/>
      <c r="DD8" s="632">
        <v>63446</v>
      </c>
      <c r="DE8" s="624"/>
      <c r="DF8" s="624"/>
      <c r="DG8" s="624"/>
      <c r="DH8" s="624"/>
      <c r="DI8" s="624"/>
      <c r="DJ8" s="624"/>
      <c r="DK8" s="624"/>
      <c r="DL8" s="624"/>
      <c r="DM8" s="624"/>
      <c r="DN8" s="624"/>
      <c r="DO8" s="624"/>
      <c r="DP8" s="625"/>
      <c r="DQ8" s="632">
        <v>2588896</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23262</v>
      </c>
      <c r="S9" s="624"/>
      <c r="T9" s="624"/>
      <c r="U9" s="624"/>
      <c r="V9" s="624"/>
      <c r="W9" s="624"/>
      <c r="X9" s="624"/>
      <c r="Y9" s="625"/>
      <c r="Z9" s="626">
        <v>0.1</v>
      </c>
      <c r="AA9" s="626"/>
      <c r="AB9" s="626"/>
      <c r="AC9" s="626"/>
      <c r="AD9" s="627">
        <v>23262</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809701</v>
      </c>
      <c r="BH9" s="624"/>
      <c r="BI9" s="624"/>
      <c r="BJ9" s="624"/>
      <c r="BK9" s="624"/>
      <c r="BL9" s="624"/>
      <c r="BM9" s="624"/>
      <c r="BN9" s="625"/>
      <c r="BO9" s="626">
        <v>33.799999999999997</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1594865</v>
      </c>
      <c r="CS9" s="624"/>
      <c r="CT9" s="624"/>
      <c r="CU9" s="624"/>
      <c r="CV9" s="624"/>
      <c r="CW9" s="624"/>
      <c r="CX9" s="624"/>
      <c r="CY9" s="625"/>
      <c r="CZ9" s="626">
        <v>10.5</v>
      </c>
      <c r="DA9" s="626"/>
      <c r="DB9" s="626"/>
      <c r="DC9" s="626"/>
      <c r="DD9" s="632">
        <v>68765</v>
      </c>
      <c r="DE9" s="624"/>
      <c r="DF9" s="624"/>
      <c r="DG9" s="624"/>
      <c r="DH9" s="624"/>
      <c r="DI9" s="624"/>
      <c r="DJ9" s="624"/>
      <c r="DK9" s="624"/>
      <c r="DL9" s="624"/>
      <c r="DM9" s="624"/>
      <c r="DN9" s="624"/>
      <c r="DO9" s="624"/>
      <c r="DP9" s="625"/>
      <c r="DQ9" s="632">
        <v>1284044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50392</v>
      </c>
      <c r="BH10" s="624"/>
      <c r="BI10" s="624"/>
      <c r="BJ10" s="624"/>
      <c r="BK10" s="624"/>
      <c r="BL10" s="624"/>
      <c r="BM10" s="624"/>
      <c r="BN10" s="625"/>
      <c r="BO10" s="626">
        <v>2.1</v>
      </c>
      <c r="BP10" s="626"/>
      <c r="BQ10" s="626"/>
      <c r="BR10" s="626"/>
      <c r="BS10" s="627">
        <v>8340</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12370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12370</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554416</v>
      </c>
      <c r="S11" s="624"/>
      <c r="T11" s="624"/>
      <c r="U11" s="624"/>
      <c r="V11" s="624"/>
      <c r="W11" s="624"/>
      <c r="X11" s="624"/>
      <c r="Y11" s="625"/>
      <c r="Z11" s="628">
        <v>3.6</v>
      </c>
      <c r="AA11" s="629"/>
      <c r="AB11" s="629"/>
      <c r="AC11" s="635"/>
      <c r="AD11" s="632">
        <v>554416</v>
      </c>
      <c r="AE11" s="624"/>
      <c r="AF11" s="624"/>
      <c r="AG11" s="624"/>
      <c r="AH11" s="624"/>
      <c r="AI11" s="624"/>
      <c r="AJ11" s="624"/>
      <c r="AK11" s="625"/>
      <c r="AL11" s="628">
        <v>6.5</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40939</v>
      </c>
      <c r="BH11" s="624"/>
      <c r="BI11" s="624"/>
      <c r="BJ11" s="624"/>
      <c r="BK11" s="624"/>
      <c r="BL11" s="624"/>
      <c r="BM11" s="624"/>
      <c r="BN11" s="625"/>
      <c r="BO11" s="626">
        <v>1.7</v>
      </c>
      <c r="BP11" s="626"/>
      <c r="BQ11" s="626"/>
      <c r="BR11" s="626"/>
      <c r="BS11" s="627">
        <v>11693</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812673</v>
      </c>
      <c r="CS11" s="624"/>
      <c r="CT11" s="624"/>
      <c r="CU11" s="624"/>
      <c r="CV11" s="624"/>
      <c r="CW11" s="624"/>
      <c r="CX11" s="624"/>
      <c r="CY11" s="625"/>
      <c r="CZ11" s="626">
        <v>5.3</v>
      </c>
      <c r="DA11" s="626"/>
      <c r="DB11" s="626"/>
      <c r="DC11" s="626"/>
      <c r="DD11" s="632">
        <v>370319</v>
      </c>
      <c r="DE11" s="624"/>
      <c r="DF11" s="624"/>
      <c r="DG11" s="624"/>
      <c r="DH11" s="624"/>
      <c r="DI11" s="624"/>
      <c r="DJ11" s="624"/>
      <c r="DK11" s="624"/>
      <c r="DL11" s="624"/>
      <c r="DM11" s="624"/>
      <c r="DN11" s="624"/>
      <c r="DO11" s="624"/>
      <c r="DP11" s="625"/>
      <c r="DQ11" s="632">
        <v>361495</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1223405</v>
      </c>
      <c r="BH12" s="624"/>
      <c r="BI12" s="624"/>
      <c r="BJ12" s="624"/>
      <c r="BK12" s="624"/>
      <c r="BL12" s="624"/>
      <c r="BM12" s="624"/>
      <c r="BN12" s="625"/>
      <c r="BO12" s="626">
        <v>51.1</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586205</v>
      </c>
      <c r="CS12" s="624"/>
      <c r="CT12" s="624"/>
      <c r="CU12" s="624"/>
      <c r="CV12" s="624"/>
      <c r="CW12" s="624"/>
      <c r="CX12" s="624"/>
      <c r="CY12" s="625"/>
      <c r="CZ12" s="626">
        <v>3.8</v>
      </c>
      <c r="DA12" s="626"/>
      <c r="DB12" s="626"/>
      <c r="DC12" s="626"/>
      <c r="DD12" s="632">
        <v>290937</v>
      </c>
      <c r="DE12" s="624"/>
      <c r="DF12" s="624"/>
      <c r="DG12" s="624"/>
      <c r="DH12" s="624"/>
      <c r="DI12" s="624"/>
      <c r="DJ12" s="624"/>
      <c r="DK12" s="624"/>
      <c r="DL12" s="624"/>
      <c r="DM12" s="624"/>
      <c r="DN12" s="624"/>
      <c r="DO12" s="624"/>
      <c r="DP12" s="625"/>
      <c r="DQ12" s="632">
        <v>256753</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1204425</v>
      </c>
      <c r="BH13" s="624"/>
      <c r="BI13" s="624"/>
      <c r="BJ13" s="624"/>
      <c r="BK13" s="624"/>
      <c r="BL13" s="624"/>
      <c r="BM13" s="624"/>
      <c r="BN13" s="625"/>
      <c r="BO13" s="626">
        <v>50.3</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1603158</v>
      </c>
      <c r="CS13" s="624"/>
      <c r="CT13" s="624"/>
      <c r="CU13" s="624"/>
      <c r="CV13" s="624"/>
      <c r="CW13" s="624"/>
      <c r="CX13" s="624"/>
      <c r="CY13" s="625"/>
      <c r="CZ13" s="626">
        <v>10.5</v>
      </c>
      <c r="DA13" s="626"/>
      <c r="DB13" s="626"/>
      <c r="DC13" s="626"/>
      <c r="DD13" s="632">
        <v>883951</v>
      </c>
      <c r="DE13" s="624"/>
      <c r="DF13" s="624"/>
      <c r="DG13" s="624"/>
      <c r="DH13" s="624"/>
      <c r="DI13" s="624"/>
      <c r="DJ13" s="624"/>
      <c r="DK13" s="624"/>
      <c r="DL13" s="624"/>
      <c r="DM13" s="624"/>
      <c r="DN13" s="624"/>
      <c r="DO13" s="624"/>
      <c r="DP13" s="625"/>
      <c r="DQ13" s="632">
        <v>680767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99789</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747565</v>
      </c>
      <c r="CS14" s="624"/>
      <c r="CT14" s="624"/>
      <c r="CU14" s="624"/>
      <c r="CV14" s="624"/>
      <c r="CW14" s="624"/>
      <c r="CX14" s="624"/>
      <c r="CY14" s="625"/>
      <c r="CZ14" s="626">
        <v>4.9000000000000004</v>
      </c>
      <c r="DA14" s="626"/>
      <c r="DB14" s="626"/>
      <c r="DC14" s="626"/>
      <c r="DD14" s="632">
        <v>251408</v>
      </c>
      <c r="DE14" s="624"/>
      <c r="DF14" s="624"/>
      <c r="DG14" s="624"/>
      <c r="DH14" s="624"/>
      <c r="DI14" s="624"/>
      <c r="DJ14" s="624"/>
      <c r="DK14" s="624"/>
      <c r="DL14" s="624"/>
      <c r="DM14" s="624"/>
      <c r="DN14" s="624"/>
      <c r="DO14" s="624"/>
      <c r="DP14" s="625"/>
      <c r="DQ14" s="632">
        <v>500494</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9914</v>
      </c>
      <c r="S15" s="624"/>
      <c r="T15" s="624"/>
      <c r="U15" s="624"/>
      <c r="V15" s="624"/>
      <c r="W15" s="624"/>
      <c r="X15" s="624"/>
      <c r="Y15" s="625"/>
      <c r="Z15" s="626">
        <v>0.1</v>
      </c>
      <c r="AA15" s="626"/>
      <c r="AB15" s="626"/>
      <c r="AC15" s="626"/>
      <c r="AD15" s="627">
        <v>9914</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132032</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1416747</v>
      </c>
      <c r="CS15" s="624"/>
      <c r="CT15" s="624"/>
      <c r="CU15" s="624"/>
      <c r="CV15" s="624"/>
      <c r="CW15" s="624"/>
      <c r="CX15" s="624"/>
      <c r="CY15" s="625"/>
      <c r="CZ15" s="626">
        <v>9.3000000000000007</v>
      </c>
      <c r="DA15" s="626"/>
      <c r="DB15" s="626"/>
      <c r="DC15" s="626"/>
      <c r="DD15" s="632">
        <v>248973</v>
      </c>
      <c r="DE15" s="624"/>
      <c r="DF15" s="624"/>
      <c r="DG15" s="624"/>
      <c r="DH15" s="624"/>
      <c r="DI15" s="624"/>
      <c r="DJ15" s="624"/>
      <c r="DK15" s="624"/>
      <c r="DL15" s="624"/>
      <c r="DM15" s="624"/>
      <c r="DN15" s="624"/>
      <c r="DO15" s="624"/>
      <c r="DP15" s="625"/>
      <c r="DQ15" s="632">
        <v>925694</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29677</v>
      </c>
      <c r="S16" s="624"/>
      <c r="T16" s="624"/>
      <c r="U16" s="624"/>
      <c r="V16" s="624"/>
      <c r="W16" s="624"/>
      <c r="X16" s="624"/>
      <c r="Y16" s="625"/>
      <c r="Z16" s="626">
        <v>0.2</v>
      </c>
      <c r="AA16" s="626"/>
      <c r="AB16" s="626"/>
      <c r="AC16" s="626"/>
      <c r="AD16" s="627">
        <v>29677</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223131</v>
      </c>
      <c r="CS16" s="624"/>
      <c r="CT16" s="624"/>
      <c r="CU16" s="624"/>
      <c r="CV16" s="624"/>
      <c r="CW16" s="624"/>
      <c r="CX16" s="624"/>
      <c r="CY16" s="625"/>
      <c r="CZ16" s="626">
        <v>1.5</v>
      </c>
      <c r="DA16" s="626"/>
      <c r="DB16" s="626"/>
      <c r="DC16" s="626"/>
      <c r="DD16" s="632" t="s">
        <v>122</v>
      </c>
      <c r="DE16" s="624"/>
      <c r="DF16" s="624"/>
      <c r="DG16" s="624"/>
      <c r="DH16" s="624"/>
      <c r="DI16" s="624"/>
      <c r="DJ16" s="624"/>
      <c r="DK16" s="624"/>
      <c r="DL16" s="624"/>
      <c r="DM16" s="624"/>
      <c r="DN16" s="624"/>
      <c r="DO16" s="624"/>
      <c r="DP16" s="625"/>
      <c r="DQ16" s="632">
        <v>46284</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95890</v>
      </c>
      <c r="S17" s="624"/>
      <c r="T17" s="624"/>
      <c r="U17" s="624"/>
      <c r="V17" s="624"/>
      <c r="W17" s="624"/>
      <c r="X17" s="624"/>
      <c r="Y17" s="625"/>
      <c r="Z17" s="626">
        <v>0.6</v>
      </c>
      <c r="AA17" s="626"/>
      <c r="AB17" s="626"/>
      <c r="AC17" s="626"/>
      <c r="AD17" s="627">
        <v>95890</v>
      </c>
      <c r="AE17" s="627"/>
      <c r="AF17" s="627"/>
      <c r="AG17" s="627"/>
      <c r="AH17" s="627"/>
      <c r="AI17" s="627"/>
      <c r="AJ17" s="627"/>
      <c r="AK17" s="627"/>
      <c r="AL17" s="628">
        <v>1.1000000000000001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1707200</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1707200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12901</v>
      </c>
      <c r="S18" s="624"/>
      <c r="T18" s="624"/>
      <c r="U18" s="624"/>
      <c r="V18" s="624"/>
      <c r="W18" s="624"/>
      <c r="X18" s="624"/>
      <c r="Y18" s="625"/>
      <c r="Z18" s="626">
        <v>0.1</v>
      </c>
      <c r="AA18" s="626"/>
      <c r="AB18" s="626"/>
      <c r="AC18" s="626"/>
      <c r="AD18" s="627">
        <v>12901</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79671</v>
      </c>
      <c r="S19" s="624"/>
      <c r="T19" s="624"/>
      <c r="U19" s="624"/>
      <c r="V19" s="624"/>
      <c r="W19" s="624"/>
      <c r="X19" s="624"/>
      <c r="Y19" s="625"/>
      <c r="Z19" s="626">
        <v>0.5</v>
      </c>
      <c r="AA19" s="626"/>
      <c r="AB19" s="626"/>
      <c r="AC19" s="626"/>
      <c r="AD19" s="627">
        <v>79671</v>
      </c>
      <c r="AE19" s="627"/>
      <c r="AF19" s="627"/>
      <c r="AG19" s="627"/>
      <c r="AH19" s="627"/>
      <c r="AI19" s="627"/>
      <c r="AJ19" s="627"/>
      <c r="AK19" s="627"/>
      <c r="AL19" s="628">
        <v>0.9</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4562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3318</v>
      </c>
      <c r="S20" s="624"/>
      <c r="T20" s="624"/>
      <c r="U20" s="624"/>
      <c r="V20" s="624"/>
      <c r="W20" s="624"/>
      <c r="X20" s="624"/>
      <c r="Y20" s="625"/>
      <c r="Z20" s="626">
        <v>0</v>
      </c>
      <c r="AA20" s="626"/>
      <c r="AB20" s="626"/>
      <c r="AC20" s="626"/>
      <c r="AD20" s="627">
        <v>3318</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4562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15229409</v>
      </c>
      <c r="CS20" s="624"/>
      <c r="CT20" s="624"/>
      <c r="CU20" s="624"/>
      <c r="CV20" s="624"/>
      <c r="CW20" s="624"/>
      <c r="CX20" s="624"/>
      <c r="CY20" s="625"/>
      <c r="CZ20" s="626">
        <v>100</v>
      </c>
      <c r="DA20" s="626"/>
      <c r="DB20" s="626"/>
      <c r="DC20" s="626"/>
      <c r="DD20" s="632">
        <v>2513292</v>
      </c>
      <c r="DE20" s="624"/>
      <c r="DF20" s="624"/>
      <c r="DG20" s="624"/>
      <c r="DH20" s="624"/>
      <c r="DI20" s="624"/>
      <c r="DJ20" s="624"/>
      <c r="DK20" s="624"/>
      <c r="DL20" s="624"/>
      <c r="DM20" s="624"/>
      <c r="DN20" s="624"/>
      <c r="DO20" s="624"/>
      <c r="DP20" s="625"/>
      <c r="DQ20" s="632">
        <v>9758878</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5684861</v>
      </c>
      <c r="S21" s="624"/>
      <c r="T21" s="624"/>
      <c r="U21" s="624"/>
      <c r="V21" s="624"/>
      <c r="W21" s="624"/>
      <c r="X21" s="624"/>
      <c r="Y21" s="625"/>
      <c r="Z21" s="626">
        <v>36.5</v>
      </c>
      <c r="AA21" s="626"/>
      <c r="AB21" s="626"/>
      <c r="AC21" s="626"/>
      <c r="AD21" s="627">
        <v>5159305</v>
      </c>
      <c r="AE21" s="627"/>
      <c r="AF21" s="627"/>
      <c r="AG21" s="627"/>
      <c r="AH21" s="627"/>
      <c r="AI21" s="627"/>
      <c r="AJ21" s="627"/>
      <c r="AK21" s="627"/>
      <c r="AL21" s="628">
        <v>60.2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4274</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5159305</v>
      </c>
      <c r="S22" s="624"/>
      <c r="T22" s="624"/>
      <c r="U22" s="624"/>
      <c r="V22" s="624"/>
      <c r="W22" s="624"/>
      <c r="X22" s="624"/>
      <c r="Y22" s="625"/>
      <c r="Z22" s="626">
        <v>33.1</v>
      </c>
      <c r="AA22" s="626"/>
      <c r="AB22" s="626"/>
      <c r="AC22" s="626"/>
      <c r="AD22" s="627">
        <v>5159305</v>
      </c>
      <c r="AE22" s="627"/>
      <c r="AF22" s="627"/>
      <c r="AG22" s="627"/>
      <c r="AH22" s="627"/>
      <c r="AI22" s="627"/>
      <c r="AJ22" s="627"/>
      <c r="AK22" s="627"/>
      <c r="AL22" s="628">
        <v>60.2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525556</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v>288</v>
      </c>
      <c r="BH24" s="624"/>
      <c r="BI24" s="624"/>
      <c r="BJ24" s="624"/>
      <c r="BK24" s="624"/>
      <c r="BL24" s="624"/>
      <c r="BM24" s="624"/>
      <c r="BN24" s="625"/>
      <c r="BO24" s="626">
        <v>0</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6071491</v>
      </c>
      <c r="CS24" s="613"/>
      <c r="CT24" s="613"/>
      <c r="CU24" s="613"/>
      <c r="CV24" s="613"/>
      <c r="CW24" s="613"/>
      <c r="CX24" s="613"/>
      <c r="CY24" s="614"/>
      <c r="CZ24" s="617">
        <v>39.9</v>
      </c>
      <c r="DA24" s="618"/>
      <c r="DB24" s="618"/>
      <c r="DC24" s="634"/>
      <c r="DD24" s="655">
        <v>4542551</v>
      </c>
      <c r="DE24" s="613"/>
      <c r="DF24" s="613"/>
      <c r="DG24" s="613"/>
      <c r="DH24" s="613"/>
      <c r="DI24" s="613"/>
      <c r="DJ24" s="613"/>
      <c r="DK24" s="614"/>
      <c r="DL24" s="655">
        <v>4414622</v>
      </c>
      <c r="DM24" s="613"/>
      <c r="DN24" s="613"/>
      <c r="DO24" s="613"/>
      <c r="DP24" s="613"/>
      <c r="DQ24" s="613"/>
      <c r="DR24" s="613"/>
      <c r="DS24" s="613"/>
      <c r="DT24" s="613"/>
      <c r="DU24" s="613"/>
      <c r="DV24" s="614"/>
      <c r="DW24" s="617">
        <v>51.4</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9080085</v>
      </c>
      <c r="S25" s="624"/>
      <c r="T25" s="624"/>
      <c r="U25" s="624"/>
      <c r="V25" s="624"/>
      <c r="W25" s="624"/>
      <c r="X25" s="624"/>
      <c r="Y25" s="625"/>
      <c r="Z25" s="626">
        <v>58.3</v>
      </c>
      <c r="AA25" s="626"/>
      <c r="AB25" s="626"/>
      <c r="AC25" s="626"/>
      <c r="AD25" s="627">
        <v>8554529</v>
      </c>
      <c r="AE25" s="627"/>
      <c r="AF25" s="627"/>
      <c r="AG25" s="627"/>
      <c r="AH25" s="627"/>
      <c r="AI25" s="627"/>
      <c r="AJ25" s="627"/>
      <c r="AK25" s="627"/>
      <c r="AL25" s="628">
        <v>99.7</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2803224</v>
      </c>
      <c r="CS25" s="644"/>
      <c r="CT25" s="644"/>
      <c r="CU25" s="644"/>
      <c r="CV25" s="644"/>
      <c r="CW25" s="644"/>
      <c r="CX25" s="644"/>
      <c r="CY25" s="645"/>
      <c r="CZ25" s="628">
        <v>18.399999999999999</v>
      </c>
      <c r="DA25" s="656"/>
      <c r="DB25" s="656"/>
      <c r="DC25" s="658"/>
      <c r="DD25" s="632">
        <v>2326188</v>
      </c>
      <c r="DE25" s="644"/>
      <c r="DF25" s="644"/>
      <c r="DG25" s="644"/>
      <c r="DH25" s="644"/>
      <c r="DI25" s="644"/>
      <c r="DJ25" s="644"/>
      <c r="DK25" s="645"/>
      <c r="DL25" s="632">
        <v>2199790</v>
      </c>
      <c r="DM25" s="644"/>
      <c r="DN25" s="644"/>
      <c r="DO25" s="644"/>
      <c r="DP25" s="644"/>
      <c r="DQ25" s="644"/>
      <c r="DR25" s="644"/>
      <c r="DS25" s="644"/>
      <c r="DT25" s="644"/>
      <c r="DU25" s="644"/>
      <c r="DV25" s="645"/>
      <c r="DW25" s="628">
        <v>25.6</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1292</v>
      </c>
      <c r="S26" s="624"/>
      <c r="T26" s="624"/>
      <c r="U26" s="624"/>
      <c r="V26" s="624"/>
      <c r="W26" s="624"/>
      <c r="X26" s="624"/>
      <c r="Y26" s="625"/>
      <c r="Z26" s="626">
        <v>0</v>
      </c>
      <c r="AA26" s="626"/>
      <c r="AB26" s="626"/>
      <c r="AC26" s="626"/>
      <c r="AD26" s="627">
        <v>1292</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1513347</v>
      </c>
      <c r="CS26" s="624"/>
      <c r="CT26" s="624"/>
      <c r="CU26" s="624"/>
      <c r="CV26" s="624"/>
      <c r="CW26" s="624"/>
      <c r="CX26" s="624"/>
      <c r="CY26" s="625"/>
      <c r="CZ26" s="628">
        <v>9.9</v>
      </c>
      <c r="DA26" s="656"/>
      <c r="DB26" s="656"/>
      <c r="DC26" s="658"/>
      <c r="DD26" s="632">
        <v>1425426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27700</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2392847</v>
      </c>
      <c r="BH27" s="624"/>
      <c r="BI27" s="624"/>
      <c r="BJ27" s="624"/>
      <c r="BK27" s="624"/>
      <c r="BL27" s="624"/>
      <c r="BM27" s="624"/>
      <c r="BN27" s="625"/>
      <c r="BO27" s="626">
        <v>100</v>
      </c>
      <c r="BP27" s="626"/>
      <c r="BQ27" s="626"/>
      <c r="BR27" s="626"/>
      <c r="BS27" s="627">
        <v>20033</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1561067</v>
      </c>
      <c r="CS27" s="644"/>
      <c r="CT27" s="644"/>
      <c r="CU27" s="644"/>
      <c r="CV27" s="644"/>
      <c r="CW27" s="644"/>
      <c r="CX27" s="644"/>
      <c r="CY27" s="645"/>
      <c r="CZ27" s="628">
        <v>10.3</v>
      </c>
      <c r="DA27" s="656"/>
      <c r="DB27" s="656"/>
      <c r="DC27" s="658"/>
      <c r="DD27" s="632">
        <v>509163</v>
      </c>
      <c r="DE27" s="644"/>
      <c r="DF27" s="644"/>
      <c r="DG27" s="644"/>
      <c r="DH27" s="644"/>
      <c r="DI27" s="644"/>
      <c r="DJ27" s="644"/>
      <c r="DK27" s="645"/>
      <c r="DL27" s="632">
        <v>507632</v>
      </c>
      <c r="DM27" s="644"/>
      <c r="DN27" s="644"/>
      <c r="DO27" s="644"/>
      <c r="DP27" s="644"/>
      <c r="DQ27" s="644"/>
      <c r="DR27" s="644"/>
      <c r="DS27" s="644"/>
      <c r="DT27" s="644"/>
      <c r="DU27" s="644"/>
      <c r="DV27" s="645"/>
      <c r="DW27" s="628">
        <v>5.9</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87991</v>
      </c>
      <c r="S28" s="624"/>
      <c r="T28" s="624"/>
      <c r="U28" s="624"/>
      <c r="V28" s="624"/>
      <c r="W28" s="624"/>
      <c r="X28" s="624"/>
      <c r="Y28" s="625"/>
      <c r="Z28" s="626">
        <v>0.6</v>
      </c>
      <c r="AA28" s="626"/>
      <c r="AB28" s="626"/>
      <c r="AC28" s="626"/>
      <c r="AD28" s="627">
        <v>4960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1707200</v>
      </c>
      <c r="CS28" s="624"/>
      <c r="CT28" s="624"/>
      <c r="CU28" s="624"/>
      <c r="CV28" s="624"/>
      <c r="CW28" s="624"/>
      <c r="CX28" s="624"/>
      <c r="CY28" s="625"/>
      <c r="CZ28" s="628">
        <v>11.2</v>
      </c>
      <c r="DA28" s="656"/>
      <c r="DB28" s="656"/>
      <c r="DC28" s="658"/>
      <c r="DD28" s="632">
        <v>1707200</v>
      </c>
      <c r="DE28" s="624"/>
      <c r="DF28" s="624"/>
      <c r="DG28" s="624"/>
      <c r="DH28" s="624"/>
      <c r="DI28" s="624"/>
      <c r="DJ28" s="624"/>
      <c r="DK28" s="625"/>
      <c r="DL28" s="632">
        <v>1707200</v>
      </c>
      <c r="DM28" s="624"/>
      <c r="DN28" s="624"/>
      <c r="DO28" s="624"/>
      <c r="DP28" s="624"/>
      <c r="DQ28" s="624"/>
      <c r="DR28" s="624"/>
      <c r="DS28" s="624"/>
      <c r="DT28" s="624"/>
      <c r="DU28" s="624"/>
      <c r="DV28" s="625"/>
      <c r="DW28" s="628">
        <v>19.899999999999999</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53436</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1707200</v>
      </c>
      <c r="CS29" s="644"/>
      <c r="CT29" s="644"/>
      <c r="CU29" s="644"/>
      <c r="CV29" s="644"/>
      <c r="CW29" s="644"/>
      <c r="CX29" s="644"/>
      <c r="CY29" s="645"/>
      <c r="CZ29" s="628">
        <v>11.2</v>
      </c>
      <c r="DA29" s="656"/>
      <c r="DB29" s="656"/>
      <c r="DC29" s="658"/>
      <c r="DD29" s="632">
        <v>1707200</v>
      </c>
      <c r="DE29" s="644"/>
      <c r="DF29" s="644"/>
      <c r="DG29" s="644"/>
      <c r="DH29" s="644"/>
      <c r="DI29" s="644"/>
      <c r="DJ29" s="644"/>
      <c r="DK29" s="645"/>
      <c r="DL29" s="632">
        <v>1707200</v>
      </c>
      <c r="DM29" s="644"/>
      <c r="DN29" s="644"/>
      <c r="DO29" s="644"/>
      <c r="DP29" s="644"/>
      <c r="DQ29" s="644"/>
      <c r="DR29" s="644"/>
      <c r="DS29" s="644"/>
      <c r="DT29" s="644"/>
      <c r="DU29" s="644"/>
      <c r="DV29" s="645"/>
      <c r="DW29" s="628">
        <v>19.899999999999999</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2086121</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1663047</v>
      </c>
      <c r="CS30" s="624"/>
      <c r="CT30" s="624"/>
      <c r="CU30" s="624"/>
      <c r="CV30" s="624"/>
      <c r="CW30" s="624"/>
      <c r="CX30" s="624"/>
      <c r="CY30" s="625"/>
      <c r="CZ30" s="628">
        <v>10.9</v>
      </c>
      <c r="DA30" s="656"/>
      <c r="DB30" s="656"/>
      <c r="DC30" s="658"/>
      <c r="DD30" s="632">
        <v>1663047</v>
      </c>
      <c r="DE30" s="624"/>
      <c r="DF30" s="624"/>
      <c r="DG30" s="624"/>
      <c r="DH30" s="624"/>
      <c r="DI30" s="624"/>
      <c r="DJ30" s="624"/>
      <c r="DK30" s="625"/>
      <c r="DL30" s="632">
        <v>1663047</v>
      </c>
      <c r="DM30" s="624"/>
      <c r="DN30" s="624"/>
      <c r="DO30" s="624"/>
      <c r="DP30" s="624"/>
      <c r="DQ30" s="624"/>
      <c r="DR30" s="624"/>
      <c r="DS30" s="624"/>
      <c r="DT30" s="624"/>
      <c r="DU30" s="624"/>
      <c r="DV30" s="625"/>
      <c r="DW30" s="628">
        <v>19.3</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99.7</v>
      </c>
      <c r="BH31" s="667"/>
      <c r="BI31" s="667"/>
      <c r="BJ31" s="667"/>
      <c r="BK31" s="667"/>
      <c r="BL31" s="667"/>
      <c r="BM31" s="618">
        <v>99.3</v>
      </c>
      <c r="BN31" s="667"/>
      <c r="BO31" s="667"/>
      <c r="BP31" s="667"/>
      <c r="BQ31" s="668"/>
      <c r="BR31" s="670">
        <v>99.8</v>
      </c>
      <c r="BS31" s="667"/>
      <c r="BT31" s="667"/>
      <c r="BU31" s="667"/>
      <c r="BV31" s="667"/>
      <c r="BW31" s="667"/>
      <c r="BX31" s="618">
        <v>99.6</v>
      </c>
      <c r="BY31" s="667"/>
      <c r="BZ31" s="667"/>
      <c r="CA31" s="667"/>
      <c r="CB31" s="668"/>
      <c r="CD31" s="663"/>
      <c r="CE31" s="664"/>
      <c r="CF31" s="620" t="s">
        <v>299</v>
      </c>
      <c r="CG31" s="621"/>
      <c r="CH31" s="621"/>
      <c r="CI31" s="621"/>
      <c r="CJ31" s="621"/>
      <c r="CK31" s="621"/>
      <c r="CL31" s="621"/>
      <c r="CM31" s="621"/>
      <c r="CN31" s="621"/>
      <c r="CO31" s="621"/>
      <c r="CP31" s="621"/>
      <c r="CQ31" s="622"/>
      <c r="CR31" s="623">
        <v>44153</v>
      </c>
      <c r="CS31" s="644"/>
      <c r="CT31" s="644"/>
      <c r="CU31" s="644"/>
      <c r="CV31" s="644"/>
      <c r="CW31" s="644"/>
      <c r="CX31" s="644"/>
      <c r="CY31" s="645"/>
      <c r="CZ31" s="628">
        <v>0.3</v>
      </c>
      <c r="DA31" s="656"/>
      <c r="DB31" s="656"/>
      <c r="DC31" s="658"/>
      <c r="DD31" s="632">
        <v>44153</v>
      </c>
      <c r="DE31" s="644"/>
      <c r="DF31" s="644"/>
      <c r="DG31" s="644"/>
      <c r="DH31" s="644"/>
      <c r="DI31" s="644"/>
      <c r="DJ31" s="644"/>
      <c r="DK31" s="645"/>
      <c r="DL31" s="632">
        <v>44153</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1243991</v>
      </c>
      <c r="S32" s="624"/>
      <c r="T32" s="624"/>
      <c r="U32" s="624"/>
      <c r="V32" s="624"/>
      <c r="W32" s="624"/>
      <c r="X32" s="624"/>
      <c r="Y32" s="625"/>
      <c r="Z32" s="626">
        <v>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99.6</v>
      </c>
      <c r="BH32" s="644"/>
      <c r="BI32" s="644"/>
      <c r="BJ32" s="644"/>
      <c r="BK32" s="644"/>
      <c r="BL32" s="644"/>
      <c r="BM32" s="629">
        <v>99.2</v>
      </c>
      <c r="BN32" s="644"/>
      <c r="BO32" s="644"/>
      <c r="BP32" s="644"/>
      <c r="BQ32" s="669"/>
      <c r="BR32" s="680">
        <v>99.9</v>
      </c>
      <c r="BS32" s="644"/>
      <c r="BT32" s="644"/>
      <c r="BU32" s="644"/>
      <c r="BV32" s="644"/>
      <c r="BW32" s="644"/>
      <c r="BX32" s="629">
        <v>99.5</v>
      </c>
      <c r="BY32" s="644"/>
      <c r="BZ32" s="644"/>
      <c r="CA32" s="644"/>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195488</v>
      </c>
      <c r="S33" s="624"/>
      <c r="T33" s="624"/>
      <c r="U33" s="624"/>
      <c r="V33" s="624"/>
      <c r="W33" s="624"/>
      <c r="X33" s="624"/>
      <c r="Y33" s="625"/>
      <c r="Z33" s="626">
        <v>1.3</v>
      </c>
      <c r="AA33" s="626"/>
      <c r="AB33" s="626"/>
      <c r="AC33" s="626"/>
      <c r="AD33" s="627">
        <v>13045</v>
      </c>
      <c r="AE33" s="627"/>
      <c r="AF33" s="627"/>
      <c r="AG33" s="627"/>
      <c r="AH33" s="627"/>
      <c r="AI33" s="627"/>
      <c r="AJ33" s="627"/>
      <c r="AK33" s="627"/>
      <c r="AL33" s="628">
        <v>0.2</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99.7</v>
      </c>
      <c r="BH33" s="682"/>
      <c r="BI33" s="682"/>
      <c r="BJ33" s="682"/>
      <c r="BK33" s="682"/>
      <c r="BL33" s="682"/>
      <c r="BM33" s="683">
        <v>99.4</v>
      </c>
      <c r="BN33" s="682"/>
      <c r="BO33" s="682"/>
      <c r="BP33" s="682"/>
      <c r="BQ33" s="684"/>
      <c r="BR33" s="681">
        <v>99.8</v>
      </c>
      <c r="BS33" s="682"/>
      <c r="BT33" s="682"/>
      <c r="BU33" s="682"/>
      <c r="BV33" s="682"/>
      <c r="BW33" s="682"/>
      <c r="BX33" s="683">
        <v>99.6</v>
      </c>
      <c r="BY33" s="682"/>
      <c r="BZ33" s="682"/>
      <c r="CA33" s="682"/>
      <c r="CB33" s="684"/>
      <c r="CD33" s="620" t="s">
        <v>306</v>
      </c>
      <c r="CE33" s="621"/>
      <c r="CF33" s="621"/>
      <c r="CG33" s="621"/>
      <c r="CH33" s="621"/>
      <c r="CI33" s="621"/>
      <c r="CJ33" s="621"/>
      <c r="CK33" s="621"/>
      <c r="CL33" s="621"/>
      <c r="CM33" s="621"/>
      <c r="CN33" s="621"/>
      <c r="CO33" s="621"/>
      <c r="CP33" s="621"/>
      <c r="CQ33" s="622"/>
      <c r="CR33" s="623">
        <v>6421495</v>
      </c>
      <c r="CS33" s="644"/>
      <c r="CT33" s="644"/>
      <c r="CU33" s="644"/>
      <c r="CV33" s="644"/>
      <c r="CW33" s="644"/>
      <c r="CX33" s="644"/>
      <c r="CY33" s="645"/>
      <c r="CZ33" s="628">
        <v>42.2</v>
      </c>
      <c r="DA33" s="656"/>
      <c r="DB33" s="656"/>
      <c r="DC33" s="658"/>
      <c r="DD33" s="632">
        <v>4834009</v>
      </c>
      <c r="DE33" s="644"/>
      <c r="DF33" s="644"/>
      <c r="DG33" s="644"/>
      <c r="DH33" s="644"/>
      <c r="DI33" s="644"/>
      <c r="DJ33" s="644"/>
      <c r="DK33" s="645"/>
      <c r="DL33" s="632">
        <v>3479340</v>
      </c>
      <c r="DM33" s="644"/>
      <c r="DN33" s="644"/>
      <c r="DO33" s="644"/>
      <c r="DP33" s="644"/>
      <c r="DQ33" s="644"/>
      <c r="DR33" s="644"/>
      <c r="DS33" s="644"/>
      <c r="DT33" s="644"/>
      <c r="DU33" s="644"/>
      <c r="DV33" s="645"/>
      <c r="DW33" s="628">
        <v>40.5</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370557</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2011971</v>
      </c>
      <c r="CS34" s="624"/>
      <c r="CT34" s="624"/>
      <c r="CU34" s="624"/>
      <c r="CV34" s="624"/>
      <c r="CW34" s="624"/>
      <c r="CX34" s="624"/>
      <c r="CY34" s="625"/>
      <c r="CZ34" s="628">
        <v>13.2</v>
      </c>
      <c r="DA34" s="656"/>
      <c r="DB34" s="656"/>
      <c r="DC34" s="658"/>
      <c r="DD34" s="632">
        <v>1173260</v>
      </c>
      <c r="DE34" s="624"/>
      <c r="DF34" s="624"/>
      <c r="DG34" s="624"/>
      <c r="DH34" s="624"/>
      <c r="DI34" s="624"/>
      <c r="DJ34" s="624"/>
      <c r="DK34" s="625"/>
      <c r="DL34" s="632">
        <v>935396</v>
      </c>
      <c r="DM34" s="624"/>
      <c r="DN34" s="624"/>
      <c r="DO34" s="624"/>
      <c r="DP34" s="624"/>
      <c r="DQ34" s="624"/>
      <c r="DR34" s="624"/>
      <c r="DS34" s="624"/>
      <c r="DT34" s="624"/>
      <c r="DU34" s="624"/>
      <c r="DV34" s="625"/>
      <c r="DW34" s="628">
        <v>10.9</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691935</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197549</v>
      </c>
      <c r="CS35" s="644"/>
      <c r="CT35" s="644"/>
      <c r="CU35" s="644"/>
      <c r="CV35" s="644"/>
      <c r="CW35" s="644"/>
      <c r="CX35" s="644"/>
      <c r="CY35" s="645"/>
      <c r="CZ35" s="628">
        <v>1.3</v>
      </c>
      <c r="DA35" s="656"/>
      <c r="DB35" s="656"/>
      <c r="DC35" s="658"/>
      <c r="DD35" s="632">
        <v>150278</v>
      </c>
      <c r="DE35" s="644"/>
      <c r="DF35" s="644"/>
      <c r="DG35" s="644"/>
      <c r="DH35" s="644"/>
      <c r="DI35" s="644"/>
      <c r="DJ35" s="644"/>
      <c r="DK35" s="645"/>
      <c r="DL35" s="632">
        <v>149899</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187758</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2094597</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283</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2621200</v>
      </c>
      <c r="CS36" s="624"/>
      <c r="CT36" s="624"/>
      <c r="CU36" s="624"/>
      <c r="CV36" s="624"/>
      <c r="CW36" s="624"/>
      <c r="CX36" s="624"/>
      <c r="CY36" s="625"/>
      <c r="CZ36" s="628">
        <v>17.2</v>
      </c>
      <c r="DA36" s="656"/>
      <c r="DB36" s="656"/>
      <c r="DC36" s="658"/>
      <c r="DD36" s="632">
        <v>2369645</v>
      </c>
      <c r="DE36" s="624"/>
      <c r="DF36" s="624"/>
      <c r="DG36" s="624"/>
      <c r="DH36" s="624"/>
      <c r="DI36" s="624"/>
      <c r="DJ36" s="624"/>
      <c r="DK36" s="625"/>
      <c r="DL36" s="632">
        <v>1497868</v>
      </c>
      <c r="DM36" s="624"/>
      <c r="DN36" s="624"/>
      <c r="DO36" s="624"/>
      <c r="DP36" s="624"/>
      <c r="DQ36" s="624"/>
      <c r="DR36" s="624"/>
      <c r="DS36" s="624"/>
      <c r="DT36" s="624"/>
      <c r="DU36" s="624"/>
      <c r="DV36" s="625"/>
      <c r="DW36" s="628">
        <v>17.399999999999999</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289858</v>
      </c>
      <c r="S37" s="624"/>
      <c r="T37" s="624"/>
      <c r="U37" s="624"/>
      <c r="V37" s="624"/>
      <c r="W37" s="624"/>
      <c r="X37" s="624"/>
      <c r="Y37" s="625"/>
      <c r="Z37" s="626">
        <v>1.9</v>
      </c>
      <c r="AA37" s="626"/>
      <c r="AB37" s="626"/>
      <c r="AC37" s="626"/>
      <c r="AD37" s="627">
        <v>2351</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405764</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-46525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712509</v>
      </c>
      <c r="CS37" s="644"/>
      <c r="CT37" s="644"/>
      <c r="CU37" s="644"/>
      <c r="CV37" s="644"/>
      <c r="CW37" s="644"/>
      <c r="CX37" s="644"/>
      <c r="CY37" s="645"/>
      <c r="CZ37" s="628">
        <v>4.7</v>
      </c>
      <c r="DA37" s="656"/>
      <c r="DB37" s="656"/>
      <c r="DC37" s="658"/>
      <c r="DD37" s="632">
        <v>668430</v>
      </c>
      <c r="DE37" s="644"/>
      <c r="DF37" s="644"/>
      <c r="DG37" s="644"/>
      <c r="DH37" s="644"/>
      <c r="DI37" s="644"/>
      <c r="DJ37" s="644"/>
      <c r="DK37" s="645"/>
      <c r="DL37" s="632">
        <v>619612</v>
      </c>
      <c r="DM37" s="644"/>
      <c r="DN37" s="644"/>
      <c r="DO37" s="644"/>
      <c r="DP37" s="644"/>
      <c r="DQ37" s="644"/>
      <c r="DR37" s="644"/>
      <c r="DS37" s="644"/>
      <c r="DT37" s="644"/>
      <c r="DU37" s="644"/>
      <c r="DV37" s="645"/>
      <c r="DW37" s="628">
        <v>7.2</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1265200</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264442</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3005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1323126</v>
      </c>
      <c r="CS38" s="624"/>
      <c r="CT38" s="624"/>
      <c r="CU38" s="624"/>
      <c r="CV38" s="624"/>
      <c r="CW38" s="624"/>
      <c r="CX38" s="624"/>
      <c r="CY38" s="625"/>
      <c r="CZ38" s="628">
        <v>8.6999999999999993</v>
      </c>
      <c r="DA38" s="656"/>
      <c r="DB38" s="656"/>
      <c r="DC38" s="658"/>
      <c r="DD38" s="632">
        <v>1093906</v>
      </c>
      <c r="DE38" s="624"/>
      <c r="DF38" s="624"/>
      <c r="DG38" s="624"/>
      <c r="DH38" s="624"/>
      <c r="DI38" s="624"/>
      <c r="DJ38" s="624"/>
      <c r="DK38" s="625"/>
      <c r="DL38" s="632">
        <v>896177</v>
      </c>
      <c r="DM38" s="624"/>
      <c r="DN38" s="624"/>
      <c r="DO38" s="624"/>
      <c r="DP38" s="624"/>
      <c r="DQ38" s="624"/>
      <c r="DR38" s="624"/>
      <c r="DS38" s="624"/>
      <c r="DT38" s="624"/>
      <c r="DU38" s="624"/>
      <c r="DV38" s="625"/>
      <c r="DW38" s="628">
        <v>10.4</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107730</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4415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267649</v>
      </c>
      <c r="CS39" s="644"/>
      <c r="CT39" s="644"/>
      <c r="CU39" s="644"/>
      <c r="CV39" s="644"/>
      <c r="CW39" s="644"/>
      <c r="CX39" s="644"/>
      <c r="CY39" s="645"/>
      <c r="CZ39" s="628">
        <v>1.8</v>
      </c>
      <c r="DA39" s="656"/>
      <c r="DB39" s="656"/>
      <c r="DC39" s="658"/>
      <c r="DD39" s="632">
        <v>46920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20400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101265</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95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15581412</v>
      </c>
      <c r="S41" s="696"/>
      <c r="T41" s="696"/>
      <c r="U41" s="696"/>
      <c r="V41" s="696"/>
      <c r="W41" s="696"/>
      <c r="X41" s="696"/>
      <c r="Y41" s="700"/>
      <c r="Z41" s="701">
        <v>100</v>
      </c>
      <c r="AA41" s="701"/>
      <c r="AB41" s="701"/>
      <c r="AC41" s="701"/>
      <c r="AD41" s="702">
        <v>8576177</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290506</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924890</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437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2736423</v>
      </c>
      <c r="CS42" s="644"/>
      <c r="CT42" s="644"/>
      <c r="CU42" s="644"/>
      <c r="CV42" s="644"/>
      <c r="CW42" s="644"/>
      <c r="CX42" s="644"/>
      <c r="CY42" s="645"/>
      <c r="CZ42" s="628">
        <v>18</v>
      </c>
      <c r="DA42" s="656"/>
      <c r="DB42" s="656"/>
      <c r="DC42" s="658"/>
      <c r="DD42" s="632">
        <v>382318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63419</v>
      </c>
      <c r="CS43" s="644"/>
      <c r="CT43" s="644"/>
      <c r="CU43" s="644"/>
      <c r="CV43" s="644"/>
      <c r="CW43" s="644"/>
      <c r="CX43" s="644"/>
      <c r="CY43" s="645"/>
      <c r="CZ43" s="628">
        <v>0.4</v>
      </c>
      <c r="DA43" s="656"/>
      <c r="DB43" s="656"/>
      <c r="DC43" s="658"/>
      <c r="DD43" s="632">
        <v>51536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2513292</v>
      </c>
      <c r="CS44" s="624"/>
      <c r="CT44" s="624"/>
      <c r="CU44" s="624"/>
      <c r="CV44" s="624"/>
      <c r="CW44" s="624"/>
      <c r="CX44" s="624"/>
      <c r="CY44" s="625"/>
      <c r="CZ44" s="628">
        <v>16.5</v>
      </c>
      <c r="DA44" s="629"/>
      <c r="DB44" s="629"/>
      <c r="DC44" s="635"/>
      <c r="DD44" s="632">
        <v>336034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1662622</v>
      </c>
      <c r="CS45" s="644"/>
      <c r="CT45" s="644"/>
      <c r="CU45" s="644"/>
      <c r="CV45" s="644"/>
      <c r="CW45" s="644"/>
      <c r="CX45" s="644"/>
      <c r="CY45" s="645"/>
      <c r="CZ45" s="628">
        <v>10.9</v>
      </c>
      <c r="DA45" s="656"/>
      <c r="DB45" s="656"/>
      <c r="DC45" s="658"/>
      <c r="DD45" s="632">
        <v>112531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781716</v>
      </c>
      <c r="CS46" s="624"/>
      <c r="CT46" s="624"/>
      <c r="CU46" s="624"/>
      <c r="CV46" s="624"/>
      <c r="CW46" s="624"/>
      <c r="CX46" s="624"/>
      <c r="CY46" s="625"/>
      <c r="CZ46" s="628">
        <v>5.0999999999999996</v>
      </c>
      <c r="DA46" s="629"/>
      <c r="DB46" s="629"/>
      <c r="DC46" s="635"/>
      <c r="DD46" s="632">
        <v>222637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223131</v>
      </c>
      <c r="CS47" s="644"/>
      <c r="CT47" s="644"/>
      <c r="CU47" s="644"/>
      <c r="CV47" s="644"/>
      <c r="CW47" s="644"/>
      <c r="CX47" s="644"/>
      <c r="CY47" s="645"/>
      <c r="CZ47" s="628">
        <v>1.5</v>
      </c>
      <c r="DA47" s="656"/>
      <c r="DB47" s="656"/>
      <c r="DC47" s="658"/>
      <c r="DD47" s="632">
        <v>46284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15229409</v>
      </c>
      <c r="CS49" s="682"/>
      <c r="CT49" s="682"/>
      <c r="CU49" s="682"/>
      <c r="CV49" s="682"/>
      <c r="CW49" s="682"/>
      <c r="CX49" s="682"/>
      <c r="CY49" s="711"/>
      <c r="CZ49" s="703">
        <v>100</v>
      </c>
      <c r="DA49" s="712"/>
      <c r="DB49" s="712"/>
      <c r="DC49" s="713"/>
      <c r="DD49" s="714">
        <v>9758878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lT5htZajqkP/ZYeI1RzDvPIek1UbMSboCyA4I/AN2IipYtW0E2Ie8lV6GFtu2EYbXO55cQlRFz9Fhmuh/ri0g==" saltValue="sb67VGazo9r43qRsYWiy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15511</v>
      </c>
      <c r="R7" s="753"/>
      <c r="S7" s="753"/>
      <c r="T7" s="753"/>
      <c r="U7" s="753"/>
      <c r="V7" s="753">
        <v>15159</v>
      </c>
      <c r="W7" s="753"/>
      <c r="X7" s="753"/>
      <c r="Y7" s="753"/>
      <c r="Z7" s="753"/>
      <c r="AA7" s="753">
        <v>351</v>
      </c>
      <c r="AB7" s="753"/>
      <c r="AC7" s="753"/>
      <c r="AD7" s="753"/>
      <c r="AE7" s="754"/>
      <c r="AF7" s="755">
        <v>258</v>
      </c>
      <c r="AG7" s="756"/>
      <c r="AH7" s="756"/>
      <c r="AI7" s="756"/>
      <c r="AJ7" s="757"/>
      <c r="AK7" s="758">
        <v>692</v>
      </c>
      <c r="AL7" s="759"/>
      <c r="AM7" s="759"/>
      <c r="AN7" s="759"/>
      <c r="AO7" s="759"/>
      <c r="AP7" s="759">
        <v>15900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v>
      </c>
      <c r="CI7" s="744"/>
      <c r="CJ7" s="744"/>
      <c r="CK7" s="744"/>
      <c r="CL7" s="745"/>
      <c r="CM7" s="743">
        <v>30</v>
      </c>
      <c r="CN7" s="744"/>
      <c r="CO7" s="744"/>
      <c r="CP7" s="744"/>
      <c r="CQ7" s="745"/>
      <c r="CR7" s="743">
        <v>27</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152</v>
      </c>
      <c r="R8" s="784"/>
      <c r="S8" s="784"/>
      <c r="T8" s="784"/>
      <c r="U8" s="784"/>
      <c r="V8" s="784">
        <v>151</v>
      </c>
      <c r="W8" s="784"/>
      <c r="X8" s="784"/>
      <c r="Y8" s="784"/>
      <c r="Z8" s="784"/>
      <c r="AA8" s="784">
        <v>1</v>
      </c>
      <c r="AB8" s="784"/>
      <c r="AC8" s="784"/>
      <c r="AD8" s="784"/>
      <c r="AE8" s="785"/>
      <c r="AF8" s="786">
        <v>1</v>
      </c>
      <c r="AG8" s="787"/>
      <c r="AH8" s="787"/>
      <c r="AI8" s="787"/>
      <c r="AJ8" s="788"/>
      <c r="AK8" s="769">
        <v>70</v>
      </c>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-1</v>
      </c>
      <c r="CI8" s="777"/>
      <c r="CJ8" s="777"/>
      <c r="CK8" s="777"/>
      <c r="CL8" s="778"/>
      <c r="CM8" s="776">
        <v>40</v>
      </c>
      <c r="CN8" s="777"/>
      <c r="CO8" s="777"/>
      <c r="CP8" s="777"/>
      <c r="CQ8" s="778"/>
      <c r="CR8" s="776">
        <v>8</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375</v>
      </c>
      <c r="C9" s="781"/>
      <c r="D9" s="781"/>
      <c r="E9" s="781"/>
      <c r="F9" s="781"/>
      <c r="G9" s="781"/>
      <c r="H9" s="781"/>
      <c r="I9" s="781"/>
      <c r="J9" s="781"/>
      <c r="K9" s="781"/>
      <c r="L9" s="781"/>
      <c r="M9" s="781"/>
      <c r="N9" s="781"/>
      <c r="O9" s="781"/>
      <c r="P9" s="782"/>
      <c r="Q9" s="783">
        <v>3</v>
      </c>
      <c r="R9" s="784"/>
      <c r="S9" s="784"/>
      <c r="T9" s="784"/>
      <c r="U9" s="784"/>
      <c r="V9" s="784">
        <v>3</v>
      </c>
      <c r="W9" s="784"/>
      <c r="X9" s="784"/>
      <c r="Y9" s="784"/>
      <c r="Z9" s="784"/>
      <c r="AA9" s="784">
        <v>0</v>
      </c>
      <c r="AB9" s="784"/>
      <c r="AC9" s="784"/>
      <c r="AD9" s="784"/>
      <c r="AE9" s="785"/>
      <c r="AF9" s="786">
        <v>0</v>
      </c>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f>SUM(Q7:U22)</f>
        <v>15666</v>
      </c>
      <c r="R23" s="793"/>
      <c r="S23" s="793"/>
      <c r="T23" s="793"/>
      <c r="U23" s="793"/>
      <c r="V23" s="793">
        <f>SUM(V7:Z22)</f>
        <v>15313</v>
      </c>
      <c r="W23" s="793"/>
      <c r="X23" s="793"/>
      <c r="Y23" s="793"/>
      <c r="Z23" s="793"/>
      <c r="AA23" s="793">
        <f>SUM(AA7:AE22)</f>
        <v>352</v>
      </c>
      <c r="AB23" s="793"/>
      <c r="AC23" s="793"/>
      <c r="AD23" s="793"/>
      <c r="AE23" s="794"/>
      <c r="AF23" s="795">
        <v>259</v>
      </c>
      <c r="AG23" s="793"/>
      <c r="AH23" s="793"/>
      <c r="AI23" s="793"/>
      <c r="AJ23" s="796"/>
      <c r="AK23" s="797"/>
      <c r="AL23" s="798"/>
      <c r="AM23" s="798"/>
      <c r="AN23" s="798"/>
      <c r="AO23" s="798"/>
      <c r="AP23" s="793">
        <f>SUM(AP7:AT22)</f>
        <v>15900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2659</v>
      </c>
      <c r="R28" s="823"/>
      <c r="S28" s="823"/>
      <c r="T28" s="823"/>
      <c r="U28" s="823"/>
      <c r="V28" s="823">
        <v>2659</v>
      </c>
      <c r="W28" s="823"/>
      <c r="X28" s="823"/>
      <c r="Y28" s="823"/>
      <c r="Z28" s="823"/>
      <c r="AA28" s="823">
        <v>0</v>
      </c>
      <c r="AB28" s="823"/>
      <c r="AC28" s="823"/>
      <c r="AD28" s="823"/>
      <c r="AE28" s="824"/>
      <c r="AF28" s="825">
        <v>0</v>
      </c>
      <c r="AG28" s="823"/>
      <c r="AH28" s="823"/>
      <c r="AI28" s="823"/>
      <c r="AJ28" s="826"/>
      <c r="AK28" s="827">
        <v>233</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60</v>
      </c>
      <c r="R29" s="784"/>
      <c r="S29" s="784"/>
      <c r="T29" s="784"/>
      <c r="U29" s="784"/>
      <c r="V29" s="784">
        <v>59</v>
      </c>
      <c r="W29" s="784"/>
      <c r="X29" s="784"/>
      <c r="Y29" s="784"/>
      <c r="Z29" s="784"/>
      <c r="AA29" s="784">
        <v>1</v>
      </c>
      <c r="AB29" s="784"/>
      <c r="AC29" s="784"/>
      <c r="AD29" s="784"/>
      <c r="AE29" s="785"/>
      <c r="AF29" s="786">
        <v>1</v>
      </c>
      <c r="AG29" s="787"/>
      <c r="AH29" s="787"/>
      <c r="AI29" s="787"/>
      <c r="AJ29" s="788"/>
      <c r="AK29" s="834">
        <v>41</v>
      </c>
      <c r="AL29" s="830"/>
      <c r="AM29" s="830"/>
      <c r="AN29" s="830"/>
      <c r="AO29" s="830"/>
      <c r="AP29" s="830">
        <v>43</v>
      </c>
      <c r="AQ29" s="830"/>
      <c r="AR29" s="830"/>
      <c r="AS29" s="830"/>
      <c r="AT29" s="830"/>
      <c r="AU29" s="830">
        <v>17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2670</v>
      </c>
      <c r="R30" s="784"/>
      <c r="S30" s="784"/>
      <c r="T30" s="784"/>
      <c r="U30" s="784"/>
      <c r="V30" s="784">
        <v>2626</v>
      </c>
      <c r="W30" s="784"/>
      <c r="X30" s="784"/>
      <c r="Y30" s="784"/>
      <c r="Z30" s="784"/>
      <c r="AA30" s="784">
        <v>44</v>
      </c>
      <c r="AB30" s="784"/>
      <c r="AC30" s="784"/>
      <c r="AD30" s="784"/>
      <c r="AE30" s="785"/>
      <c r="AF30" s="786">
        <v>44</v>
      </c>
      <c r="AG30" s="787"/>
      <c r="AH30" s="787"/>
      <c r="AI30" s="787"/>
      <c r="AJ30" s="788"/>
      <c r="AK30" s="834">
        <v>363</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471</v>
      </c>
      <c r="R31" s="784"/>
      <c r="S31" s="784"/>
      <c r="T31" s="784"/>
      <c r="U31" s="784"/>
      <c r="V31" s="784">
        <v>471</v>
      </c>
      <c r="W31" s="784"/>
      <c r="X31" s="784"/>
      <c r="Y31" s="784"/>
      <c r="Z31" s="784"/>
      <c r="AA31" s="784">
        <v>0</v>
      </c>
      <c r="AB31" s="784"/>
      <c r="AC31" s="784"/>
      <c r="AD31" s="784"/>
      <c r="AE31" s="785"/>
      <c r="AF31" s="786" t="s">
        <v>122</v>
      </c>
      <c r="AG31" s="787"/>
      <c r="AH31" s="787"/>
      <c r="AI31" s="787"/>
      <c r="AJ31" s="788"/>
      <c r="AK31" s="834">
        <v>108</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477</v>
      </c>
      <c r="R32" s="784"/>
      <c r="S32" s="784"/>
      <c r="T32" s="784"/>
      <c r="U32" s="784"/>
      <c r="V32" s="784">
        <v>469</v>
      </c>
      <c r="W32" s="784"/>
      <c r="X32" s="784"/>
      <c r="Y32" s="784"/>
      <c r="Z32" s="784"/>
      <c r="AA32" s="784">
        <v>8</v>
      </c>
      <c r="AB32" s="784"/>
      <c r="AC32" s="784"/>
      <c r="AD32" s="784"/>
      <c r="AE32" s="785"/>
      <c r="AF32" s="786">
        <v>8</v>
      </c>
      <c r="AG32" s="787"/>
      <c r="AH32" s="787"/>
      <c r="AI32" s="787"/>
      <c r="AJ32" s="788"/>
      <c r="AK32" s="834">
        <v>121</v>
      </c>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367</v>
      </c>
      <c r="R33" s="784"/>
      <c r="S33" s="784"/>
      <c r="T33" s="784"/>
      <c r="U33" s="784"/>
      <c r="V33" s="784">
        <v>370</v>
      </c>
      <c r="W33" s="784"/>
      <c r="X33" s="784"/>
      <c r="Y33" s="784"/>
      <c r="Z33" s="784"/>
      <c r="AA33" s="784" t="s">
        <v>562</v>
      </c>
      <c r="AB33" s="784"/>
      <c r="AC33" s="784"/>
      <c r="AD33" s="784"/>
      <c r="AE33" s="785"/>
      <c r="AF33" s="786">
        <v>570</v>
      </c>
      <c r="AG33" s="787"/>
      <c r="AH33" s="787"/>
      <c r="AI33" s="787"/>
      <c r="AJ33" s="788"/>
      <c r="AK33" s="834">
        <v>101</v>
      </c>
      <c r="AL33" s="830"/>
      <c r="AM33" s="830"/>
      <c r="AN33" s="830"/>
      <c r="AO33" s="830"/>
      <c r="AP33" s="830">
        <v>1915</v>
      </c>
      <c r="AQ33" s="830"/>
      <c r="AR33" s="830"/>
      <c r="AS33" s="830"/>
      <c r="AT33" s="830"/>
      <c r="AU33" s="830">
        <v>236</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485</v>
      </c>
      <c r="R34" s="784"/>
      <c r="S34" s="784"/>
      <c r="T34" s="784"/>
      <c r="U34" s="784"/>
      <c r="V34" s="784">
        <v>476</v>
      </c>
      <c r="W34" s="784"/>
      <c r="X34" s="784"/>
      <c r="Y34" s="784"/>
      <c r="Z34" s="784"/>
      <c r="AA34" s="784">
        <v>9</v>
      </c>
      <c r="AB34" s="784"/>
      <c r="AC34" s="784"/>
      <c r="AD34" s="784"/>
      <c r="AE34" s="785"/>
      <c r="AF34" s="786">
        <v>65</v>
      </c>
      <c r="AG34" s="787"/>
      <c r="AH34" s="787"/>
      <c r="AI34" s="787"/>
      <c r="AJ34" s="788"/>
      <c r="AK34" s="834">
        <v>264</v>
      </c>
      <c r="AL34" s="830"/>
      <c r="AM34" s="830"/>
      <c r="AN34" s="830"/>
      <c r="AO34" s="830"/>
      <c r="AP34" s="830">
        <v>1740</v>
      </c>
      <c r="AQ34" s="830"/>
      <c r="AR34" s="830"/>
      <c r="AS34" s="830"/>
      <c r="AT34" s="830"/>
      <c r="AU34" s="830">
        <v>1740</v>
      </c>
      <c r="AV34" s="830"/>
      <c r="AW34" s="830"/>
      <c r="AX34" s="830"/>
      <c r="AY34" s="830"/>
      <c r="AZ34" s="831"/>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2053</v>
      </c>
      <c r="R35" s="784"/>
      <c r="S35" s="784"/>
      <c r="T35" s="784"/>
      <c r="U35" s="784"/>
      <c r="V35" s="784">
        <v>2002</v>
      </c>
      <c r="W35" s="784"/>
      <c r="X35" s="784"/>
      <c r="Y35" s="784"/>
      <c r="Z35" s="784"/>
      <c r="AA35" s="784">
        <v>51</v>
      </c>
      <c r="AB35" s="784"/>
      <c r="AC35" s="784"/>
      <c r="AD35" s="784"/>
      <c r="AE35" s="785"/>
      <c r="AF35" s="786">
        <v>142</v>
      </c>
      <c r="AG35" s="787"/>
      <c r="AH35" s="787"/>
      <c r="AI35" s="787"/>
      <c r="AJ35" s="788"/>
      <c r="AK35" s="834">
        <v>414</v>
      </c>
      <c r="AL35" s="830"/>
      <c r="AM35" s="830"/>
      <c r="AN35" s="830"/>
      <c r="AO35" s="830"/>
      <c r="AP35" s="830">
        <v>1126</v>
      </c>
      <c r="AQ35" s="830"/>
      <c r="AR35" s="830"/>
      <c r="AS35" s="830"/>
      <c r="AT35" s="830"/>
      <c r="AU35" s="830">
        <v>563</v>
      </c>
      <c r="AV35" s="830"/>
      <c r="AW35" s="830"/>
      <c r="AX35" s="830"/>
      <c r="AY35" s="830"/>
      <c r="AZ35" s="831"/>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t="s">
        <v>122</v>
      </c>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829</v>
      </c>
      <c r="AG63" s="844"/>
      <c r="AH63" s="844"/>
      <c r="AI63" s="844"/>
      <c r="AJ63" s="845"/>
      <c r="AK63" s="846"/>
      <c r="AL63" s="841"/>
      <c r="AM63" s="841"/>
      <c r="AN63" s="841"/>
      <c r="AO63" s="841"/>
      <c r="AP63" s="844">
        <f>SUM(AP28:AT62)</f>
        <v>4824</v>
      </c>
      <c r="AQ63" s="844"/>
      <c r="AR63" s="844"/>
      <c r="AS63" s="844"/>
      <c r="AT63" s="844"/>
      <c r="AU63" s="844">
        <f>SUM(AU28:AY62)</f>
        <v>2556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336</v>
      </c>
      <c r="R68" s="866"/>
      <c r="S68" s="866"/>
      <c r="T68" s="866"/>
      <c r="U68" s="866"/>
      <c r="V68" s="866">
        <v>301</v>
      </c>
      <c r="W68" s="866"/>
      <c r="X68" s="866"/>
      <c r="Y68" s="866"/>
      <c r="Z68" s="866"/>
      <c r="AA68" s="866">
        <v>35</v>
      </c>
      <c r="AB68" s="866"/>
      <c r="AC68" s="866"/>
      <c r="AD68" s="866"/>
      <c r="AE68" s="866"/>
      <c r="AF68" s="866">
        <v>35</v>
      </c>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598</v>
      </c>
      <c r="R69" s="830"/>
      <c r="S69" s="830"/>
      <c r="T69" s="830"/>
      <c r="U69" s="830"/>
      <c r="V69" s="830">
        <v>587</v>
      </c>
      <c r="W69" s="830"/>
      <c r="X69" s="830"/>
      <c r="Y69" s="830"/>
      <c r="Z69" s="830"/>
      <c r="AA69" s="830">
        <v>11</v>
      </c>
      <c r="AB69" s="830"/>
      <c r="AC69" s="830"/>
      <c r="AD69" s="830"/>
      <c r="AE69" s="830"/>
      <c r="AF69" s="830">
        <v>11</v>
      </c>
      <c r="AG69" s="830"/>
      <c r="AH69" s="830"/>
      <c r="AI69" s="830"/>
      <c r="AJ69" s="830"/>
      <c r="AK69" s="830"/>
      <c r="AL69" s="830"/>
      <c r="AM69" s="830"/>
      <c r="AN69" s="830"/>
      <c r="AO69" s="830"/>
      <c r="AP69" s="830">
        <v>40</v>
      </c>
      <c r="AQ69" s="830"/>
      <c r="AR69" s="830"/>
      <c r="AS69" s="830"/>
      <c r="AT69" s="830"/>
      <c r="AU69" s="830">
        <v>29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12</v>
      </c>
      <c r="R70" s="830"/>
      <c r="S70" s="830"/>
      <c r="T70" s="830"/>
      <c r="U70" s="830"/>
      <c r="V70" s="830">
        <v>5</v>
      </c>
      <c r="W70" s="830"/>
      <c r="X70" s="830"/>
      <c r="Y70" s="830"/>
      <c r="Z70" s="830"/>
      <c r="AA70" s="830">
        <v>7</v>
      </c>
      <c r="AB70" s="830"/>
      <c r="AC70" s="830"/>
      <c r="AD70" s="830"/>
      <c r="AE70" s="830"/>
      <c r="AF70" s="830">
        <v>7</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666</v>
      </c>
      <c r="R71" s="830"/>
      <c r="S71" s="830"/>
      <c r="T71" s="830"/>
      <c r="U71" s="830"/>
      <c r="V71" s="830">
        <v>630</v>
      </c>
      <c r="W71" s="830"/>
      <c r="X71" s="830"/>
      <c r="Y71" s="830"/>
      <c r="Z71" s="830"/>
      <c r="AA71" s="830">
        <v>36</v>
      </c>
      <c r="AB71" s="830"/>
      <c r="AC71" s="830"/>
      <c r="AD71" s="830"/>
      <c r="AE71" s="830"/>
      <c r="AF71" s="830">
        <v>-60</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152</v>
      </c>
      <c r="R72" s="830"/>
      <c r="S72" s="830"/>
      <c r="T72" s="830"/>
      <c r="U72" s="830"/>
      <c r="V72" s="830">
        <v>143</v>
      </c>
      <c r="W72" s="830"/>
      <c r="X72" s="830"/>
      <c r="Y72" s="830"/>
      <c r="Z72" s="830"/>
      <c r="AA72" s="830">
        <v>9</v>
      </c>
      <c r="AB72" s="830"/>
      <c r="AC72" s="830"/>
      <c r="AD72" s="830"/>
      <c r="AE72" s="830"/>
      <c r="AF72" s="830">
        <v>9</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4171</v>
      </c>
      <c r="R73" s="830"/>
      <c r="S73" s="830"/>
      <c r="T73" s="830"/>
      <c r="U73" s="830"/>
      <c r="V73" s="830">
        <v>3764</v>
      </c>
      <c r="W73" s="830"/>
      <c r="X73" s="830"/>
      <c r="Y73" s="830"/>
      <c r="Z73" s="830"/>
      <c r="AA73" s="830">
        <v>407</v>
      </c>
      <c r="AB73" s="830"/>
      <c r="AC73" s="830"/>
      <c r="AD73" s="830"/>
      <c r="AE73" s="830"/>
      <c r="AF73" s="830">
        <v>407</v>
      </c>
      <c r="AG73" s="830"/>
      <c r="AH73" s="830"/>
      <c r="AI73" s="830"/>
      <c r="AJ73" s="830"/>
      <c r="AK73" s="830">
        <v>2</v>
      </c>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7</v>
      </c>
      <c r="R74" s="830"/>
      <c r="S74" s="830"/>
      <c r="T74" s="830"/>
      <c r="U74" s="830"/>
      <c r="V74" s="830">
        <v>7</v>
      </c>
      <c r="W74" s="830"/>
      <c r="X74" s="830"/>
      <c r="Y74" s="830"/>
      <c r="Z74" s="830"/>
      <c r="AA74" s="830">
        <v>0</v>
      </c>
      <c r="AB74" s="830"/>
      <c r="AC74" s="830"/>
      <c r="AD74" s="830"/>
      <c r="AE74" s="830"/>
      <c r="AF74" s="830">
        <v>0</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59</v>
      </c>
      <c r="R75" s="878"/>
      <c r="S75" s="878"/>
      <c r="T75" s="878"/>
      <c r="U75" s="834"/>
      <c r="V75" s="879">
        <v>48</v>
      </c>
      <c r="W75" s="878"/>
      <c r="X75" s="878"/>
      <c r="Y75" s="878"/>
      <c r="Z75" s="834"/>
      <c r="AA75" s="879">
        <v>11</v>
      </c>
      <c r="AB75" s="878"/>
      <c r="AC75" s="878"/>
      <c r="AD75" s="878"/>
      <c r="AE75" s="834"/>
      <c r="AF75" s="879">
        <v>11</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561</v>
      </c>
      <c r="C76" s="874"/>
      <c r="D76" s="874"/>
      <c r="E76" s="874"/>
      <c r="F76" s="874"/>
      <c r="G76" s="874"/>
      <c r="H76" s="874"/>
      <c r="I76" s="874"/>
      <c r="J76" s="874"/>
      <c r="K76" s="874"/>
      <c r="L76" s="874"/>
      <c r="M76" s="874"/>
      <c r="N76" s="874"/>
      <c r="O76" s="874"/>
      <c r="P76" s="875"/>
      <c r="Q76" s="877">
        <v>155045</v>
      </c>
      <c r="R76" s="878"/>
      <c r="S76" s="878"/>
      <c r="T76" s="878"/>
      <c r="U76" s="834"/>
      <c r="V76" s="879">
        <v>151878</v>
      </c>
      <c r="W76" s="878"/>
      <c r="X76" s="878"/>
      <c r="Y76" s="878"/>
      <c r="Z76" s="834"/>
      <c r="AA76" s="879">
        <v>3167</v>
      </c>
      <c r="AB76" s="878"/>
      <c r="AC76" s="878"/>
      <c r="AD76" s="878"/>
      <c r="AE76" s="834"/>
      <c r="AF76" s="879">
        <v>3167</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3587</v>
      </c>
      <c r="AG88" s="844"/>
      <c r="AH88" s="844"/>
      <c r="AI88" s="844"/>
      <c r="AJ88" s="844"/>
      <c r="AK88" s="841"/>
      <c r="AL88" s="841"/>
      <c r="AM88" s="841"/>
      <c r="AN88" s="841"/>
      <c r="AO88" s="841"/>
      <c r="AP88" s="844">
        <f t="shared" ref="AP88" si="0">SUM(AP68:AT87)</f>
        <v>40</v>
      </c>
      <c r="AQ88" s="844"/>
      <c r="AR88" s="844"/>
      <c r="AS88" s="844"/>
      <c r="AT88" s="844"/>
      <c r="AU88" s="844">
        <f t="shared" ref="AU88" si="1">SUM(AU68:AY87)</f>
        <v>29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35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293</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293</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293</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1751285</v>
      </c>
      <c r="AB110" s="900"/>
      <c r="AC110" s="900"/>
      <c r="AD110" s="900"/>
      <c r="AE110" s="901"/>
      <c r="AF110" s="902">
        <v>1670415</v>
      </c>
      <c r="AG110" s="900"/>
      <c r="AH110" s="900"/>
      <c r="AI110" s="900"/>
      <c r="AJ110" s="901"/>
      <c r="AK110" s="902">
        <v>1707200</v>
      </c>
      <c r="AL110" s="900"/>
      <c r="AM110" s="900"/>
      <c r="AN110" s="900"/>
      <c r="AO110" s="901"/>
      <c r="AP110" s="903">
        <v>24</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16919357</v>
      </c>
      <c r="BR110" s="931"/>
      <c r="BS110" s="931"/>
      <c r="BT110" s="931"/>
      <c r="BU110" s="931"/>
      <c r="BV110" s="931">
        <v>16298068</v>
      </c>
      <c r="BW110" s="931"/>
      <c r="BX110" s="931"/>
      <c r="BY110" s="931"/>
      <c r="BZ110" s="931"/>
      <c r="CA110" s="931">
        <v>15900221</v>
      </c>
      <c r="CB110" s="931"/>
      <c r="CC110" s="931"/>
      <c r="CD110" s="931"/>
      <c r="CE110" s="931"/>
      <c r="CF110" s="944">
        <v>223.8</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3626996</v>
      </c>
      <c r="BR112" s="926"/>
      <c r="BS112" s="926"/>
      <c r="BT112" s="926"/>
      <c r="BU112" s="926"/>
      <c r="BV112" s="926">
        <v>3451187</v>
      </c>
      <c r="BW112" s="926"/>
      <c r="BX112" s="926"/>
      <c r="BY112" s="926"/>
      <c r="BZ112" s="926"/>
      <c r="CA112" s="926">
        <v>3385194</v>
      </c>
      <c r="CB112" s="926"/>
      <c r="CC112" s="926"/>
      <c r="CD112" s="926"/>
      <c r="CE112" s="926"/>
      <c r="CF112" s="920">
        <v>47.7</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323319</v>
      </c>
      <c r="AB113" s="938"/>
      <c r="AC113" s="938"/>
      <c r="AD113" s="938"/>
      <c r="AE113" s="939"/>
      <c r="AF113" s="940">
        <v>296527</v>
      </c>
      <c r="AG113" s="938"/>
      <c r="AH113" s="938"/>
      <c r="AI113" s="938"/>
      <c r="AJ113" s="939"/>
      <c r="AK113" s="940">
        <v>309075</v>
      </c>
      <c r="AL113" s="938"/>
      <c r="AM113" s="938"/>
      <c r="AN113" s="938"/>
      <c r="AO113" s="939"/>
      <c r="AP113" s="941">
        <v>4.4000000000000004</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2843</v>
      </c>
      <c r="BR113" s="926"/>
      <c r="BS113" s="926"/>
      <c r="BT113" s="926"/>
      <c r="BU113" s="926"/>
      <c r="BV113" s="926">
        <v>24926</v>
      </c>
      <c r="BW113" s="926"/>
      <c r="BX113" s="926"/>
      <c r="BY113" s="926"/>
      <c r="BZ113" s="926"/>
      <c r="CA113" s="926">
        <v>29404</v>
      </c>
      <c r="CB113" s="926"/>
      <c r="CC113" s="926"/>
      <c r="CD113" s="926"/>
      <c r="CE113" s="926"/>
      <c r="CF113" s="920">
        <v>0.4</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2608</v>
      </c>
      <c r="AB114" s="959"/>
      <c r="AC114" s="959"/>
      <c r="AD114" s="959"/>
      <c r="AE114" s="960"/>
      <c r="AF114" s="961">
        <v>9059</v>
      </c>
      <c r="AG114" s="959"/>
      <c r="AH114" s="959"/>
      <c r="AI114" s="959"/>
      <c r="AJ114" s="960"/>
      <c r="AK114" s="961">
        <v>6913</v>
      </c>
      <c r="AL114" s="959"/>
      <c r="AM114" s="959"/>
      <c r="AN114" s="959"/>
      <c r="AO114" s="960"/>
      <c r="AP114" s="962">
        <v>0.1</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840393</v>
      </c>
      <c r="BR114" s="926"/>
      <c r="BS114" s="926"/>
      <c r="BT114" s="926"/>
      <c r="BU114" s="926"/>
      <c r="BV114" s="926">
        <v>818200</v>
      </c>
      <c r="BW114" s="926"/>
      <c r="BX114" s="926"/>
      <c r="BY114" s="926"/>
      <c r="BZ114" s="926"/>
      <c r="CA114" s="926">
        <v>842357</v>
      </c>
      <c r="CB114" s="926"/>
      <c r="CC114" s="926"/>
      <c r="CD114" s="926"/>
      <c r="CE114" s="926"/>
      <c r="CF114" s="920">
        <v>11.9</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2077212</v>
      </c>
      <c r="AB117" s="979"/>
      <c r="AC117" s="979"/>
      <c r="AD117" s="979"/>
      <c r="AE117" s="980"/>
      <c r="AF117" s="981">
        <v>1976001</v>
      </c>
      <c r="AG117" s="979"/>
      <c r="AH117" s="979"/>
      <c r="AI117" s="979"/>
      <c r="AJ117" s="980"/>
      <c r="AK117" s="981">
        <v>2023188</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293</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v>11952</v>
      </c>
      <c r="BW118" s="1000"/>
      <c r="BX118" s="1000"/>
      <c r="BY118" s="1000"/>
      <c r="BZ118" s="1000"/>
      <c r="CA118" s="1000">
        <v>22901</v>
      </c>
      <c r="CB118" s="1000"/>
      <c r="CC118" s="1000"/>
      <c r="CD118" s="1000"/>
      <c r="CE118" s="1000"/>
      <c r="CF118" s="920">
        <v>0.3</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446</v>
      </c>
      <c r="BP119" s="1005"/>
      <c r="BQ119" s="999">
        <v>21389589</v>
      </c>
      <c r="BR119" s="1000"/>
      <c r="BS119" s="1000"/>
      <c r="BT119" s="1000"/>
      <c r="BU119" s="1000"/>
      <c r="BV119" s="1000">
        <v>20604333</v>
      </c>
      <c r="BW119" s="1000"/>
      <c r="BX119" s="1000"/>
      <c r="BY119" s="1000"/>
      <c r="BZ119" s="1000"/>
      <c r="CA119" s="1000">
        <v>20180077</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8306494</v>
      </c>
      <c r="BR120" s="931"/>
      <c r="BS120" s="931"/>
      <c r="BT120" s="931"/>
      <c r="BU120" s="931"/>
      <c r="BV120" s="931">
        <v>8236347</v>
      </c>
      <c r="BW120" s="931"/>
      <c r="BX120" s="931"/>
      <c r="BY120" s="931"/>
      <c r="BZ120" s="931"/>
      <c r="CA120" s="931">
        <v>8023302</v>
      </c>
      <c r="CB120" s="931"/>
      <c r="CC120" s="931"/>
      <c r="CD120" s="931"/>
      <c r="CE120" s="931"/>
      <c r="CF120" s="944">
        <v>112.9</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1726051</v>
      </c>
      <c r="DR120" s="931"/>
      <c r="DS120" s="931"/>
      <c r="DT120" s="931"/>
      <c r="DU120" s="931"/>
      <c r="DV120" s="932">
        <v>24.3</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2537</v>
      </c>
      <c r="BR121" s="926"/>
      <c r="BS121" s="926"/>
      <c r="BT121" s="926"/>
      <c r="BU121" s="926"/>
      <c r="BV121" s="926" t="s">
        <v>122</v>
      </c>
      <c r="BW121" s="926"/>
      <c r="BX121" s="926"/>
      <c r="BY121" s="926"/>
      <c r="BZ121" s="926"/>
      <c r="CA121" s="926">
        <v>19400</v>
      </c>
      <c r="CB121" s="926"/>
      <c r="CC121" s="926"/>
      <c r="CD121" s="926"/>
      <c r="CE121" s="926"/>
      <c r="CF121" s="920">
        <v>0.3</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1082352</v>
      </c>
      <c r="DH121" s="926"/>
      <c r="DI121" s="926"/>
      <c r="DJ121" s="926"/>
      <c r="DK121" s="926"/>
      <c r="DL121" s="926">
        <v>1061537</v>
      </c>
      <c r="DM121" s="926"/>
      <c r="DN121" s="926"/>
      <c r="DO121" s="926"/>
      <c r="DP121" s="926"/>
      <c r="DQ121" s="926">
        <v>1037940</v>
      </c>
      <c r="DR121" s="926"/>
      <c r="DS121" s="926"/>
      <c r="DT121" s="926"/>
      <c r="DU121" s="926"/>
      <c r="DV121" s="927">
        <v>14.6</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14697699</v>
      </c>
      <c r="BR122" s="1000"/>
      <c r="BS122" s="1000"/>
      <c r="BT122" s="1000"/>
      <c r="BU122" s="1000"/>
      <c r="BV122" s="1000">
        <v>14458749</v>
      </c>
      <c r="BW122" s="1000"/>
      <c r="BX122" s="1000"/>
      <c r="BY122" s="1000"/>
      <c r="BZ122" s="1000"/>
      <c r="CA122" s="1000">
        <v>14085529</v>
      </c>
      <c r="CB122" s="1000"/>
      <c r="CC122" s="1000"/>
      <c r="CD122" s="1000"/>
      <c r="CE122" s="1000"/>
      <c r="CF122" s="1017">
        <v>198.3</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739805</v>
      </c>
      <c r="DH122" s="926"/>
      <c r="DI122" s="926"/>
      <c r="DJ122" s="926"/>
      <c r="DK122" s="926"/>
      <c r="DL122" s="926">
        <v>609584</v>
      </c>
      <c r="DM122" s="926"/>
      <c r="DN122" s="926"/>
      <c r="DO122" s="926"/>
      <c r="DP122" s="926"/>
      <c r="DQ122" s="926">
        <v>604460</v>
      </c>
      <c r="DR122" s="926"/>
      <c r="DS122" s="926"/>
      <c r="DT122" s="926"/>
      <c r="DU122" s="926"/>
      <c r="DV122" s="927">
        <v>8.5</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454</v>
      </c>
      <c r="BP123" s="1005"/>
      <c r="BQ123" s="1063">
        <v>23006730</v>
      </c>
      <c r="BR123" s="1064"/>
      <c r="BS123" s="1064"/>
      <c r="BT123" s="1064"/>
      <c r="BU123" s="1064"/>
      <c r="BV123" s="1064">
        <v>22695096</v>
      </c>
      <c r="BW123" s="1064"/>
      <c r="BX123" s="1064"/>
      <c r="BY123" s="1064"/>
      <c r="BZ123" s="1064"/>
      <c r="CA123" s="1064">
        <v>22128231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14239</v>
      </c>
      <c r="DH123" s="959"/>
      <c r="DI123" s="959"/>
      <c r="DJ123" s="959"/>
      <c r="DK123" s="960"/>
      <c r="DL123" s="961">
        <v>15500</v>
      </c>
      <c r="DM123" s="959"/>
      <c r="DN123" s="959"/>
      <c r="DO123" s="959"/>
      <c r="DP123" s="960"/>
      <c r="DQ123" s="961">
        <v>16743</v>
      </c>
      <c r="DR123" s="959"/>
      <c r="DS123" s="959"/>
      <c r="DT123" s="959"/>
      <c r="DU123" s="960"/>
      <c r="DV123" s="962">
        <v>0.2</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1790600</v>
      </c>
      <c r="DH124" s="986"/>
      <c r="DI124" s="986"/>
      <c r="DJ124" s="986"/>
      <c r="DK124" s="987"/>
      <c r="DL124" s="985">
        <v>1764566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5423</v>
      </c>
      <c r="AB128" s="1046"/>
      <c r="AC128" s="1046"/>
      <c r="AD128" s="1046"/>
      <c r="AE128" s="1047"/>
      <c r="AF128" s="1048">
        <v>2814</v>
      </c>
      <c r="AG128" s="1046"/>
      <c r="AH128" s="1046"/>
      <c r="AI128" s="1046"/>
      <c r="AJ128" s="1047"/>
      <c r="AK128" s="1048">
        <v>18247</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13.64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8332088</v>
      </c>
      <c r="AB129" s="959"/>
      <c r="AC129" s="959"/>
      <c r="AD129" s="959"/>
      <c r="AE129" s="960"/>
      <c r="AF129" s="961">
        <v>8308427</v>
      </c>
      <c r="AG129" s="959"/>
      <c r="AH129" s="959"/>
      <c r="AI129" s="959"/>
      <c r="AJ129" s="960"/>
      <c r="AK129" s="961">
        <v>8456036</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18.64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1434017</v>
      </c>
      <c r="AB130" s="959"/>
      <c r="AC130" s="959"/>
      <c r="AD130" s="959"/>
      <c r="AE130" s="960"/>
      <c r="AF130" s="961">
        <v>1383829</v>
      </c>
      <c r="AG130" s="959"/>
      <c r="AH130" s="959"/>
      <c r="AI130" s="959"/>
      <c r="AJ130" s="960"/>
      <c r="AK130" s="961">
        <v>1352236</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8.9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6898071</v>
      </c>
      <c r="AB131" s="986"/>
      <c r="AC131" s="986"/>
      <c r="AD131" s="986"/>
      <c r="AE131" s="987"/>
      <c r="AF131" s="985">
        <v>6924598</v>
      </c>
      <c r="AG131" s="986"/>
      <c r="AH131" s="986"/>
      <c r="AI131" s="986"/>
      <c r="AJ131" s="987"/>
      <c r="AK131" s="985">
        <v>7103800</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9.2456572280000007</v>
      </c>
      <c r="AB132" s="1097"/>
      <c r="AC132" s="1097"/>
      <c r="AD132" s="1097"/>
      <c r="AE132" s="1098"/>
      <c r="AF132" s="1099">
        <v>8.5110789100000002</v>
      </c>
      <c r="AG132" s="1097"/>
      <c r="AH132" s="1097"/>
      <c r="AI132" s="1097"/>
      <c r="AJ132" s="1098"/>
      <c r="AK132" s="1099">
        <v>9.1881105890000008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9.1999999999999993</v>
      </c>
      <c r="AB133" s="1080"/>
      <c r="AC133" s="1080"/>
      <c r="AD133" s="1080"/>
      <c r="AE133" s="1081"/>
      <c r="AF133" s="1079">
        <v>8.9</v>
      </c>
      <c r="AG133" s="1080"/>
      <c r="AH133" s="1080"/>
      <c r="AI133" s="1080"/>
      <c r="AJ133" s="1081"/>
      <c r="AK133" s="1079">
        <v>8.9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ucuKwQA3iONCdaxjyAPzJxE14s0QY2BkulYcIUK9aEek7Nqmbv+7V+QWEFQnhbmZ/Fw002qDOJIhn7kfcE5AQ==" saltValue="VBn8GAihACA7N0keP0J7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q3mpI5DUDSVaG8BIZE0ej6bxu/N65MSyQLhgr/av6hoLFTQACIxaZ3L2jXBjI+YKmymmS2UQyGzj7IbfWMSw==" saltValue="nwtILLwRIt4WUJZsHHyI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aCFkK5rpg8zGRe2zHJt9wGJBa3cOd/k8dI/Ku8vGipHzdNX1V+yxGvbH4zXCpJVmYU2iz0KOce+NfU5e7VI/w==" saltValue="V44YyGWjg04WzvsC99oG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2803224</v>
      </c>
      <c r="AP9" s="269">
        <v>134583</v>
      </c>
      <c r="AQ9" s="270">
        <v>72090</v>
      </c>
      <c r="AR9" s="271">
        <v>86.7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387203</v>
      </c>
      <c r="AP10" s="272">
        <v>18590</v>
      </c>
      <c r="AQ10" s="273">
        <v>9072</v>
      </c>
      <c r="AR10" s="274">
        <v>104.9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37023</v>
      </c>
      <c r="AP11" s="272">
        <v>1777</v>
      </c>
      <c r="AQ11" s="273">
        <v>383</v>
      </c>
      <c r="AR11" s="274">
        <v>364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26</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147147</v>
      </c>
      <c r="AP13" s="272">
        <v>7065</v>
      </c>
      <c r="AQ13" s="273">
        <v>2732</v>
      </c>
      <c r="AR13" s="274">
        <v>158.6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63419</v>
      </c>
      <c r="AP14" s="272">
        <v>3045</v>
      </c>
      <c r="AQ14" s="273">
        <v>1315</v>
      </c>
      <c r="AR14" s="274">
        <v>131.6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-112313</v>
      </c>
      <c r="AP15" s="272">
        <v>-5392</v>
      </c>
      <c r="AQ15" s="273">
        <v>-4107</v>
      </c>
      <c r="AR15" s="274">
        <v>31.3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3325703</v>
      </c>
      <c r="AP16" s="272">
        <v>159667</v>
      </c>
      <c r="AQ16" s="273">
        <v>81511</v>
      </c>
      <c r="AR16" s="274">
        <v>95.9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12.82</v>
      </c>
      <c r="AP21" s="286">
        <v>6.74</v>
      </c>
      <c r="AQ21" s="287">
        <v>6.08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97</v>
      </c>
      <c r="AP22" s="291">
        <v>97</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1707200</v>
      </c>
      <c r="AP32" s="300">
        <v>81963</v>
      </c>
      <c r="AQ32" s="301">
        <v>33695</v>
      </c>
      <c r="AR32" s="302">
        <v>143.19999999999999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309075</v>
      </c>
      <c r="AP35" s="300">
        <v>14839</v>
      </c>
      <c r="AQ35" s="301">
        <v>8394</v>
      </c>
      <c r="AR35" s="302">
        <v>76.8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6913</v>
      </c>
      <c r="AP36" s="300">
        <v>332</v>
      </c>
      <c r="AQ36" s="301">
        <v>1998</v>
      </c>
      <c r="AR36" s="302">
        <v>-83.4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1021</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3</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-18247</v>
      </c>
      <c r="AP39" s="300">
        <v>-876</v>
      </c>
      <c r="AQ39" s="301">
        <v>-3210</v>
      </c>
      <c r="AR39" s="302">
        <v>-72.7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-1352236</v>
      </c>
      <c r="AP40" s="300">
        <v>-64921</v>
      </c>
      <c r="AQ40" s="301">
        <v>-26336</v>
      </c>
      <c r="AR40" s="302">
        <v>146.5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652705</v>
      </c>
      <c r="AP41" s="300">
        <v>31336</v>
      </c>
      <c r="AQ41" s="301">
        <v>15565</v>
      </c>
      <c r="AR41" s="302">
        <v>101.3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3575982</v>
      </c>
      <c r="AN51" s="322">
        <v>160827</v>
      </c>
      <c r="AO51" s="323">
        <v>-18.8</v>
      </c>
      <c r="AP51" s="324">
        <v>52068</v>
      </c>
      <c r="AQ51" s="325">
        <v>1.6</v>
      </c>
      <c r="AR51" s="326">
        <v>-20.399999999999999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1598278</v>
      </c>
      <c r="AN52" s="330">
        <v>71881</v>
      </c>
      <c r="AO52" s="331">
        <v>-13.8</v>
      </c>
      <c r="AP52" s="332">
        <v>26936</v>
      </c>
      <c r="AQ52" s="333">
        <v>3.4</v>
      </c>
      <c r="AR52" s="334">
        <v>-17.2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3083444</v>
      </c>
      <c r="AN53" s="322">
        <v>141015</v>
      </c>
      <c r="AO53" s="323">
        <v>-12.3</v>
      </c>
      <c r="AP53" s="324">
        <v>47161</v>
      </c>
      <c r="AQ53" s="325">
        <v>-9.4</v>
      </c>
      <c r="AR53" s="326">
        <v>-2.9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1285709</v>
      </c>
      <c r="AN54" s="330">
        <v>58799</v>
      </c>
      <c r="AO54" s="331">
        <v>-18.2</v>
      </c>
      <c r="AP54" s="332">
        <v>24595</v>
      </c>
      <c r="AQ54" s="333">
        <v>-8.6999999999999993</v>
      </c>
      <c r="AR54" s="334">
        <v>-9.5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1888760</v>
      </c>
      <c r="AN55" s="322">
        <v>87833</v>
      </c>
      <c r="AO55" s="323">
        <v>-37.700000000000003</v>
      </c>
      <c r="AP55" s="324">
        <v>43423</v>
      </c>
      <c r="AQ55" s="325">
        <v>-7.9</v>
      </c>
      <c r="AR55" s="326">
        <v>-29.8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691695</v>
      </c>
      <c r="AN56" s="330">
        <v>32166</v>
      </c>
      <c r="AO56" s="331">
        <v>-45.3</v>
      </c>
      <c r="AP56" s="332">
        <v>22207</v>
      </c>
      <c r="AQ56" s="333">
        <v>-9.6999999999999993</v>
      </c>
      <c r="AR56" s="334">
        <v>-35.6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1677080</v>
      </c>
      <c r="AN57" s="322">
        <v>79171</v>
      </c>
      <c r="AO57" s="323">
        <v>-9.9</v>
      </c>
      <c r="AP57" s="324">
        <v>45265</v>
      </c>
      <c r="AQ57" s="325">
        <v>4.2</v>
      </c>
      <c r="AR57" s="326">
        <v>-14.1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743140</v>
      </c>
      <c r="AN58" s="330">
        <v>35082</v>
      </c>
      <c r="AO58" s="331">
        <v>9.1</v>
      </c>
      <c r="AP58" s="332">
        <v>22600</v>
      </c>
      <c r="AQ58" s="333">
        <v>1.8</v>
      </c>
      <c r="AR58" s="334">
        <v>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2513292</v>
      </c>
      <c r="AN59" s="322">
        <v>120663</v>
      </c>
      <c r="AO59" s="323">
        <v>52.4</v>
      </c>
      <c r="AP59" s="324">
        <v>54621</v>
      </c>
      <c r="AQ59" s="325">
        <v>20.7</v>
      </c>
      <c r="AR59" s="326">
        <v>31.7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781716</v>
      </c>
      <c r="AN60" s="330">
        <v>37530</v>
      </c>
      <c r="AO60" s="331">
        <v>7</v>
      </c>
      <c r="AP60" s="332">
        <v>30892</v>
      </c>
      <c r="AQ60" s="333">
        <v>36.700000000000003</v>
      </c>
      <c r="AR60" s="334">
        <v>-29.7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2547712</v>
      </c>
      <c r="AN61" s="337">
        <v>117902</v>
      </c>
      <c r="AO61" s="338">
        <v>-5.3</v>
      </c>
      <c r="AP61" s="339">
        <v>48508</v>
      </c>
      <c r="AQ61" s="340">
        <v>1.8</v>
      </c>
      <c r="AR61" s="326">
        <v>-7.1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1020108</v>
      </c>
      <c r="AN62" s="330">
        <v>47092</v>
      </c>
      <c r="AO62" s="331">
        <v>-12.2</v>
      </c>
      <c r="AP62" s="332">
        <v>25446</v>
      </c>
      <c r="AQ62" s="333">
        <v>4.7</v>
      </c>
      <c r="AR62" s="334">
        <v>-16.899999999999999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6Dj2nP/5gxZIcaSz/PG8OC1zEh0KpqIIvWOhVog/4C8MDwDaCul82u0B1+GZK6OZSMB35r47Xxb41oze6XGmg==" saltValue="OZ2kzzSJ1osDzUSvCLA8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SRmyJbFiR40rPMfqOFt2HJ2UBd/ttfaAH59yoJZFtxffG2/Da0xRuwQO0obxQjDTp0UBOlpR4vTm9c97/1N8Yw==" saltValue="vlP++QfKdiohnXDVUNe8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RiQgqRvPYo2ZIIzSdZU2P1u8EukFFKjhOp3Ou7TDE0Ehya4/N8uKOfvktAZ3XNS2JOeik/WSQnhu6pAqGJG3BA==" saltValue="i24hstS80Jrwq0HHiAgO1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election activeCell="C48" sqref="C48:E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18.23</v>
      </c>
      <c r="G47" s="12">
        <v>18.63</v>
      </c>
      <c r="H47" s="12">
        <v>20.43</v>
      </c>
      <c r="I47" s="12">
        <v>22.44</v>
      </c>
      <c r="J47" s="13">
        <v>23.59</v>
      </c>
    </row>
    <row r="48" spans="2:10" ht="57.75" customHeight="1" x14ac:dyDescent="0.15">
      <c r="B48" s="14"/>
      <c r="C48" s="1141" t="s">
        <v>4</v>
      </c>
      <c r="D48" s="1141"/>
      <c r="E48" s="1142"/>
      <c r="F48" s="15">
        <v>2.3199999999999998</v>
      </c>
      <c r="G48" s="16">
        <v>2.78</v>
      </c>
      <c r="H48" s="16">
        <v>3.97</v>
      </c>
      <c r="I48" s="16">
        <v>5.03</v>
      </c>
      <c r="J48" s="17">
        <v>3.06</v>
      </c>
    </row>
    <row r="49" spans="2:10" ht="57.75" customHeight="1" thickBot="1" x14ac:dyDescent="0.2">
      <c r="B49" s="18"/>
      <c r="C49" s="1143" t="s">
        <v>5</v>
      </c>
      <c r="D49" s="1143"/>
      <c r="E49" s="1144"/>
      <c r="F49" s="19" t="s">
        <v>535</v>
      </c>
      <c r="G49" s="20">
        <v>0.56999999999999995</v>
      </c>
      <c r="H49" s="20">
        <v>1.1499999999999999</v>
      </c>
      <c r="I49" s="20">
        <v>1.08</v>
      </c>
      <c r="J49" s="21">
        <v>0.05</v>
      </c>
    </row>
    <row r="50" spans="2:10" x14ac:dyDescent="0.15"/>
  </sheetData>
  <sheetProtection algorithmName="SHA-512" hashValue="RvpyTRALV9dZNLevg6xTBk64pxgJajMFG/RY7Bj7caRKaAekhjaH5ATxqqYh1E/Df6MHRvZYHLYaxnWFTan2Kg==" saltValue="SGq6ZXKsV5ka5IiRoAb9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2026-03-17T23:36:40Z</cp:lastPrinted>
  <dcterms:created xsi:type="dcterms:W3CDTF">2026-02-26T10:11:09Z</dcterms:created>
  <dcterms:modified xsi:type="dcterms:W3CDTF">2026-03-19T08:04:45Z</dcterms:modified>
  <cp:category/>
</cp:coreProperties>
</file>