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1.72.128\111701share\D_財政班\D05_普通会計決算調査\08財政状況資料集\R06年度決算\01_1回目公表（3月）\03_市町村→県\01_チェック前\"/>
    </mc:Choice>
  </mc:AlternateContent>
  <bookViews>
    <workbookView xWindow="0" yWindow="0" windowWidth="28800" windowHeight="11340" tabRatio="854"/>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CO37" i="10"/>
  <c r="BE37" i="10"/>
  <c r="AM37" i="10"/>
  <c r="U37" i="10"/>
  <c r="C37" i="10"/>
  <c r="CO36" i="10"/>
  <c r="BE36" i="10"/>
  <c r="AM36" i="10"/>
  <c r="CO35" i="10"/>
  <c r="BE35" i="10"/>
  <c r="C34" i="10"/>
  <c r="C35" i="10" l="1"/>
  <c r="C36"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s="1"/>
  <c r="BE34" i="10" s="1"/>
  <c r="BW34" i="10" l="1"/>
  <c r="BW35" i="10" s="1"/>
  <c r="BW36" i="10" s="1"/>
  <c r="BW37" i="10" s="1"/>
  <c r="BW38" i="10" s="1"/>
  <c r="BW39" i="10" s="1"/>
  <c r="CO34" i="10" l="1"/>
</calcChain>
</file>

<file path=xl/sharedStrings.xml><?xml version="1.0" encoding="utf-8"?>
<sst xmlns="http://schemas.openxmlformats.org/spreadsheetml/2006/main" count="1132" uniqueCount="562">
  <si>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</si>
  <si>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</si>
  <si>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</si>
  <si>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</si>
  <si>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</si>
  <si>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</si>
  <si>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</si>
  <si>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</si>
  <si>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</si>
  <si>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</si>
  <si>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</si>
  <si>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</si>
  <si>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</si>
  <si>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</si>
  <si>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</si>
  <si>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</si>
  <si>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</si>
  <si>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</si>
  <si>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</si>
  <si>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</si>
  <si>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</si>
  <si>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</si>
  <si>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</si>
  <si>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</si>
  <si>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</si>
  <si>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</si>
  <si>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</si>
  <si>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</si>
  <si>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</si>
  <si>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</si>
  <si>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</si>
  <si>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</si>
  <si>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</si>
  <si>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</si>
  <si>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</si>
  <si>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</si>
  <si>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</si>
  <si>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</si>
  <si>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</si>
  <si>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</si>
  <si>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</si>
  <si>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</si>
  <si>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</si>
  <si>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</si>
  <si>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</si>
  <si>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</si>
  <si>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</si>
  <si>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</si>
  <si>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</si>
  <si>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</si>
  <si>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</si>
  <si>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</si>
  <si>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</si>
  <si>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</si>
  <si>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</si>
  <si>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</si>
  <si>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</si>
  <si>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</si>
  <si>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</si>
  <si>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</si>
  <si>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</si>
  <si>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</si>
  <si>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</si>
  <si>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</si>
  <si>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</si>
  <si>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</si>
  <si>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</si>
  <si>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</si>
  <si>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</si>
  <si>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</si>
  <si>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</si>
  <si>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</si>
  <si>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</si>
  <si>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</si>
  <si>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</si>
  <si>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</si>
  <si>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</si>
  <si>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</si>
  <si>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</si>
  <si>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</si>
  <si>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</si>
  <si>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</si>
  <si>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</si>
  <si>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</si>
  <si>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</si>
  <si>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</si>
  <si>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</si>
  <si>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</si>
  <si>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</si>
  <si>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</si>
  <si>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</si>
  <si>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</si>
  <si>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</si>
  <si>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</si>
  <si>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安芸市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</si>
  <si>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</si>
  <si>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</si>
  <si>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</si>
  <si>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</si>
  <si>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</si>
  <si>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</si>
  <si>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</si>
  <si>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</si>
  <si>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</si>
  <si>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</si>
  <si>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</si>
  <si>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</si>
  <si>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</si>
  <si>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</si>
  <si>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</si>
  <si>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</si>
  <si>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</si>
  <si>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</si>
  <si>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</si>
  <si>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</si>
  <si>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</si>
  <si>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</si>
  <si>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</si>
  <si>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</si>
  <si>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</si>
  <si>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</si>
  <si>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</si>
  <si>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</si>
  <si>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</si>
  <si>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</si>
  <si>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</si>
  <si>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</si>
  <si>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</si>
  <si>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</si>
  <si>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</si>
  <si>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</si>
  <si>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</si>
  <si>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</si>
  <si>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</si>
  <si>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</si>
  <si>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</si>
  <si>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</si>
  <si>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</si>
  <si>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</si>
  <si>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</si>
  <si>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</si>
  <si>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</si>
  <si>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25"/>
  </si>
  <si>
    <t>うち日本人(％)</t>
    <phoneticPr fontId="5"/>
  </si>
  <si>
    <t>-2.3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</si>
  <si>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</si>
  <si>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</si>
  <si>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</si>
  <si>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</si>
  <si>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</si>
  <si>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</si>
  <si>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</si>
  <si>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</si>
  <si>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</si>
  <si>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</si>
  <si>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</si>
  <si>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</si>
  <si>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</si>
  <si>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</si>
  <si>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</si>
  <si>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</si>
  <si>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</si>
  <si>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</si>
  <si>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</si>
  <si>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</si>
  <si>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</si>
  <si>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</si>
  <si>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</si>
  <si>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</si>
  <si>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</si>
  <si>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</si>
  <si>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</si>
  <si>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</si>
  <si>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</si>
  <si>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</si>
  <si>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</si>
  <si>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</si>
  <si>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</si>
  <si>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</si>
  <si>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</si>
  <si>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</si>
  <si>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</si>
  <si>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</si>
  <si>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</si>
  <si>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</si>
  <si>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</si>
  <si>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</si>
  <si>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</si>
  <si>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</si>
  <si>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</si>
  <si>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</si>
  <si>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</si>
  <si>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</si>
  <si>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</si>
  <si>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</si>
  <si>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</si>
  <si>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</si>
  <si>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</si>
  <si>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</si>
  <si>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</si>
  <si>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</si>
  <si>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</si>
  <si>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</si>
  <si>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高知県安芸市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</si>
  <si>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</si>
  <si>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</si>
  <si>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</si>
  <si>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</si>
  <si>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</si>
  <si>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</si>
  <si>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</si>
  <si>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</si>
  <si>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</si>
  <si>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</si>
  <si>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</si>
  <si>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</si>
  <si>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</si>
  <si>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</si>
  <si>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</si>
  <si>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</si>
  <si>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</si>
  <si>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</si>
  <si>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</si>
  <si>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</si>
  <si>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</si>
  <si>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</si>
  <si>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</si>
  <si>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</si>
  <si>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</si>
  <si>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</si>
  <si>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</si>
  <si>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</si>
  <si>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</si>
  <si>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</si>
  <si>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</si>
  <si>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</si>
  <si>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</si>
  <si>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</si>
  <si>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</si>
  <si>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</si>
  <si>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</si>
  <si>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</si>
  <si>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</si>
  <si>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</si>
  <si>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</si>
  <si>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</si>
  <si>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</si>
  <si>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</si>
  <si>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</si>
  <si>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</si>
  <si>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</si>
  <si>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</si>
  <si>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</si>
  <si>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</si>
  <si>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</si>
  <si>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</si>
  <si>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</si>
  <si>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</si>
  <si>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</si>
  <si>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</si>
  <si>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</si>
  <si>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</si>
  <si>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</si>
  <si>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</si>
  <si>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</si>
  <si>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</si>
  <si>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</si>
  <si>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</si>
  <si>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</si>
  <si>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</si>
  <si>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</si>
  <si>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</si>
  <si>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</si>
  <si>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</si>
  <si>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</si>
  <si>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</si>
  <si>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</si>
  <si>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</si>
  <si>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</si>
  <si>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</si>
  <si>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</si>
  <si>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</si>
  <si>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</si>
  <si>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</si>
  <si>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</si>
  <si>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</si>
  <si>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</si>
  <si>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</si>
  <si>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</si>
  <si>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</si>
  <si>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</si>
  <si>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</si>
  <si>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</si>
  <si>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</si>
  <si>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</si>
  <si>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</si>
  <si>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</si>
  <si>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</si>
  <si>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</si>
  <si>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</si>
  <si>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</si>
  <si>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</si>
  <si>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</si>
  <si>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</si>
  <si>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</si>
  <si>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</si>
  <si>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</si>
  <si>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</si>
  <si>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</si>
  <si>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</si>
  <si>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</si>
  <si>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</si>
  <si>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</si>
  <si>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</si>
  <si>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</si>
  <si>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</si>
  <si>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</si>
  <si>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</si>
  <si>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</si>
  <si>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</si>
  <si>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</si>
  <si>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</si>
  <si>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</si>
  <si>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</si>
  <si>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</si>
  <si>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</si>
  <si>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</si>
  <si>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介護サービス</t>
    <phoneticPr fontId="5"/>
  </si>
  <si>
    <t>被保険者数(人)</t>
  </si>
  <si>
    <t>　積立金</t>
    <phoneticPr fontId="5"/>
  </si>
  <si>
    <t>　うち臨時財政対策債</t>
    <phoneticPr fontId="5"/>
  </si>
  <si>
    <t>宅地造成</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</si>
  <si>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</si>
  <si>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</si>
  <si>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</si>
  <si>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</si>
  <si>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</si>
  <si>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</si>
  <si>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</si>
  <si>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</si>
  <si>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</si>
  <si>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</si>
  <si>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</si>
  <si>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</si>
  <si>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</si>
  <si>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</si>
  <si>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</si>
  <si>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</si>
  <si>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</si>
  <si>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</si>
  <si>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</si>
  <si>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</si>
  <si>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</si>
  <si>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</si>
  <si>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高知県安芸市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</si>
  <si>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</si>
  <si>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</si>
  <si>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</si>
  <si>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</si>
  <si>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</si>
  <si>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</si>
  <si>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</si>
  <si>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</si>
  <si>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</si>
  <si>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</si>
  <si>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</si>
  <si>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</si>
  <si>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</si>
  <si>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</si>
  <si>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</si>
  <si>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</si>
  <si>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</si>
  <si>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</si>
  <si>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</si>
  <si>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</si>
  <si>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元気バス事業特別会計</t>
    <phoneticPr fontId="5"/>
  </si>
  <si>
    <t>鉄道経営助成基金事業特別会計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</si>
  <si>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</si>
  <si>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</si>
  <si>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</si>
  <si>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</si>
  <si>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</si>
  <si>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</si>
  <si>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</si>
  <si>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</si>
  <si>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</si>
  <si>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</si>
  <si>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</si>
  <si>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</si>
  <si>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</si>
  <si>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</si>
  <si>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</si>
  <si>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</si>
  <si>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</si>
  <si>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</si>
  <si>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下水道事業会計</t>
    <phoneticPr fontId="5"/>
  </si>
  <si>
    <t>住宅団地整備事業特別会計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</si>
  <si>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</si>
  <si>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</si>
  <si>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</si>
  <si>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</si>
  <si>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</si>
  <si>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</si>
  <si>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</si>
  <si>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</si>
  <si>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</si>
  <si>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</si>
  <si>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</si>
  <si>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</si>
  <si>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</si>
  <si>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</si>
  <si>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</si>
  <si>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</si>
  <si>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</si>
  <si>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</si>
  <si>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</si>
  <si>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</si>
  <si>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</si>
  <si>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</si>
  <si>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</si>
  <si>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</si>
  <si>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</si>
  <si>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</si>
  <si>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</si>
  <si>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</si>
  <si>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</si>
  <si>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</si>
  <si>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</si>
  <si>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</si>
  <si>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</si>
  <si>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</si>
  <si>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</si>
  <si>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</si>
  <si>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</si>
  <si>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</si>
  <si>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</si>
  <si>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</si>
  <si>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</si>
  <si>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</si>
  <si>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</si>
  <si>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</si>
  <si>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</si>
  <si>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</si>
  <si>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</si>
  <si>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</si>
  <si>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</si>
  <si>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</si>
  <si>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</si>
  <si>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</si>
  <si>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</si>
  <si>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</si>
  <si>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</si>
  <si>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</si>
  <si>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</si>
  <si>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</si>
  <si>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</si>
  <si>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</si>
  <si>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</si>
  <si>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</si>
  <si>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</si>
  <si>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</si>
  <si>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</si>
  <si>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</si>
  <si>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</si>
  <si>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</si>
  <si>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</si>
  <si>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</si>
  <si>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</si>
  <si>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</si>
  <si>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</si>
  <si>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</si>
  <si>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</si>
  <si>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</si>
  <si>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</si>
  <si>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</si>
  <si>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</si>
  <si>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</si>
  <si>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</si>
  <si>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</si>
  <si>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</si>
  <si>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</si>
  <si>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</si>
  <si>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</si>
  <si>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</si>
  <si>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</si>
  <si>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</si>
  <si>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</si>
  <si>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</si>
  <si>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</si>
  <si>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</si>
  <si>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</si>
  <si>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</si>
  <si>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</si>
  <si>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</si>
  <si>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</si>
  <si>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</si>
  <si>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</si>
  <si>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</si>
  <si>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</si>
  <si>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</si>
  <si>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</si>
  <si>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</si>
  <si>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</si>
  <si>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</si>
  <si>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</si>
  <si>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</si>
  <si>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</si>
  <si>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</si>
  <si>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</si>
  <si>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</si>
  <si>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</si>
  <si>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</si>
  <si>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</si>
  <si>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</si>
  <si>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</si>
  <si>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</si>
  <si>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</si>
  <si>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</si>
  <si>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</si>
  <si>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</si>
  <si>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</si>
  <si>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</si>
  <si>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</si>
  <si>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</si>
  <si>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</si>
  <si>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</si>
  <si>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</si>
  <si>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</si>
  <si>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</si>
  <si>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</si>
  <si>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</si>
  <si>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</si>
  <si>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</si>
  <si>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1.85</t>
  </si>
  <si>
    <t>水道事業会計</t>
  </si>
  <si>
    <t>一般会計</t>
  </si>
  <si>
    <t>介護保険事業特別会計</t>
  </si>
  <si>
    <t>下水道事業会計</t>
  </si>
  <si>
    <t>国民健康保険事業特別会計</t>
  </si>
  <si>
    <t>住宅団地整備事業特別会計</t>
  </si>
  <si>
    <t>後期高齢者医療事業特別会計</t>
  </si>
  <si>
    <t>元気バス事業特別会計</t>
  </si>
  <si>
    <t>その他会計（赤字）</t>
  </si>
  <si>
    <t>その他会計（黒字）</t>
  </si>
  <si>
    <t>R02</t>
    <phoneticPr fontId="5"/>
  </si>
  <si>
    <t>R03</t>
    <phoneticPr fontId="5"/>
  </si>
  <si>
    <t>R04</t>
    <phoneticPr fontId="5"/>
  </si>
  <si>
    <t>R05</t>
    <phoneticPr fontId="5"/>
  </si>
  <si>
    <t>R06</t>
    <phoneticPr fontId="5"/>
  </si>
  <si>
    <t>-</t>
    <phoneticPr fontId="2"/>
  </si>
  <si>
    <t>安芸広域市町村圏事務組合（一般）</t>
    <rPh sb="0" eb="2">
      <t>アキ</t>
    </rPh>
    <rPh sb="2" eb="4">
      <t>コウイキ</t>
    </rPh>
    <rPh sb="4" eb="7">
      <t>シチョウソン</t>
    </rPh>
    <rPh sb="7" eb="8">
      <t>ケン</t>
    </rPh>
    <rPh sb="8" eb="10">
      <t>ジム</t>
    </rPh>
    <rPh sb="10" eb="12">
      <t>クミアイ</t>
    </rPh>
    <phoneticPr fontId="2"/>
  </si>
  <si>
    <t>安芸広域市町村圏特別養護老人ホーム組合</t>
    <rPh sb="0" eb="2">
      <t>アキ</t>
    </rPh>
    <rPh sb="2" eb="4">
      <t>コウイキ</t>
    </rPh>
    <rPh sb="4" eb="7">
      <t>シチョウソン</t>
    </rPh>
    <rPh sb="7" eb="8">
      <t>ケン</t>
    </rPh>
    <rPh sb="8" eb="10">
      <t>トクベツ</t>
    </rPh>
    <rPh sb="10" eb="12">
      <t>ヨウゴ</t>
    </rPh>
    <rPh sb="12" eb="14">
      <t>ロウジン</t>
    </rPh>
    <rPh sb="17" eb="19">
      <t>クミアイ</t>
    </rPh>
    <phoneticPr fontId="2"/>
  </si>
  <si>
    <t>こうち人づくり広域連合</t>
    <rPh sb="3" eb="4">
      <t>ヒト</t>
    </rPh>
    <rPh sb="7" eb="9">
      <t>コウイキ</t>
    </rPh>
    <rPh sb="9" eb="11">
      <t>レンゴウ</t>
    </rPh>
    <phoneticPr fontId="2"/>
  </si>
  <si>
    <t>高知県市町村総合事務組合（一般）</t>
    <rPh sb="0" eb="3">
      <t>コウチケン</t>
    </rPh>
    <rPh sb="3" eb="6">
      <t>シチョウソン</t>
    </rPh>
    <rPh sb="6" eb="8">
      <t>ソウゴウ</t>
    </rPh>
    <rPh sb="8" eb="10">
      <t>ジム</t>
    </rPh>
    <rPh sb="10" eb="12">
      <t>クミアイ</t>
    </rPh>
    <rPh sb="13" eb="15">
      <t>イッパン</t>
    </rPh>
    <phoneticPr fontId="2"/>
  </si>
  <si>
    <t>高知県後期高齢者医療広域連合（一般）</t>
    <rPh sb="0" eb="3">
      <t>コウチケン</t>
    </rPh>
    <rPh sb="3" eb="5">
      <t>コウキ</t>
    </rPh>
    <rPh sb="5" eb="8">
      <t>コウレイシャ</t>
    </rPh>
    <rPh sb="8" eb="10">
      <t>イリョウ</t>
    </rPh>
    <rPh sb="10" eb="12">
      <t>コウイキ</t>
    </rPh>
    <rPh sb="12" eb="14">
      <t>レンゴウ</t>
    </rPh>
    <rPh sb="15" eb="17">
      <t>イッパン</t>
    </rPh>
    <phoneticPr fontId="2"/>
  </si>
  <si>
    <t>　　　　　　〃　　　　　　　（特別）</t>
    <rPh sb="15" eb="17">
      <t>トクベツ</t>
    </rPh>
    <phoneticPr fontId="2"/>
  </si>
  <si>
    <t>安芸市土地開発公社</t>
    <phoneticPr fontId="2"/>
  </si>
  <si>
    <t>安芸市施設整備基金</t>
    <rPh sb="0" eb="3">
      <t>アキシ</t>
    </rPh>
    <rPh sb="3" eb="5">
      <t>シセツ</t>
    </rPh>
    <rPh sb="5" eb="7">
      <t>セイビ</t>
    </rPh>
    <rPh sb="7" eb="9">
      <t>キキン</t>
    </rPh>
    <phoneticPr fontId="5"/>
  </si>
  <si>
    <t>安芸市ふるさと応援基金</t>
    <rPh sb="0" eb="3">
      <t>アキシ</t>
    </rPh>
    <rPh sb="7" eb="9">
      <t>オウエン</t>
    </rPh>
    <rPh sb="9" eb="11">
      <t>キキン</t>
    </rPh>
    <phoneticPr fontId="2"/>
  </si>
  <si>
    <t>安芸市鉄道経営助成基金</t>
    <rPh sb="0" eb="3">
      <t>アキシ</t>
    </rPh>
    <rPh sb="3" eb="5">
      <t>テツドウ</t>
    </rPh>
    <rPh sb="5" eb="7">
      <t>ケイエイ</t>
    </rPh>
    <rPh sb="7" eb="9">
      <t>ジョセイ</t>
    </rPh>
    <rPh sb="9" eb="11">
      <t>キキン</t>
    </rPh>
    <phoneticPr fontId="5"/>
  </si>
  <si>
    <t>安芸市退職手当基金</t>
    <rPh sb="0" eb="3">
      <t>アキシ</t>
    </rPh>
    <rPh sb="3" eb="5">
      <t>タイショク</t>
    </rPh>
    <rPh sb="5" eb="7">
      <t>テアテ</t>
    </rPh>
    <rPh sb="7" eb="9">
      <t>キキン</t>
    </rPh>
    <phoneticPr fontId="2"/>
  </si>
  <si>
    <t>安芸市福祉振興基金</t>
    <rPh sb="0" eb="3">
      <t>アキシ</t>
    </rPh>
    <rPh sb="3" eb="5">
      <t>フクシ</t>
    </rPh>
    <rPh sb="5" eb="7">
      <t>シンコウ</t>
    </rPh>
    <rPh sb="7" eb="9">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</si>
</sst>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96469</c:v>
                </c:pt>
                <c:pt idx="2">
                  <c:v>85743</c:v>
                </c:pt>
                <c:pt idx="3">
                  <c:v>92509</c:v>
                </c:pt>
                <c:pt idx="4">
                  <c:v>98544</c:v>
                </c:pt>
              </c:numCache>
            </c:numRef>
          </c:val>
          <c:smooth val="0"/>
          <c:extLst>
            <c:ext xmlns:c16="http://schemas.microsoft.com/office/drawing/2014/chart" uri="{C3380CC4-5D6E-409C-BE32-E72D297353CC}">
              <c16:uniqueId val="{00000000-390D-428C-ABD5-17DA12948A63}"/>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163299</c:v>
                </c:pt>
                <c:pt idx="1">
                  <c:v>220132</c:v>
                </c:pt>
                <c:pt idx="2">
                  <c:v>311742</c:v>
                </c:pt>
                <c:pt idx="3">
                  <c:v>566255</c:v>
                </c:pt>
                <c:pt idx="4">
                  <c:v>229690</c:v>
                </c:pt>
              </c:numCache>
            </c:numRef>
          </c:val>
          <c:smooth val="0"/>
          <c:extLst>
            <c:ext xmlns:c16="http://schemas.microsoft.com/office/drawing/2014/chart" uri="{C3380CC4-5D6E-409C-BE32-E72D297353CC}">
              <c16:uniqueId val="{00000001-390D-428C-ABD5-17DA12948A63}"/>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3.45</c:v>
                </c:pt>
                <c:pt idx="1">
                  <c:v>6.68</c:v>
                </c:pt>
                <c:pt idx="2">
                  <c:v>6.36</c:v>
                </c:pt>
                <c:pt idx="3">
                  <c:v>2.56</c:v>
                </c:pt>
                <c:pt idx="4">
                  <c:v>5.88</c:v>
                </c:pt>
              </c:numCache>
            </c:numRef>
          </c:val>
          <c:extLst>
            <c:ext xmlns:c16="http://schemas.microsoft.com/office/drawing/2014/chart" uri="{C3380CC4-5D6E-409C-BE32-E72D297353CC}">
              <c16:uniqueId val="{00000000-2263-45A4-B19D-34E3703961B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18.170000000000002</c:v>
                </c:pt>
                <c:pt idx="1">
                  <c:v>17.25</c:v>
                </c:pt>
                <c:pt idx="2">
                  <c:v>18.510000000000002</c:v>
                </c:pt>
                <c:pt idx="3">
                  <c:v>18.489999999999998</c:v>
                </c:pt>
                <c:pt idx="4">
                  <c:v>18.62</c:v>
                </c:pt>
              </c:numCache>
            </c:numRef>
          </c:val>
          <c:extLst>
            <c:ext xmlns:c16="http://schemas.microsoft.com/office/drawing/2014/chart" uri="{C3380CC4-5D6E-409C-BE32-E72D297353CC}">
              <c16:uniqueId val="{00000001-2263-45A4-B19D-34E3703961B2}"/>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3.24</c:v>
                </c:pt>
                <c:pt idx="1">
                  <c:v>9.52</c:v>
                </c:pt>
                <c:pt idx="2">
                  <c:v>6.11</c:v>
                </c:pt>
                <c:pt idx="3">
                  <c:v>-1.85</c:v>
                </c:pt>
                <c:pt idx="4">
                  <c:v>5.44</c:v>
                </c:pt>
              </c:numCache>
            </c:numRef>
          </c:val>
          <c:smooth val="0"/>
          <c:extLst>
            <c:ext xmlns:c16="http://schemas.microsoft.com/office/drawing/2014/chart" uri="{C3380CC4-5D6E-409C-BE32-E72D297353CC}">
              <c16:uniqueId val="{00000002-2263-45A4-B19D-34E3703961B2}"/>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0.6</c:v>
                </c:pt>
                <c:pt idx="2">
                  <c:v>#N/A</c:v>
                </c:pt>
                <c:pt idx="3">
                  <c:v>0.6</c:v>
                </c:pt>
                <c:pt idx="4">
                  <c:v>#N/A</c:v>
                </c:pt>
                <c:pt idx="5">
                  <c:v>0</c:v>
                </c:pt>
                <c:pt idx="6">
                  <c:v>#N/A</c:v>
                </c:pt>
                <c:pt idx="7">
                  <c:v>0</c:v>
                </c:pt>
                <c:pt idx="8">
                  <c:v>#N/A</c:v>
                </c:pt>
                <c:pt idx="9">
                  <c:v>0</c:v>
                </c:pt>
              </c:numCache>
            </c:numRef>
          </c:val>
          <c:extLst>
            <c:ext xmlns:c16="http://schemas.microsoft.com/office/drawing/2014/chart" uri="{C3380CC4-5D6E-409C-BE32-E72D297353CC}">
              <c16:uniqueId val="{00000000-FE3C-45DB-89B3-C1F72F8BC40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E3C-45DB-89B3-C1F72F8BC40E}"/>
            </c:ext>
          </c:extLst>
        </c:ser>
        <c:ser>
          <c:idx val="2"/>
          <c:order val="2"/>
          <c:tx>
            <c:strRef>
              <c:f>データシート!$A$29</c:f>
              <c:strCache>
                <c:ptCount val="1"/>
                <c:pt idx="0">
                  <c:v>元気バス事業特別会計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FE3C-45DB-89B3-C1F72F8BC40E}"/>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c:v>
                </c:pt>
                <c:pt idx="2">
                  <c:v>#N/A</c:v>
                </c:pt>
                <c:pt idx="3">
                  <c:v>0.03</c:v>
                </c:pt>
                <c:pt idx="4">
                  <c:v>#N/A</c:v>
                </c:pt>
                <c:pt idx="5">
                  <c:v>0.03</c:v>
                </c:pt>
                <c:pt idx="6">
                  <c:v>#N/A</c:v>
                </c:pt>
                <c:pt idx="7">
                  <c:v>0.02</c:v>
                </c:pt>
                <c:pt idx="8">
                  <c:v>#N/A</c:v>
                </c:pt>
                <c:pt idx="9">
                  <c:v>0.03</c:v>
                </c:pt>
              </c:numCache>
            </c:numRef>
          </c:val>
          <c:extLst>
            <c:ext xmlns:c16="http://schemas.microsoft.com/office/drawing/2014/chart" uri="{C3380CC4-5D6E-409C-BE32-E72D297353CC}">
              <c16:uniqueId val="{00000003-FE3C-45DB-89B3-C1F72F8BC40E}"/>
            </c:ext>
          </c:extLst>
        </c:ser>
        <c:ser>
          <c:idx val="4"/>
          <c:order val="4"/>
          <c:tx>
            <c:strRef>
              <c:f>データシート!$A$31</c:f>
              <c:strCache>
                <c:ptCount val="1"/>
                <c:pt idx="0">
                  <c:v>住宅団地整備事業特別会計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0.12</c:v>
                </c:pt>
                <c:pt idx="2">
                  <c:v>#N/A</c:v>
                </c:pt>
                <c:pt idx="3">
                  <c:v>0.13</c:v>
                </c:pt>
                <c:pt idx="4">
                  <c:v>#N/A</c:v>
                </c:pt>
                <c:pt idx="5">
                  <c:v>0.15</c:v>
                </c:pt>
                <c:pt idx="6">
                  <c:v>#N/A</c:v>
                </c:pt>
                <c:pt idx="7">
                  <c:v>0.17</c:v>
                </c:pt>
                <c:pt idx="8">
                  <c:v>#N/A</c:v>
                </c:pt>
                <c:pt idx="9">
                  <c:v>0.16</c:v>
                </c:pt>
              </c:numCache>
            </c:numRef>
          </c:val>
          <c:extLst>
            <c:ext xmlns:c16="http://schemas.microsoft.com/office/drawing/2014/chart" uri="{C3380CC4-5D6E-409C-BE32-E72D297353CC}">
              <c16:uniqueId val="{00000004-FE3C-45DB-89B3-C1F72F8BC40E}"/>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0.24</c:v>
                </c:pt>
                <c:pt idx="2">
                  <c:v>#N/A</c:v>
                </c:pt>
                <c:pt idx="3">
                  <c:v>0.05</c:v>
                </c:pt>
                <c:pt idx="4">
                  <c:v>#N/A</c:v>
                </c:pt>
                <c:pt idx="5">
                  <c:v>0</c:v>
                </c:pt>
                <c:pt idx="6">
                  <c:v>#N/A</c:v>
                </c:pt>
                <c:pt idx="7">
                  <c:v>0.02</c:v>
                </c:pt>
                <c:pt idx="8">
                  <c:v>#N/A</c:v>
                </c:pt>
                <c:pt idx="9">
                  <c:v>0.61</c:v>
                </c:pt>
              </c:numCache>
            </c:numRef>
          </c:val>
          <c:extLst>
            <c:ext xmlns:c16="http://schemas.microsoft.com/office/drawing/2014/chart" uri="{C3380CC4-5D6E-409C-BE32-E72D297353CC}">
              <c16:uniqueId val="{00000005-FE3C-45DB-89B3-C1F72F8BC40E}"/>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#N/A</c:v>
                </c:pt>
                <c:pt idx="5">
                  <c:v>0</c:v>
                </c:pt>
                <c:pt idx="6">
                  <c:v>#N/A</c:v>
                </c:pt>
                <c:pt idx="7">
                  <c:v>0.36</c:v>
                </c:pt>
                <c:pt idx="8">
                  <c:v>#N/A</c:v>
                </c:pt>
                <c:pt idx="9">
                  <c:v>0.73</c:v>
                </c:pt>
              </c:numCache>
            </c:numRef>
          </c:val>
          <c:extLst>
            <c:ext xmlns:c16="http://schemas.microsoft.com/office/drawing/2014/chart" uri="{C3380CC4-5D6E-409C-BE32-E72D297353CC}">
              <c16:uniqueId val="{00000006-FE3C-45DB-89B3-C1F72F8BC40E}"/>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c:v>
                </c:pt>
                <c:pt idx="2">
                  <c:v>#N/A</c:v>
                </c:pt>
                <c:pt idx="3">
                  <c:v>0.95</c:v>
                </c:pt>
                <c:pt idx="4">
                  <c:v>#N/A</c:v>
                </c:pt>
                <c:pt idx="5">
                  <c:v>1.78</c:v>
                </c:pt>
                <c:pt idx="6">
                  <c:v>#N/A</c:v>
                </c:pt>
                <c:pt idx="7">
                  <c:v>0.81</c:v>
                </c:pt>
                <c:pt idx="8">
                  <c:v>#N/A</c:v>
                </c:pt>
                <c:pt idx="9">
                  <c:v>1.35</c:v>
                </c:pt>
              </c:numCache>
            </c:numRef>
          </c:val>
          <c:extLst>
            <c:ext xmlns:c16="http://schemas.microsoft.com/office/drawing/2014/chart" uri="{C3380CC4-5D6E-409C-BE32-E72D297353CC}">
              <c16:uniqueId val="{00000007-FE3C-45DB-89B3-C1F72F8BC40E}"/>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2.84</c:v>
                </c:pt>
                <c:pt idx="2">
                  <c:v>#N/A</c:v>
                </c:pt>
                <c:pt idx="3">
                  <c:v>6.06</c:v>
                </c:pt>
                <c:pt idx="4">
                  <c:v>#N/A</c:v>
                </c:pt>
                <c:pt idx="5">
                  <c:v>6.36</c:v>
                </c:pt>
                <c:pt idx="6">
                  <c:v>#N/A</c:v>
                </c:pt>
                <c:pt idx="7">
                  <c:v>2.56</c:v>
                </c:pt>
                <c:pt idx="8">
                  <c:v>#N/A</c:v>
                </c:pt>
                <c:pt idx="9">
                  <c:v>5.87</c:v>
                </c:pt>
              </c:numCache>
            </c:numRef>
          </c:val>
          <c:extLst>
            <c:ext xmlns:c16="http://schemas.microsoft.com/office/drawing/2014/chart" uri="{C3380CC4-5D6E-409C-BE32-E72D297353CC}">
              <c16:uniqueId val="{00000008-FE3C-45DB-89B3-C1F72F8BC40E}"/>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12.11</c:v>
                </c:pt>
                <c:pt idx="2">
                  <c:v>#N/A</c:v>
                </c:pt>
                <c:pt idx="3">
                  <c:v>10.3</c:v>
                </c:pt>
                <c:pt idx="4">
                  <c:v>#N/A</c:v>
                </c:pt>
                <c:pt idx="5">
                  <c:v>10.57</c:v>
                </c:pt>
                <c:pt idx="6">
                  <c:v>#N/A</c:v>
                </c:pt>
                <c:pt idx="7">
                  <c:v>10.41</c:v>
                </c:pt>
                <c:pt idx="8">
                  <c:v>#N/A</c:v>
                </c:pt>
                <c:pt idx="9">
                  <c:v>10.46</c:v>
                </c:pt>
              </c:numCache>
            </c:numRef>
          </c:val>
          <c:extLst>
            <c:ext xmlns:c16="http://schemas.microsoft.com/office/drawing/2014/chart" uri="{C3380CC4-5D6E-409C-BE32-E72D297353CC}">
              <c16:uniqueId val="{00000009-FE3C-45DB-89B3-C1F72F8BC40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1304</c:v>
                </c:pt>
                <c:pt idx="5">
                  <c:v>1280</c:v>
                </c:pt>
                <c:pt idx="8">
                  <c:v>1279</c:v>
                </c:pt>
                <c:pt idx="11">
                  <c:v>1212</c:v>
                </c:pt>
                <c:pt idx="14">
                  <c:v>1325</c:v>
                </c:pt>
              </c:numCache>
            </c:numRef>
          </c:val>
          <c:extLst>
            <c:ext xmlns:c16="http://schemas.microsoft.com/office/drawing/2014/chart" uri="{C3380CC4-5D6E-409C-BE32-E72D297353CC}">
              <c16:uniqueId val="{00000000-87D1-4852-B00D-85D511D5B6B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7D1-4852-B00D-85D511D5B6B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87D1-4852-B00D-85D511D5B6B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67</c:v>
                </c:pt>
                <c:pt idx="3">
                  <c:v>0</c:v>
                </c:pt>
                <c:pt idx="6">
                  <c:v>0</c:v>
                </c:pt>
                <c:pt idx="9">
                  <c:v>0</c:v>
                </c:pt>
                <c:pt idx="12">
                  <c:v>0</c:v>
                </c:pt>
              </c:numCache>
            </c:numRef>
          </c:val>
          <c:extLst>
            <c:ext xmlns:c16="http://schemas.microsoft.com/office/drawing/2014/chart" uri="{C3380CC4-5D6E-409C-BE32-E72D297353CC}">
              <c16:uniqueId val="{00000003-87D1-4852-B00D-85D511D5B6B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335</c:v>
                </c:pt>
                <c:pt idx="3">
                  <c:v>363</c:v>
                </c:pt>
                <c:pt idx="6">
                  <c:v>319</c:v>
                </c:pt>
                <c:pt idx="9">
                  <c:v>295</c:v>
                </c:pt>
                <c:pt idx="12">
                  <c:v>260</c:v>
                </c:pt>
              </c:numCache>
            </c:numRef>
          </c:val>
          <c:extLst>
            <c:ext xmlns:c16="http://schemas.microsoft.com/office/drawing/2014/chart" uri="{C3380CC4-5D6E-409C-BE32-E72D297353CC}">
              <c16:uniqueId val="{00000004-87D1-4852-B00D-85D511D5B6B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7D1-4852-B00D-85D511D5B6B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7D1-4852-B00D-85D511D5B6B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1231</c:v>
                </c:pt>
                <c:pt idx="3">
                  <c:v>1200</c:v>
                </c:pt>
                <c:pt idx="6">
                  <c:v>1249</c:v>
                </c:pt>
                <c:pt idx="9">
                  <c:v>1248</c:v>
                </c:pt>
                <c:pt idx="12">
                  <c:v>1376</c:v>
                </c:pt>
              </c:numCache>
            </c:numRef>
          </c:val>
          <c:extLst>
            <c:ext xmlns:c16="http://schemas.microsoft.com/office/drawing/2014/chart" uri="{C3380CC4-5D6E-409C-BE32-E72D297353CC}">
              <c16:uniqueId val="{00000007-87D1-4852-B00D-85D511D5B6B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329</c:v>
                </c:pt>
                <c:pt idx="2">
                  <c:v>#N/A</c:v>
                </c:pt>
                <c:pt idx="3">
                  <c:v>#N/A</c:v>
                </c:pt>
                <c:pt idx="4">
                  <c:v>283</c:v>
                </c:pt>
                <c:pt idx="5">
                  <c:v>#N/A</c:v>
                </c:pt>
                <c:pt idx="6">
                  <c:v>#N/A</c:v>
                </c:pt>
                <c:pt idx="7">
                  <c:v>289</c:v>
                </c:pt>
                <c:pt idx="8">
                  <c:v>#N/A</c:v>
                </c:pt>
                <c:pt idx="9">
                  <c:v>#N/A</c:v>
                </c:pt>
                <c:pt idx="10">
                  <c:v>331</c:v>
                </c:pt>
                <c:pt idx="11">
                  <c:v>#N/A</c:v>
                </c:pt>
                <c:pt idx="12">
                  <c:v>#N/A</c:v>
                </c:pt>
                <c:pt idx="13">
                  <c:v>311</c:v>
                </c:pt>
                <c:pt idx="14">
                  <c:v>#N/A</c:v>
                </c:pt>
              </c:numCache>
            </c:numRef>
          </c:val>
          <c:smooth val="0"/>
          <c:extLst>
            <c:ext xmlns:c16="http://schemas.microsoft.com/office/drawing/2014/chart" uri="{C3380CC4-5D6E-409C-BE32-E72D297353CC}">
              <c16:uniqueId val="{00000008-87D1-4852-B00D-85D511D5B6B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13100</c:v>
                </c:pt>
                <c:pt idx="5">
                  <c:v>13736</c:v>
                </c:pt>
                <c:pt idx="8">
                  <c:v>15744</c:v>
                </c:pt>
                <c:pt idx="11">
                  <c:v>19111</c:v>
                </c:pt>
                <c:pt idx="14">
                  <c:v>18232</c:v>
                </c:pt>
              </c:numCache>
            </c:numRef>
          </c:val>
          <c:extLst>
            <c:ext xmlns:c16="http://schemas.microsoft.com/office/drawing/2014/chart" uri="{C3380CC4-5D6E-409C-BE32-E72D297353CC}">
              <c16:uniqueId val="{00000000-0975-40D0-A930-F3C078C6681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224</c:v>
                </c:pt>
                <c:pt idx="5">
                  <c:v>250</c:v>
                </c:pt>
                <c:pt idx="8">
                  <c:v>409</c:v>
                </c:pt>
                <c:pt idx="11">
                  <c:v>417</c:v>
                </c:pt>
                <c:pt idx="14">
                  <c:v>434</c:v>
                </c:pt>
              </c:numCache>
            </c:numRef>
          </c:val>
          <c:extLst>
            <c:ext xmlns:c16="http://schemas.microsoft.com/office/drawing/2014/chart" uri="{C3380CC4-5D6E-409C-BE32-E72D297353CC}">
              <c16:uniqueId val="{00000001-0975-40D0-A930-F3C078C6681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6375</c:v>
                </c:pt>
                <c:pt idx="5">
                  <c:v>6638</c:v>
                </c:pt>
                <c:pt idx="8">
                  <c:v>6756</c:v>
                </c:pt>
                <c:pt idx="11">
                  <c:v>6529</c:v>
                </c:pt>
                <c:pt idx="14">
                  <c:v>6743</c:v>
                </c:pt>
              </c:numCache>
            </c:numRef>
          </c:val>
          <c:extLst>
            <c:ext xmlns:c16="http://schemas.microsoft.com/office/drawing/2014/chart" uri="{C3380CC4-5D6E-409C-BE32-E72D297353CC}">
              <c16:uniqueId val="{00000002-0975-40D0-A930-F3C078C6681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0975-40D0-A930-F3C078C6681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0975-40D0-A930-F3C078C6681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975-40D0-A930-F3C078C6681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1749</c:v>
                </c:pt>
                <c:pt idx="3">
                  <c:v>1751</c:v>
                </c:pt>
                <c:pt idx="6">
                  <c:v>1723</c:v>
                </c:pt>
                <c:pt idx="9">
                  <c:v>1780</c:v>
                </c:pt>
                <c:pt idx="12">
                  <c:v>1740</c:v>
                </c:pt>
              </c:numCache>
            </c:numRef>
          </c:val>
          <c:extLst>
            <c:ext xmlns:c16="http://schemas.microsoft.com/office/drawing/2014/chart" uri="{C3380CC4-5D6E-409C-BE32-E72D297353CC}">
              <c16:uniqueId val="{00000006-0975-40D0-A930-F3C078C6681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0975-40D0-A930-F3C078C6681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4406</c:v>
                </c:pt>
                <c:pt idx="3">
                  <c:v>4474</c:v>
                </c:pt>
                <c:pt idx="6">
                  <c:v>4427</c:v>
                </c:pt>
                <c:pt idx="9">
                  <c:v>4050</c:v>
                </c:pt>
                <c:pt idx="12">
                  <c:v>3761</c:v>
                </c:pt>
              </c:numCache>
            </c:numRef>
          </c:val>
          <c:extLst>
            <c:ext xmlns:c16="http://schemas.microsoft.com/office/drawing/2014/chart" uri="{C3380CC4-5D6E-409C-BE32-E72D297353CC}">
              <c16:uniqueId val="{00000008-0975-40D0-A930-F3C078C6681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0975-40D0-A930-F3C078C6681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13366</c:v>
                </c:pt>
                <c:pt idx="3">
                  <c:v>14117</c:v>
                </c:pt>
                <c:pt idx="6">
                  <c:v>16366</c:v>
                </c:pt>
                <c:pt idx="9">
                  <c:v>21450</c:v>
                </c:pt>
                <c:pt idx="12">
                  <c:v>21930</c:v>
                </c:pt>
              </c:numCache>
            </c:numRef>
          </c:val>
          <c:extLst>
            <c:ext xmlns:c16="http://schemas.microsoft.com/office/drawing/2014/chart" uri="{C3380CC4-5D6E-409C-BE32-E72D297353CC}">
              <c16:uniqueId val="{0000000A-0975-40D0-A930-F3C078C6681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1223</c:v>
                </c:pt>
                <c:pt idx="11">
                  <c:v>#N/A</c:v>
                </c:pt>
                <c:pt idx="12">
                  <c:v>#N/A</c:v>
                </c:pt>
                <c:pt idx="13">
                  <c:v>2021</c:v>
                </c:pt>
                <c:pt idx="14">
                  <c:v>#N/A</c:v>
                </c:pt>
              </c:numCache>
            </c:numRef>
          </c:val>
          <c:smooth val="0"/>
          <c:extLst>
            <c:ext xmlns:c16="http://schemas.microsoft.com/office/drawing/2014/chart" uri="{C3380CC4-5D6E-409C-BE32-E72D297353CC}">
              <c16:uniqueId val="{0000000B-0975-40D0-A930-F3C078C6681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1246</c:v>
                </c:pt>
                <c:pt idx="1">
                  <c:v>1246</c:v>
                </c:pt>
                <c:pt idx="2">
                  <c:v>1293</c:v>
                </c:pt>
              </c:numCache>
            </c:numRef>
          </c:val>
          <c:extLst>
            <c:ext xmlns:c16="http://schemas.microsoft.com/office/drawing/2014/chart" uri="{C3380CC4-5D6E-409C-BE32-E72D297353CC}">
              <c16:uniqueId val="{00000000-21C3-4E39-8EB0-614C3086123D}"/>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2435</c:v>
                </c:pt>
                <c:pt idx="1">
                  <c:v>2627</c:v>
                </c:pt>
                <c:pt idx="2">
                  <c:v>2771</c:v>
                </c:pt>
              </c:numCache>
            </c:numRef>
          </c:val>
          <c:extLst>
            <c:ext xmlns:c16="http://schemas.microsoft.com/office/drawing/2014/chart" uri="{C3380CC4-5D6E-409C-BE32-E72D297353CC}">
              <c16:uniqueId val="{00000001-21C3-4E39-8EB0-614C3086123D}"/>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4298</c:v>
                </c:pt>
                <c:pt idx="1">
                  <c:v>3940</c:v>
                </c:pt>
                <c:pt idx="2">
                  <c:v>4008</c:v>
                </c:pt>
              </c:numCache>
            </c:numRef>
          </c:val>
          <c:extLst>
            <c:ext xmlns:c16="http://schemas.microsoft.com/office/drawing/2014/chart" uri="{C3380CC4-5D6E-409C-BE32-E72D297353CC}">
              <c16:uniqueId val="{00000002-21C3-4E39-8EB0-614C3086123D}"/>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高知県安芸市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900">
              <a:solidFill>
                <a:schemeClr val="dk1"/>
              </a:solidFill>
              <a:effectLst/>
              <a:latin typeface="+mn-lt"/>
              <a:ea typeface="+mn-ea"/>
              <a:cs typeface="+mn-cs"/>
            </a:rPr>
            <a:t>　平成</a:t>
          </a:r>
          <a:r>
            <a:rPr kumimoji="1" lang="en-US" altLang="ja-JP" sz="900">
              <a:solidFill>
                <a:schemeClr val="dk1"/>
              </a:solidFill>
              <a:effectLst/>
              <a:latin typeface="+mn-lt"/>
              <a:ea typeface="+mn-ea"/>
              <a:cs typeface="+mn-cs"/>
            </a:rPr>
            <a:t>15</a:t>
          </a:r>
          <a:r>
            <a:rPr kumimoji="1" lang="ja-JP" altLang="ja-JP" sz="900">
              <a:solidFill>
                <a:schemeClr val="dk1"/>
              </a:solidFill>
              <a:effectLst/>
              <a:latin typeface="+mn-lt"/>
              <a:ea typeface="+mn-ea"/>
              <a:cs typeface="+mn-cs"/>
            </a:rPr>
            <a:t>年から</a:t>
          </a:r>
          <a:r>
            <a:rPr kumimoji="1" lang="en-US" altLang="ja-JP" sz="900">
              <a:solidFill>
                <a:schemeClr val="dk1"/>
              </a:solidFill>
              <a:effectLst/>
              <a:latin typeface="+mn-lt"/>
              <a:ea typeface="+mn-ea"/>
              <a:cs typeface="+mn-cs"/>
            </a:rPr>
            <a:t>25</a:t>
          </a:r>
          <a:r>
            <a:rPr kumimoji="1" lang="ja-JP" altLang="ja-JP" sz="900">
              <a:solidFill>
                <a:schemeClr val="dk1"/>
              </a:solidFill>
              <a:effectLst/>
              <a:latin typeface="+mn-lt"/>
              <a:ea typeface="+mn-ea"/>
              <a:cs typeface="+mn-cs"/>
            </a:rPr>
            <a:t>年にかけて、三次にわたり策定した安芸市財政健全化計画に基づく市債発行額の抑制や繰上償還の実施により、公債費は平成</a:t>
          </a:r>
          <a:r>
            <a:rPr kumimoji="1" lang="en-US" altLang="ja-JP" sz="900">
              <a:solidFill>
                <a:schemeClr val="dk1"/>
              </a:solidFill>
              <a:effectLst/>
              <a:latin typeface="+mn-lt"/>
              <a:ea typeface="+mn-ea"/>
              <a:cs typeface="+mn-cs"/>
            </a:rPr>
            <a:t>19</a:t>
          </a:r>
          <a:r>
            <a:rPr kumimoji="1" lang="ja-JP" altLang="ja-JP" sz="900">
              <a:solidFill>
                <a:schemeClr val="dk1"/>
              </a:solidFill>
              <a:effectLst/>
              <a:latin typeface="+mn-lt"/>
              <a:ea typeface="+mn-ea"/>
              <a:cs typeface="+mn-cs"/>
            </a:rPr>
            <a:t>年度をピークに減少しており、実質公債費比率も改善している。</a:t>
          </a:r>
          <a:endParaRPr lang="ja-JP" altLang="ja-JP" sz="900">
            <a:effectLst/>
          </a:endParaRPr>
        </a:p>
        <a:p>
          <a:r>
            <a:rPr kumimoji="1" lang="ja-JP" altLang="ja-JP" sz="900">
              <a:solidFill>
                <a:schemeClr val="dk1"/>
              </a:solidFill>
              <a:effectLst/>
              <a:latin typeface="+mn-lt"/>
              <a:ea typeface="+mn-ea"/>
              <a:cs typeface="+mn-cs"/>
            </a:rPr>
            <a:t>　しかしながら、今後、市庁舎及び統合中学校建設事業にかかる市債償還が</a:t>
          </a:r>
          <a:r>
            <a:rPr kumimoji="1" lang="ja-JP" altLang="en-US" sz="900">
              <a:solidFill>
                <a:schemeClr val="dk1"/>
              </a:solidFill>
              <a:effectLst/>
              <a:latin typeface="+mn-lt"/>
              <a:ea typeface="+mn-ea"/>
              <a:cs typeface="+mn-cs"/>
            </a:rPr>
            <a:t>本格的に</a:t>
          </a:r>
          <a:r>
            <a:rPr kumimoji="1" lang="ja-JP" altLang="ja-JP" sz="900">
              <a:solidFill>
                <a:schemeClr val="dk1"/>
              </a:solidFill>
              <a:effectLst/>
              <a:latin typeface="+mn-lt"/>
              <a:ea typeface="+mn-ea"/>
              <a:cs typeface="+mn-cs"/>
            </a:rPr>
            <a:t>始まること</a:t>
          </a:r>
          <a:r>
            <a:rPr kumimoji="1" lang="ja-JP" altLang="en-US" sz="900">
              <a:solidFill>
                <a:schemeClr val="dk1"/>
              </a:solidFill>
              <a:effectLst/>
              <a:latin typeface="+mn-lt"/>
              <a:ea typeface="+mn-ea"/>
              <a:cs typeface="+mn-cs"/>
            </a:rPr>
            <a:t>に加え</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旧市役所跡地活用や保育所、小学校建設といった大型ハード事業を計画しており、それらにかかる財源として市債を発行することで</a:t>
          </a:r>
          <a:r>
            <a:rPr kumimoji="1" lang="ja-JP" altLang="ja-JP" sz="900">
              <a:solidFill>
                <a:schemeClr val="dk1"/>
              </a:solidFill>
              <a:effectLst/>
              <a:latin typeface="+mn-lt"/>
              <a:ea typeface="+mn-ea"/>
              <a:cs typeface="+mn-cs"/>
            </a:rPr>
            <a:t>、同比率の上昇を見込んでいる。</a:t>
          </a:r>
          <a:endParaRPr lang="ja-JP" altLang="ja-JP" sz="900">
            <a:effectLst/>
          </a:endParaRPr>
        </a:p>
        <a:p>
          <a:pPr eaLnBrk="1" fontAlgn="auto" latinLnBrk="0" hangingPunct="1"/>
          <a:r>
            <a:rPr kumimoji="1" lang="ja-JP" altLang="ja-JP" sz="900">
              <a:solidFill>
                <a:schemeClr val="dk1"/>
              </a:solidFill>
              <a:effectLst/>
              <a:latin typeface="+mn-lt"/>
              <a:ea typeface="+mn-ea"/>
              <a:cs typeface="+mn-cs"/>
            </a:rPr>
            <a:t>　今後も持続可能な財政運営を確保するため、減債基金等を活用した繰上償還を計画的に行うなど、公債債費負担適正化計画に基づく公債費の管理に努め、比率の適正かつ安定的な管理に取り組む。</a:t>
          </a:r>
          <a:endParaRPr lang="ja-JP" altLang="ja-JP" sz="900">
            <a:effectLst/>
          </a:endParaRPr>
        </a:p>
        <a:p>
          <a:r>
            <a:rPr kumimoji="1" lang="ja-JP" altLang="ja-JP" sz="900">
              <a:solidFill>
                <a:schemeClr val="dk1"/>
              </a:solidFill>
              <a:effectLst/>
              <a:latin typeface="+mn-lt"/>
              <a:ea typeface="+mn-ea"/>
              <a:cs typeface="+mn-cs"/>
            </a:rPr>
            <a:t>　</a:t>
          </a:r>
          <a:r>
            <a:rPr kumimoji="1" lang="ja-JP" altLang="en-US" sz="900">
              <a:solidFill>
                <a:schemeClr val="dk1"/>
              </a:solidFill>
              <a:effectLst/>
              <a:latin typeface="+mn-lt"/>
              <a:ea typeface="+mn-ea"/>
              <a:cs typeface="+mn-cs"/>
            </a:rPr>
            <a:t>また、</a:t>
          </a:r>
          <a:r>
            <a:rPr kumimoji="1" lang="ja-JP" altLang="ja-JP" sz="900">
              <a:solidFill>
                <a:schemeClr val="dk1"/>
              </a:solidFill>
              <a:effectLst/>
              <a:latin typeface="+mn-lt"/>
              <a:ea typeface="+mn-ea"/>
              <a:cs typeface="+mn-cs"/>
            </a:rPr>
            <a:t>平成</a:t>
          </a:r>
          <a:r>
            <a:rPr kumimoji="1" lang="en-US" altLang="ja-JP" sz="900">
              <a:solidFill>
                <a:schemeClr val="dk1"/>
              </a:solidFill>
              <a:effectLst/>
              <a:latin typeface="+mn-lt"/>
              <a:ea typeface="+mn-ea"/>
              <a:cs typeface="+mn-cs"/>
            </a:rPr>
            <a:t>28</a:t>
          </a:r>
          <a:r>
            <a:rPr kumimoji="1" lang="ja-JP" altLang="ja-JP" sz="900">
              <a:solidFill>
                <a:schemeClr val="dk1"/>
              </a:solidFill>
              <a:effectLst/>
              <a:latin typeface="+mn-lt"/>
              <a:ea typeface="+mn-ea"/>
              <a:cs typeface="+mn-cs"/>
            </a:rPr>
            <a:t>年度策定</a:t>
          </a:r>
          <a:r>
            <a:rPr kumimoji="1" lang="ja-JP" altLang="en-US" sz="900">
              <a:solidFill>
                <a:schemeClr val="dk1"/>
              </a:solidFill>
              <a:effectLst/>
              <a:latin typeface="+mn-lt"/>
              <a:ea typeface="+mn-ea"/>
              <a:cs typeface="+mn-cs"/>
            </a:rPr>
            <a:t>の</a:t>
          </a:r>
          <a:r>
            <a:rPr kumimoji="1" lang="ja-JP" altLang="ja-JP" sz="900">
              <a:solidFill>
                <a:schemeClr val="dk1"/>
              </a:solidFill>
              <a:effectLst/>
              <a:latin typeface="+mn-lt"/>
              <a:ea typeface="+mn-ea"/>
              <a:cs typeface="+mn-cs"/>
            </a:rPr>
            <a:t>公共施設等総合管理計画に基づ</a:t>
          </a:r>
          <a:r>
            <a:rPr kumimoji="1" lang="ja-JP" altLang="en-US" sz="900">
              <a:solidFill>
                <a:schemeClr val="dk1"/>
              </a:solidFill>
              <a:effectLst/>
              <a:latin typeface="+mn-lt"/>
              <a:ea typeface="+mn-ea"/>
              <a:cs typeface="+mn-cs"/>
            </a:rPr>
            <a:t>き</a:t>
          </a:r>
          <a:r>
            <a:rPr kumimoji="1" lang="ja-JP" altLang="ja-JP" sz="900">
              <a:solidFill>
                <a:schemeClr val="dk1"/>
              </a:solidFill>
              <a:effectLst/>
              <a:latin typeface="+mn-lt"/>
              <a:ea typeface="+mn-ea"/>
              <a:cs typeface="+mn-cs"/>
            </a:rPr>
            <a:t>普通建設事業</a:t>
          </a:r>
          <a:r>
            <a:rPr kumimoji="1" lang="ja-JP" altLang="en-US" sz="900">
              <a:solidFill>
                <a:schemeClr val="dk1"/>
              </a:solidFill>
              <a:effectLst/>
              <a:latin typeface="+mn-lt"/>
              <a:ea typeface="+mn-ea"/>
              <a:cs typeface="+mn-cs"/>
            </a:rPr>
            <a:t>を</a:t>
          </a:r>
          <a:r>
            <a:rPr kumimoji="1" lang="ja-JP" altLang="ja-JP" sz="900">
              <a:solidFill>
                <a:schemeClr val="dk1"/>
              </a:solidFill>
              <a:effectLst/>
              <a:latin typeface="+mn-lt"/>
              <a:ea typeface="+mn-ea"/>
              <a:cs typeface="+mn-cs"/>
            </a:rPr>
            <a:t>最適化</a:t>
          </a:r>
          <a:r>
            <a:rPr kumimoji="1" lang="ja-JP" altLang="en-US" sz="900">
              <a:solidFill>
                <a:schemeClr val="dk1"/>
              </a:solidFill>
              <a:effectLst/>
              <a:latin typeface="+mn-lt"/>
              <a:ea typeface="+mn-ea"/>
              <a:cs typeface="+mn-cs"/>
            </a:rPr>
            <a:t>し、</a:t>
          </a:r>
          <a:r>
            <a:rPr kumimoji="1" lang="ja-JP" altLang="ja-JP" sz="900">
              <a:solidFill>
                <a:schemeClr val="dk1"/>
              </a:solidFill>
              <a:effectLst/>
              <a:latin typeface="+mn-lt"/>
              <a:ea typeface="+mn-ea"/>
              <a:cs typeface="+mn-cs"/>
            </a:rPr>
            <a:t>更新費用の抑制・平準化を推進する。</a:t>
          </a:r>
          <a:endParaRPr lang="ja-JP" altLang="ja-JP" sz="9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高知県安芸市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将来負担額で大きなウエイトを占めている地方債現在高は、市庁舎及び統合中学校建設事業にかかる市債を発行したことで、</a:t>
          </a:r>
          <a:r>
            <a:rPr kumimoji="1" lang="ja-JP" altLang="en-US" sz="1000">
              <a:solidFill>
                <a:schemeClr val="dk1"/>
              </a:solidFill>
              <a:effectLst/>
              <a:latin typeface="+mn-lt"/>
              <a:ea typeface="+mn-ea"/>
              <a:cs typeface="+mn-cs"/>
            </a:rPr>
            <a:t>令和</a:t>
          </a:r>
          <a:r>
            <a:rPr kumimoji="1" lang="en-US" altLang="ja-JP" sz="1000">
              <a:solidFill>
                <a:schemeClr val="dk1"/>
              </a:solidFill>
              <a:effectLst/>
              <a:latin typeface="+mn-lt"/>
              <a:ea typeface="+mn-ea"/>
              <a:cs typeface="+mn-cs"/>
            </a:rPr>
            <a:t>5</a:t>
          </a:r>
          <a:r>
            <a:rPr kumimoji="1" lang="ja-JP" altLang="en-US" sz="1000">
              <a:solidFill>
                <a:schemeClr val="dk1"/>
              </a:solidFill>
              <a:effectLst/>
              <a:latin typeface="+mn-lt"/>
              <a:ea typeface="+mn-ea"/>
              <a:cs typeface="+mn-cs"/>
            </a:rPr>
            <a:t>年度に</a:t>
          </a:r>
          <a:r>
            <a:rPr kumimoji="1" lang="ja-JP" altLang="ja-JP" sz="1000">
              <a:solidFill>
                <a:schemeClr val="dk1"/>
              </a:solidFill>
              <a:effectLst/>
              <a:latin typeface="+mn-lt"/>
              <a:ea typeface="+mn-ea"/>
              <a:cs typeface="+mn-cs"/>
            </a:rPr>
            <a:t>大きく増加し</a:t>
          </a:r>
          <a:r>
            <a:rPr kumimoji="1" lang="ja-JP" altLang="en-US" sz="1000">
              <a:solidFill>
                <a:schemeClr val="dk1"/>
              </a:solidFill>
              <a:effectLst/>
              <a:latin typeface="+mn-lt"/>
              <a:ea typeface="+mn-ea"/>
              <a:cs typeface="+mn-cs"/>
            </a:rPr>
            <a:t>た。　　</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　令和</a:t>
          </a:r>
          <a:r>
            <a:rPr kumimoji="1" lang="en-US" altLang="ja-JP" sz="1000">
              <a:solidFill>
                <a:schemeClr val="dk1"/>
              </a:solidFill>
              <a:effectLst/>
              <a:latin typeface="+mn-lt"/>
              <a:ea typeface="+mn-ea"/>
              <a:cs typeface="+mn-cs"/>
            </a:rPr>
            <a:t>6</a:t>
          </a:r>
          <a:r>
            <a:rPr kumimoji="1" lang="ja-JP" altLang="en-US" sz="1000">
              <a:solidFill>
                <a:schemeClr val="dk1"/>
              </a:solidFill>
              <a:effectLst/>
              <a:latin typeface="+mn-lt"/>
              <a:ea typeface="+mn-ea"/>
              <a:cs typeface="+mn-cs"/>
            </a:rPr>
            <a:t>年度においても、消防分団屯所整備事業等にかかる市債を発行したことで、</a:t>
          </a:r>
          <a:r>
            <a:rPr kumimoji="1" lang="ja-JP" altLang="ja-JP" sz="1000">
              <a:solidFill>
                <a:schemeClr val="dk1"/>
              </a:solidFill>
              <a:effectLst/>
              <a:latin typeface="+mn-lt"/>
              <a:ea typeface="+mn-ea"/>
              <a:cs typeface="+mn-cs"/>
            </a:rPr>
            <a:t>将来負担額全体では対前年度</a:t>
          </a:r>
          <a:r>
            <a:rPr kumimoji="1" lang="en-US" altLang="ja-JP" sz="1000">
              <a:solidFill>
                <a:schemeClr val="dk1"/>
              </a:solidFill>
              <a:effectLst/>
              <a:latin typeface="+mn-lt"/>
              <a:ea typeface="+mn-ea"/>
              <a:cs typeface="+mn-cs"/>
            </a:rPr>
            <a:t>151</a:t>
          </a:r>
          <a:r>
            <a:rPr kumimoji="1" lang="ja-JP" altLang="ja-JP" sz="1000">
              <a:solidFill>
                <a:schemeClr val="dk1"/>
              </a:solidFill>
              <a:effectLst/>
              <a:latin typeface="+mn-lt"/>
              <a:ea typeface="+mn-ea"/>
              <a:cs typeface="+mn-cs"/>
            </a:rPr>
            <a:t>百万円の増</a:t>
          </a:r>
          <a:r>
            <a:rPr kumimoji="1" lang="ja-JP" altLang="en-US" sz="1000">
              <a:solidFill>
                <a:schemeClr val="dk1"/>
              </a:solidFill>
              <a:effectLst/>
              <a:latin typeface="+mn-lt"/>
              <a:ea typeface="+mn-ea"/>
              <a:cs typeface="+mn-cs"/>
            </a:rPr>
            <a:t>となっている。加えて</a:t>
          </a:r>
          <a:r>
            <a:rPr kumimoji="1" lang="ja-JP" altLang="ja-JP" sz="1000">
              <a:solidFill>
                <a:schemeClr val="dk1"/>
              </a:solidFill>
              <a:effectLst/>
              <a:latin typeface="+mn-lt"/>
              <a:ea typeface="+mn-ea"/>
              <a:cs typeface="+mn-cs"/>
            </a:rPr>
            <a:t>臨時財政対策債等の交付税算入率の高い市債償還進捗により基準財政需要額算入見込額が減少したことで、比率</a:t>
          </a:r>
          <a:r>
            <a:rPr kumimoji="1" lang="ja-JP" altLang="en-US" sz="1000">
              <a:solidFill>
                <a:schemeClr val="dk1"/>
              </a:solidFill>
              <a:effectLst/>
              <a:latin typeface="+mn-lt"/>
              <a:ea typeface="+mn-ea"/>
              <a:cs typeface="+mn-cs"/>
            </a:rPr>
            <a:t>が上昇している。</a:t>
          </a:r>
          <a:endParaRPr lang="ja-JP" altLang="ja-JP" sz="1000">
            <a:effectLst/>
          </a:endParaRPr>
        </a:p>
        <a:p>
          <a:pPr eaLnBrk="1" fontAlgn="auto" latinLnBrk="0" hangingPunct="1"/>
          <a:r>
            <a:rPr kumimoji="1" lang="ja-JP" altLang="ja-JP" sz="1000">
              <a:solidFill>
                <a:schemeClr val="dk1"/>
              </a:solidFill>
              <a:effectLst/>
              <a:latin typeface="+mn-lt"/>
              <a:ea typeface="+mn-ea"/>
              <a:cs typeface="+mn-cs"/>
            </a:rPr>
            <a:t>今後も持続可能な財政運営を確保するため、減債基金等を活用した繰上償還を計画的に行うなど、公債債費負担適正化計画に基づく公債費の管理に努め、比率の適正かつ安定的な管理に取り組む</a:t>
          </a:r>
          <a:r>
            <a:rPr kumimoji="1" lang="ja-JP" altLang="ja-JP" sz="1100">
              <a:solidFill>
                <a:schemeClr val="dk1"/>
              </a:solidFill>
              <a:effectLst/>
              <a:latin typeface="+mn-lt"/>
              <a:ea typeface="+mn-ea"/>
              <a:cs typeface="+mn-cs"/>
            </a:rPr>
            <a:t>。</a:t>
          </a:r>
          <a:endParaRPr lang="ja-JP" altLang="ja-JP" sz="1000">
            <a:effectLst/>
          </a:endParaRPr>
        </a:p>
        <a:p>
          <a:r>
            <a:rPr kumimoji="1" lang="ja-JP" altLang="ja-JP" sz="1000">
              <a:solidFill>
                <a:schemeClr val="dk1"/>
              </a:solidFill>
              <a:effectLst/>
              <a:latin typeface="+mn-lt"/>
              <a:ea typeface="+mn-ea"/>
              <a:cs typeface="+mn-cs"/>
            </a:rPr>
            <a:t>　あわせて平成</a:t>
          </a:r>
          <a:r>
            <a:rPr kumimoji="1" lang="en-US" altLang="ja-JP" sz="1000">
              <a:solidFill>
                <a:schemeClr val="dk1"/>
              </a:solidFill>
              <a:effectLst/>
              <a:latin typeface="+mn-lt"/>
              <a:ea typeface="+mn-ea"/>
              <a:cs typeface="+mn-cs"/>
            </a:rPr>
            <a:t>28</a:t>
          </a:r>
          <a:r>
            <a:rPr kumimoji="1" lang="ja-JP" altLang="ja-JP" sz="1000">
              <a:solidFill>
                <a:schemeClr val="dk1"/>
              </a:solidFill>
              <a:effectLst/>
              <a:latin typeface="+mn-lt"/>
              <a:ea typeface="+mn-ea"/>
              <a:cs typeface="+mn-cs"/>
            </a:rPr>
            <a:t>年度に策定した公共施設等総合管理計画に基づく普通建設事業の最適化により更新費用の抑制・平準化を推進する。</a:t>
          </a:r>
          <a:endParaRPr lang="ja-JP" altLang="ja-JP" sz="10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高知県安芸市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dk1"/>
              </a:solidFill>
              <a:effectLst/>
              <a:latin typeface="+mn-lt"/>
              <a:ea typeface="+mn-ea"/>
              <a:cs typeface="+mn-cs"/>
            </a:rPr>
            <a:t>近年の大型事業に係る公債費管理の備えとして減債基金への積立、また、ふるさと納税を原資としたふるさと応援基金の積立などを実施した。</a:t>
          </a:r>
          <a:endParaRPr lang="ja-JP" altLang="ja-JP" sz="18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国による景気対策や南海トラフ地震対応、近年の大型事業のほか、平成</a:t>
          </a:r>
          <a:r>
            <a:rPr kumimoji="1" lang="en-US" altLang="ja-JP" sz="1400">
              <a:solidFill>
                <a:schemeClr val="dk1"/>
              </a:solidFill>
              <a:effectLst/>
              <a:latin typeface="+mn-lt"/>
              <a:ea typeface="+mn-ea"/>
              <a:cs typeface="+mn-cs"/>
            </a:rPr>
            <a:t>30</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7</a:t>
          </a:r>
          <a:r>
            <a:rPr kumimoji="1" lang="ja-JP" altLang="ja-JP" sz="1400">
              <a:solidFill>
                <a:schemeClr val="dk1"/>
              </a:solidFill>
              <a:effectLst/>
              <a:latin typeface="+mn-lt"/>
              <a:ea typeface="+mn-ea"/>
              <a:cs typeface="+mn-cs"/>
            </a:rPr>
            <a:t>月豪雨災害への対応などにより、市債発行額が増加</a:t>
          </a:r>
          <a:r>
            <a:rPr kumimoji="1" lang="ja-JP" altLang="en-US" sz="1400">
              <a:solidFill>
                <a:schemeClr val="dk1"/>
              </a:solidFill>
              <a:effectLst/>
              <a:latin typeface="+mn-lt"/>
              <a:ea typeface="+mn-ea"/>
              <a:cs typeface="+mn-cs"/>
            </a:rPr>
            <a:t>して</a:t>
          </a:r>
          <a:r>
            <a:rPr kumimoji="1" lang="ja-JP" altLang="ja-JP" sz="1400">
              <a:solidFill>
                <a:schemeClr val="dk1"/>
              </a:solidFill>
              <a:effectLst/>
              <a:latin typeface="+mn-lt"/>
              <a:ea typeface="+mn-ea"/>
              <a:cs typeface="+mn-cs"/>
            </a:rPr>
            <a:t>いる。市庁舎</a:t>
          </a:r>
          <a:r>
            <a:rPr kumimoji="1" lang="ja-JP" altLang="en-US" sz="1400">
              <a:solidFill>
                <a:schemeClr val="dk1"/>
              </a:solidFill>
              <a:effectLst/>
              <a:latin typeface="+mn-lt"/>
              <a:ea typeface="+mn-ea"/>
              <a:cs typeface="+mn-cs"/>
            </a:rPr>
            <a:t>及び</a:t>
          </a:r>
          <a:r>
            <a:rPr kumimoji="1" lang="ja-JP" altLang="ja-JP" sz="1400">
              <a:solidFill>
                <a:schemeClr val="dk1"/>
              </a:solidFill>
              <a:effectLst/>
              <a:latin typeface="+mn-lt"/>
              <a:ea typeface="+mn-ea"/>
              <a:cs typeface="+mn-cs"/>
            </a:rPr>
            <a:t>統合中学校建設事業にかかる市債の償還が本格的に始まる令和</a:t>
          </a:r>
          <a:r>
            <a:rPr kumimoji="1" lang="en-US" altLang="ja-JP" sz="1400">
              <a:solidFill>
                <a:schemeClr val="dk1"/>
              </a:solidFill>
              <a:effectLst/>
              <a:latin typeface="+mn-lt"/>
              <a:ea typeface="+mn-ea"/>
              <a:cs typeface="+mn-cs"/>
            </a:rPr>
            <a:t>7</a:t>
          </a:r>
          <a:r>
            <a:rPr kumimoji="1" lang="ja-JP" altLang="ja-JP" sz="1400">
              <a:solidFill>
                <a:schemeClr val="dk1"/>
              </a:solidFill>
              <a:effectLst/>
              <a:latin typeface="+mn-lt"/>
              <a:ea typeface="+mn-ea"/>
              <a:cs typeface="+mn-cs"/>
            </a:rPr>
            <a:t>年度以降は公債費管理に苦慮することを想定していることから、今後も計画的な運用を継続し、弾力性のある財政基盤の確立に取り組む。</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50">
              <a:solidFill>
                <a:schemeClr val="dk1"/>
              </a:solidFill>
              <a:effectLst/>
              <a:latin typeface="+mn-lt"/>
              <a:ea typeface="+mn-ea"/>
              <a:cs typeface="+mn-cs"/>
            </a:rPr>
            <a:t>施設整備基金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公共施設等整備促進のための基金で、</a:t>
          </a:r>
          <a:r>
            <a:rPr kumimoji="1" lang="ja-JP" altLang="en-US" sz="1250">
              <a:solidFill>
                <a:schemeClr val="dk1"/>
              </a:solidFill>
              <a:effectLst/>
              <a:latin typeface="+mn-lt"/>
              <a:ea typeface="+mn-ea"/>
              <a:cs typeface="+mn-cs"/>
            </a:rPr>
            <a:t>今後予定している大型ハード整備</a:t>
          </a:r>
          <a:r>
            <a:rPr kumimoji="1" lang="ja-JP" altLang="ja-JP" sz="1250">
              <a:solidFill>
                <a:schemeClr val="dk1"/>
              </a:solidFill>
              <a:effectLst/>
              <a:latin typeface="+mn-lt"/>
              <a:ea typeface="+mn-ea"/>
              <a:cs typeface="+mn-cs"/>
            </a:rPr>
            <a:t>や公共施設等の</a:t>
          </a:r>
          <a:r>
            <a:rPr kumimoji="1" lang="ja-JP" altLang="en-US" sz="1250">
              <a:solidFill>
                <a:schemeClr val="dk1"/>
              </a:solidFill>
              <a:effectLst/>
              <a:latin typeface="+mn-lt"/>
              <a:ea typeface="+mn-ea"/>
              <a:cs typeface="+mn-cs"/>
            </a:rPr>
            <a:t>予防保全対策等</a:t>
          </a:r>
          <a:r>
            <a:rPr kumimoji="1" lang="ja-JP" altLang="ja-JP" sz="1250">
              <a:solidFill>
                <a:schemeClr val="dk1"/>
              </a:solidFill>
              <a:effectLst/>
              <a:latin typeface="+mn-lt"/>
              <a:ea typeface="+mn-ea"/>
              <a:cs typeface="+mn-cs"/>
            </a:rPr>
            <a:t>の財源とする。</a:t>
          </a:r>
          <a:endParaRPr lang="ja-JP" altLang="ja-JP" sz="1250">
            <a:effectLst/>
          </a:endParaRPr>
        </a:p>
        <a:p>
          <a:r>
            <a:rPr kumimoji="1" lang="ja-JP" altLang="ja-JP" sz="1250">
              <a:solidFill>
                <a:schemeClr val="dk1"/>
              </a:solidFill>
              <a:effectLst/>
              <a:latin typeface="+mn-lt"/>
              <a:ea typeface="+mn-ea"/>
              <a:cs typeface="+mn-cs"/>
            </a:rPr>
            <a:t>鉄道経営助成基金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地域公共交通の確保を図るため高知県及び沿線市町村により造成された基金で、経営助成を目的とする。</a:t>
          </a:r>
          <a:endParaRPr lang="ja-JP" altLang="ja-JP" sz="1250">
            <a:effectLst/>
          </a:endParaRPr>
        </a:p>
        <a:p>
          <a:r>
            <a:rPr kumimoji="1" lang="ja-JP" altLang="ja-JP" sz="1250">
              <a:solidFill>
                <a:schemeClr val="dk1"/>
              </a:solidFill>
              <a:effectLst/>
              <a:latin typeface="+mn-lt"/>
              <a:ea typeface="+mn-ea"/>
              <a:cs typeface="+mn-cs"/>
            </a:rPr>
            <a:t>ふるさと応援基金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ふるさと納税寄付金を原資とした基金で、条例で定める各事業への財源とする。</a:t>
          </a:r>
          <a:endParaRPr lang="ja-JP" altLang="ja-JP" sz="1250">
            <a:effectLst/>
          </a:endParaRPr>
        </a:p>
        <a:p>
          <a:r>
            <a:rPr kumimoji="1" lang="ja-JP" altLang="ja-JP" sz="1250">
              <a:solidFill>
                <a:schemeClr val="dk1"/>
              </a:solidFill>
              <a:effectLst/>
              <a:latin typeface="+mn-lt"/>
              <a:ea typeface="+mn-ea"/>
              <a:cs typeface="+mn-cs"/>
            </a:rPr>
            <a:t>退職手当基金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年度間負担の平準化を図る目的に、平均退職金と実際の退職金との差額を基金積立又は取崩により調整。</a:t>
          </a:r>
          <a:endParaRPr lang="ja-JP" altLang="ja-JP" sz="125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50">
              <a:solidFill>
                <a:schemeClr val="dk1"/>
              </a:solidFill>
              <a:effectLst/>
              <a:latin typeface="+mn-lt"/>
              <a:ea typeface="+mn-ea"/>
              <a:cs typeface="+mn-cs"/>
            </a:rPr>
            <a:t>施設整備基金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公共施設等の老朽化対策</a:t>
          </a:r>
          <a:r>
            <a:rPr kumimoji="1" lang="ja-JP" altLang="en-US" sz="1250">
              <a:solidFill>
                <a:schemeClr val="dk1"/>
              </a:solidFill>
              <a:effectLst/>
              <a:latin typeface="+mn-lt"/>
              <a:ea typeface="+mn-ea"/>
              <a:cs typeface="+mn-cs"/>
            </a:rPr>
            <a:t>等</a:t>
          </a:r>
          <a:r>
            <a:rPr kumimoji="1" lang="ja-JP" altLang="ja-JP" sz="1250">
              <a:solidFill>
                <a:schemeClr val="dk1"/>
              </a:solidFill>
              <a:effectLst/>
              <a:latin typeface="+mn-lt"/>
              <a:ea typeface="+mn-ea"/>
              <a:cs typeface="+mn-cs"/>
            </a:rPr>
            <a:t>の財源として取崩するとともに、今後の大型事業の財源として計画的な積立を実施。</a:t>
          </a:r>
          <a:endParaRPr lang="ja-JP" altLang="ja-JP" sz="1250">
            <a:effectLst/>
          </a:endParaRPr>
        </a:p>
        <a:p>
          <a:r>
            <a:rPr kumimoji="1" lang="ja-JP" altLang="ja-JP" sz="1250">
              <a:solidFill>
                <a:schemeClr val="dk1"/>
              </a:solidFill>
              <a:effectLst/>
              <a:latin typeface="+mn-lt"/>
              <a:ea typeface="+mn-ea"/>
              <a:cs typeface="+mn-cs"/>
            </a:rPr>
            <a:t>鉄道経営助成基金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土佐くろしお鉄道の赤字補てんの財源とするため取崩</a:t>
          </a:r>
          <a:r>
            <a:rPr kumimoji="1" lang="ja-JP" altLang="en-US" sz="1250">
              <a:solidFill>
                <a:schemeClr val="dk1"/>
              </a:solidFill>
              <a:effectLst/>
              <a:latin typeface="+mn-lt"/>
              <a:ea typeface="+mn-ea"/>
              <a:cs typeface="+mn-cs"/>
            </a:rPr>
            <a:t>するとともに、今後も継続して支援するための財源として計画的な積立を実施。</a:t>
          </a:r>
          <a:endParaRPr lang="ja-JP" altLang="ja-JP" sz="1250">
            <a:effectLst/>
          </a:endParaRPr>
        </a:p>
        <a:p>
          <a:r>
            <a:rPr kumimoji="1" lang="ja-JP" altLang="ja-JP" sz="1250">
              <a:solidFill>
                <a:schemeClr val="dk1"/>
              </a:solidFill>
              <a:effectLst/>
              <a:latin typeface="+mn-lt"/>
              <a:ea typeface="+mn-ea"/>
              <a:cs typeface="+mn-cs"/>
            </a:rPr>
            <a:t>ふるさと応援基金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各種単独事業の財源として基金を取崩するとともに、ふるさと納税寄付金の積立を実施。</a:t>
          </a:r>
          <a:endParaRPr lang="ja-JP" altLang="ja-JP" sz="1250">
            <a:effectLst/>
          </a:endParaRPr>
        </a:p>
        <a:p>
          <a:r>
            <a:rPr kumimoji="1" lang="ja-JP" altLang="ja-JP" sz="1250">
              <a:solidFill>
                <a:schemeClr val="dk1"/>
              </a:solidFill>
              <a:effectLst/>
              <a:latin typeface="+mn-lt"/>
              <a:ea typeface="+mn-ea"/>
              <a:cs typeface="+mn-cs"/>
            </a:rPr>
            <a:t>退職手当基金 </a:t>
          </a:r>
          <a:r>
            <a:rPr kumimoji="1" lang="en-US" altLang="ja-JP"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退職金実績額が平均退職金を</a:t>
          </a:r>
          <a:r>
            <a:rPr kumimoji="1" lang="ja-JP" altLang="en-US" sz="1250">
              <a:solidFill>
                <a:schemeClr val="dk1"/>
              </a:solidFill>
              <a:effectLst/>
              <a:latin typeface="+mn-lt"/>
              <a:ea typeface="+mn-ea"/>
              <a:cs typeface="+mn-cs"/>
            </a:rPr>
            <a:t>上</a:t>
          </a:r>
          <a:r>
            <a:rPr kumimoji="1" lang="ja-JP" altLang="ja-JP" sz="1250">
              <a:solidFill>
                <a:schemeClr val="dk1"/>
              </a:solidFill>
              <a:effectLst/>
              <a:latin typeface="+mn-lt"/>
              <a:ea typeface="+mn-ea"/>
              <a:cs typeface="+mn-cs"/>
            </a:rPr>
            <a:t>回ったため財源調整として取崩を実施。</a:t>
          </a:r>
          <a:endParaRPr lang="ja-JP" altLang="ja-JP" sz="125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50">
              <a:solidFill>
                <a:schemeClr val="dk1"/>
              </a:solidFill>
              <a:effectLst/>
              <a:latin typeface="+mn-lt"/>
              <a:ea typeface="+mn-ea"/>
              <a:cs typeface="+mn-cs"/>
            </a:rPr>
            <a:t>特定目的基金については、各基金設置条例に規定された目的を達成するため、計画的な運用に努めていく。</a:t>
          </a:r>
          <a:endParaRPr lang="ja-JP" altLang="ja-JP" sz="1250">
            <a:effectLst/>
          </a:endParaRPr>
        </a:p>
        <a:p>
          <a:r>
            <a:rPr kumimoji="1" lang="ja-JP" altLang="ja-JP" sz="1250">
              <a:solidFill>
                <a:schemeClr val="dk1"/>
              </a:solidFill>
              <a:effectLst/>
              <a:latin typeface="+mn-lt"/>
              <a:ea typeface="+mn-ea"/>
              <a:cs typeface="+mn-cs"/>
            </a:rPr>
            <a:t>特に、施設整備基金については、今後控えている小学校の統合や図書館・市民会館の建替などの大型事業への対応に加え、公共施設等の老朽化対策など、多額の財政需要が見込まれており、将来負担の軽減のため、令和</a:t>
          </a:r>
          <a:r>
            <a:rPr kumimoji="1" lang="en-US" altLang="ja-JP" sz="1250">
              <a:solidFill>
                <a:schemeClr val="dk1"/>
              </a:solidFill>
              <a:effectLst/>
              <a:latin typeface="+mn-lt"/>
              <a:ea typeface="+mn-ea"/>
              <a:cs typeface="+mn-cs"/>
            </a:rPr>
            <a:t>7</a:t>
          </a:r>
          <a:r>
            <a:rPr kumimoji="1" lang="ja-JP" altLang="ja-JP" sz="1250">
              <a:solidFill>
                <a:schemeClr val="dk1"/>
              </a:solidFill>
              <a:effectLst/>
              <a:latin typeface="+mn-lt"/>
              <a:ea typeface="+mn-ea"/>
              <a:cs typeface="+mn-cs"/>
            </a:rPr>
            <a:t>年度以降も計画的な積立を行う。</a:t>
          </a:r>
          <a:endParaRPr lang="ja-JP" altLang="ja-JP" sz="125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安芸市行政振興基金条例に基づき、基金運用利子</a:t>
          </a:r>
          <a:r>
            <a:rPr kumimoji="1" lang="ja-JP" altLang="en-US" sz="1400">
              <a:solidFill>
                <a:schemeClr val="dk1"/>
              </a:solidFill>
              <a:effectLst/>
              <a:latin typeface="+mn-lt"/>
              <a:ea typeface="+mn-ea"/>
              <a:cs typeface="+mn-cs"/>
            </a:rPr>
            <a:t>等</a:t>
          </a:r>
          <a:r>
            <a:rPr kumimoji="1" lang="ja-JP" altLang="ja-JP" sz="1400">
              <a:solidFill>
                <a:schemeClr val="dk1"/>
              </a:solidFill>
              <a:effectLst/>
              <a:latin typeface="+mn-lt"/>
              <a:ea typeface="+mn-ea"/>
              <a:cs typeface="+mn-cs"/>
            </a:rPr>
            <a:t>の積立を実施した。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財政調整基金については、災害等に対応した歳出増や地方税収入の激減など多額の一般財源を要する事態に陥った場合においても、「決算上の赤字」を回避しながら行政サービスを安定的に運営するため、標準財政規模に対する全国平均を加味しながら基金の造成を行い、不測の事態に備え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近年の大型事業に係る公債費管理の備えとして積立を実施した。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mn-lt"/>
              <a:ea typeface="+mn-ea"/>
              <a:cs typeface="+mn-cs"/>
            </a:rPr>
            <a:t>国による景気対策や南海トラフ地震対応、近年の大型事業のほか、平成</a:t>
          </a:r>
          <a:r>
            <a:rPr kumimoji="1" lang="en-US" altLang="ja-JP" sz="1400">
              <a:solidFill>
                <a:schemeClr val="dk1"/>
              </a:solidFill>
              <a:effectLst/>
              <a:latin typeface="+mn-lt"/>
              <a:ea typeface="+mn-ea"/>
              <a:cs typeface="+mn-cs"/>
            </a:rPr>
            <a:t>30</a:t>
          </a:r>
          <a:r>
            <a:rPr kumimoji="1" lang="ja-JP" altLang="ja-JP" sz="1400">
              <a:solidFill>
                <a:schemeClr val="dk1"/>
              </a:solidFill>
              <a:effectLst/>
              <a:latin typeface="+mn-lt"/>
              <a:ea typeface="+mn-ea"/>
              <a:cs typeface="+mn-cs"/>
            </a:rPr>
            <a:t>年</a:t>
          </a:r>
          <a:r>
            <a:rPr kumimoji="1" lang="en-US" altLang="ja-JP" sz="1400">
              <a:solidFill>
                <a:schemeClr val="dk1"/>
              </a:solidFill>
              <a:effectLst/>
              <a:latin typeface="+mn-lt"/>
              <a:ea typeface="+mn-ea"/>
              <a:cs typeface="+mn-cs"/>
            </a:rPr>
            <a:t>7</a:t>
          </a:r>
          <a:r>
            <a:rPr kumimoji="1" lang="ja-JP" altLang="ja-JP" sz="1400">
              <a:solidFill>
                <a:schemeClr val="dk1"/>
              </a:solidFill>
              <a:effectLst/>
              <a:latin typeface="+mn-lt"/>
              <a:ea typeface="+mn-ea"/>
              <a:cs typeface="+mn-cs"/>
            </a:rPr>
            <a:t>月豪雨災害への対応などにより、市債発行額が増加傾向となっている。市庁舎</a:t>
          </a:r>
          <a:r>
            <a:rPr kumimoji="1" lang="ja-JP" altLang="en-US" sz="1400">
              <a:solidFill>
                <a:schemeClr val="dk1"/>
              </a:solidFill>
              <a:effectLst/>
              <a:latin typeface="+mn-lt"/>
              <a:ea typeface="+mn-ea"/>
              <a:cs typeface="+mn-cs"/>
            </a:rPr>
            <a:t>及び</a:t>
          </a:r>
          <a:r>
            <a:rPr kumimoji="1" lang="ja-JP" altLang="ja-JP" sz="1400">
              <a:solidFill>
                <a:schemeClr val="dk1"/>
              </a:solidFill>
              <a:effectLst/>
              <a:latin typeface="+mn-lt"/>
              <a:ea typeface="+mn-ea"/>
              <a:cs typeface="+mn-cs"/>
            </a:rPr>
            <a:t>統合中学校建設事業にかかる市債の償還が本格的に始まる令和</a:t>
          </a:r>
          <a:r>
            <a:rPr kumimoji="1" lang="en-US" altLang="ja-JP" sz="1400">
              <a:solidFill>
                <a:schemeClr val="dk1"/>
              </a:solidFill>
              <a:effectLst/>
              <a:latin typeface="+mn-lt"/>
              <a:ea typeface="+mn-ea"/>
              <a:cs typeface="+mn-cs"/>
            </a:rPr>
            <a:t>7</a:t>
          </a:r>
          <a:r>
            <a:rPr kumimoji="1" lang="ja-JP" altLang="ja-JP" sz="1400">
              <a:solidFill>
                <a:schemeClr val="dk1"/>
              </a:solidFill>
              <a:effectLst/>
              <a:latin typeface="+mn-lt"/>
              <a:ea typeface="+mn-ea"/>
              <a:cs typeface="+mn-cs"/>
            </a:rPr>
            <a:t>年度以降は</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公債費管理に苦慮することを想定していることから、今後も計画的な運用を継続し、弾力性のある財政基盤の確立に取り組む。</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高知県安芸市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15,555
15,417
317.16
16,785,348
16,238,585
408,170
6,944,455
21,929,860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35.7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財政基盤が脆弱で地方交付税等の依存財源割合が高い本市においては、人口減少や少子高齢化、また長引く景気低迷等の影響を受け、財政力指数は</a:t>
          </a:r>
          <a:r>
            <a:rPr kumimoji="1" lang="en-US" altLang="ja-JP" sz="1100">
              <a:solidFill>
                <a:schemeClr val="dk1"/>
              </a:solidFill>
              <a:effectLst/>
              <a:latin typeface="+mn-lt"/>
              <a:ea typeface="+mn-ea"/>
              <a:cs typeface="+mn-cs"/>
            </a:rPr>
            <a:t>0.31</a:t>
          </a:r>
          <a:r>
            <a:rPr kumimoji="1" lang="ja-JP" altLang="ja-JP" sz="1100">
              <a:solidFill>
                <a:schemeClr val="dk1"/>
              </a:solidFill>
              <a:effectLst/>
              <a:latin typeface="+mn-lt"/>
              <a:ea typeface="+mn-ea"/>
              <a:cs typeface="+mn-cs"/>
            </a:rPr>
            <a:t>と全国平均、類団平均を下回っている。</a:t>
          </a:r>
          <a:endParaRPr lang="ja-JP" altLang="ja-JP" sz="1400">
            <a:effectLst/>
          </a:endParaRPr>
        </a:p>
        <a:p>
          <a:r>
            <a:rPr kumimoji="1" lang="ja-JP" altLang="ja-JP" sz="1100">
              <a:solidFill>
                <a:schemeClr val="dk1"/>
              </a:solidFill>
              <a:effectLst/>
              <a:latin typeface="+mn-lt"/>
              <a:ea typeface="+mn-ea"/>
              <a:cs typeface="+mn-cs"/>
            </a:rPr>
            <a:t>　基幹産業である施設園芸農業の振興など税収増への取り組みを積極的に行うとともに、市税等徴収体制の強化対策を継続して実施し、自主財源の確保に努める。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71120</xdr:rowOff>
    </xdr:from>
    <xdr:to>
      <xdr:col>23</xdr:col>
      <xdr:colOff>133350</xdr:colOff>
      <xdr:row>43</xdr:row>
      <xdr:rowOff>95250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114800" y="74434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39387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068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71120</xdr:rowOff>
    </xdr:from>
    <xdr:to>
      <xdr:col>19</xdr:col>
      <xdr:colOff>133350</xdr:colOff>
      <xdr:row>43</xdr:row>
      <xdr:rowOff>95250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4434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158767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016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71120</xdr:rowOff>
    </xdr:from>
    <xdr:to>
      <xdr:col>15</xdr:col>
      <xdr:colOff>82550</xdr:colOff>
      <xdr:row>43</xdr:row>
      <xdr:rowOff>71120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4434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134637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46990</xdr:rowOff>
    </xdr:from>
    <xdr:to>
      <xdr:col>11</xdr:col>
      <xdr:colOff>31750</xdr:colOff>
      <xdr:row>43</xdr:row>
      <xdr:rowOff>71120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41934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134637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20320</xdr:rowOff>
    </xdr:from>
    <xdr:to>
      <xdr:col>23</xdr:col>
      <xdr:colOff>184150</xdr:colOff>
      <xdr:row>43</xdr:row>
      <xdr:rowOff>121920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163847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364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44450</xdr:rowOff>
    </xdr:from>
    <xdr:to>
      <xdr:col>19</xdr:col>
      <xdr:colOff>184150</xdr:colOff>
      <xdr:row>43</xdr:row>
      <xdr:rowOff>146050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130827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20320</xdr:rowOff>
    </xdr:from>
    <xdr:to>
      <xdr:col>15</xdr:col>
      <xdr:colOff>133350</xdr:colOff>
      <xdr:row>43</xdr:row>
      <xdr:rowOff>121920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106697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20320</xdr:rowOff>
    </xdr:from>
    <xdr:to>
      <xdr:col>11</xdr:col>
      <xdr:colOff>82550</xdr:colOff>
      <xdr:row>43</xdr:row>
      <xdr:rowOff>121920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106697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167640</xdr:rowOff>
    </xdr:from>
    <xdr:to>
      <xdr:col>7</xdr:col>
      <xdr:colOff>31750</xdr:colOff>
      <xdr:row>43</xdr:row>
      <xdr:rowOff>97790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82567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分子側では</a:t>
          </a:r>
          <a:r>
            <a:rPr kumimoji="1" lang="ja-JP" altLang="en-US" sz="1050">
              <a:solidFill>
                <a:schemeClr val="dk1"/>
              </a:solidFill>
              <a:effectLst/>
              <a:latin typeface="+mn-lt"/>
              <a:ea typeface="+mn-ea"/>
              <a:cs typeface="+mn-cs"/>
            </a:rPr>
            <a:t>、人件費が昨年度に続き</a:t>
          </a:r>
          <a:r>
            <a:rPr kumimoji="1" lang="ja-JP" altLang="ja-JP" sz="1050">
              <a:solidFill>
                <a:schemeClr val="dk1"/>
              </a:solidFill>
              <a:effectLst/>
              <a:latin typeface="+mn-lt"/>
              <a:ea typeface="+mn-ea"/>
              <a:cs typeface="+mn-cs"/>
            </a:rPr>
            <a:t>人事院勧告に伴う給与表改定</a:t>
          </a:r>
          <a:r>
            <a:rPr kumimoji="1" lang="ja-JP" altLang="en-US" sz="1050">
              <a:solidFill>
                <a:schemeClr val="dk1"/>
              </a:solidFill>
              <a:effectLst/>
              <a:latin typeface="+mn-lt"/>
              <a:ea typeface="+mn-ea"/>
              <a:cs typeface="+mn-cs"/>
            </a:rPr>
            <a:t>により</a:t>
          </a:r>
          <a:r>
            <a:rPr kumimoji="1" lang="ja-JP" altLang="ja-JP" sz="1050">
              <a:solidFill>
                <a:schemeClr val="dk1"/>
              </a:solidFill>
              <a:effectLst/>
              <a:latin typeface="+mn-lt"/>
              <a:ea typeface="+mn-ea"/>
              <a:cs typeface="+mn-cs"/>
            </a:rPr>
            <a:t>増加</a:t>
          </a:r>
          <a:r>
            <a:rPr kumimoji="1" lang="ja-JP" altLang="en-US" sz="1050">
              <a:solidFill>
                <a:schemeClr val="dk1"/>
              </a:solidFill>
              <a:effectLst/>
              <a:latin typeface="+mn-lt"/>
              <a:ea typeface="+mn-ea"/>
              <a:cs typeface="+mn-cs"/>
            </a:rPr>
            <a:t>したことや</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近年発行した大型ハード整備事業にかかる市債償還額が本格化してきたことなど</a:t>
          </a:r>
          <a:r>
            <a:rPr kumimoji="1" lang="ja-JP" altLang="ja-JP" sz="1050">
              <a:solidFill>
                <a:schemeClr val="dk1"/>
              </a:solidFill>
              <a:effectLst/>
              <a:latin typeface="+mn-lt"/>
              <a:ea typeface="+mn-ea"/>
              <a:cs typeface="+mn-cs"/>
            </a:rPr>
            <a:t>から、歳出全体の経常経費充当一般財源は対前年度</a:t>
          </a:r>
          <a:r>
            <a:rPr kumimoji="1" lang="en-US" altLang="ja-JP" sz="1050">
              <a:solidFill>
                <a:schemeClr val="dk1"/>
              </a:solidFill>
              <a:effectLst/>
              <a:latin typeface="+mn-lt"/>
              <a:ea typeface="+mn-ea"/>
              <a:cs typeface="+mn-cs"/>
            </a:rPr>
            <a:t>249,788</a:t>
          </a:r>
          <a:r>
            <a:rPr kumimoji="1" lang="ja-JP" altLang="ja-JP" sz="1050">
              <a:solidFill>
                <a:schemeClr val="dk1"/>
              </a:solidFill>
              <a:effectLst/>
              <a:latin typeface="+mn-lt"/>
              <a:ea typeface="+mn-ea"/>
              <a:cs typeface="+mn-cs"/>
            </a:rPr>
            <a:t>千円の増加となった。</a:t>
          </a:r>
          <a:endParaRPr lang="ja-JP" altLang="ja-JP" sz="1050">
            <a:effectLst/>
          </a:endParaRPr>
        </a:p>
        <a:p>
          <a:r>
            <a:rPr kumimoji="1" lang="ja-JP" altLang="ja-JP" sz="1050">
              <a:solidFill>
                <a:schemeClr val="dk1"/>
              </a:solidFill>
              <a:effectLst/>
              <a:latin typeface="+mn-lt"/>
              <a:ea typeface="+mn-ea"/>
              <a:cs typeface="+mn-cs"/>
            </a:rPr>
            <a:t>　分母側では、</a:t>
          </a:r>
          <a:r>
            <a:rPr kumimoji="1" lang="ja-JP" altLang="en-US" sz="1050">
              <a:solidFill>
                <a:schemeClr val="dk1"/>
              </a:solidFill>
              <a:effectLst/>
              <a:latin typeface="+mn-lt"/>
              <a:ea typeface="+mn-ea"/>
              <a:cs typeface="+mn-cs"/>
            </a:rPr>
            <a:t>地方税の収入や</a:t>
          </a:r>
          <a:r>
            <a:rPr kumimoji="1" lang="ja-JP" altLang="ja-JP" sz="1050">
              <a:solidFill>
                <a:schemeClr val="dk1"/>
              </a:solidFill>
              <a:effectLst/>
              <a:latin typeface="+mn-lt"/>
              <a:ea typeface="+mn-ea"/>
              <a:cs typeface="+mn-cs"/>
            </a:rPr>
            <a:t>臨時財政対策債の発行額が減少した</a:t>
          </a:r>
          <a:r>
            <a:rPr kumimoji="1" lang="ja-JP" altLang="en-US" sz="1050">
              <a:solidFill>
                <a:schemeClr val="dk1"/>
              </a:solidFill>
              <a:effectLst/>
              <a:latin typeface="+mn-lt"/>
              <a:ea typeface="+mn-ea"/>
              <a:cs typeface="+mn-cs"/>
            </a:rPr>
            <a:t>が、普通交付税が増加したため</a:t>
          </a:r>
          <a:r>
            <a:rPr kumimoji="1" lang="ja-JP" altLang="ja-JP" sz="1050">
              <a:solidFill>
                <a:schemeClr val="dk1"/>
              </a:solidFill>
              <a:effectLst/>
              <a:latin typeface="+mn-lt"/>
              <a:ea typeface="+mn-ea"/>
              <a:cs typeface="+mn-cs"/>
            </a:rPr>
            <a:t>、</a:t>
          </a:r>
          <a:r>
            <a:rPr kumimoji="1" lang="en-US" altLang="ja-JP" sz="1050">
              <a:solidFill>
                <a:schemeClr val="dk1"/>
              </a:solidFill>
              <a:effectLst/>
              <a:latin typeface="+mn-lt"/>
              <a:ea typeface="+mn-ea"/>
              <a:cs typeface="+mn-cs"/>
            </a:rPr>
            <a:t>268,259</a:t>
          </a:r>
          <a:r>
            <a:rPr kumimoji="1" lang="ja-JP" altLang="ja-JP" sz="1050">
              <a:solidFill>
                <a:schemeClr val="dk1"/>
              </a:solidFill>
              <a:effectLst/>
              <a:latin typeface="+mn-lt"/>
              <a:ea typeface="+mn-ea"/>
              <a:cs typeface="+mn-cs"/>
            </a:rPr>
            <a:t>千円の</a:t>
          </a:r>
          <a:r>
            <a:rPr kumimoji="1" lang="ja-JP" altLang="en-US" sz="1050">
              <a:solidFill>
                <a:schemeClr val="dk1"/>
              </a:solidFill>
              <a:effectLst/>
              <a:latin typeface="+mn-lt"/>
              <a:ea typeface="+mn-ea"/>
              <a:cs typeface="+mn-cs"/>
            </a:rPr>
            <a:t>増加</a:t>
          </a:r>
          <a:r>
            <a:rPr kumimoji="1" lang="ja-JP" altLang="ja-JP" sz="1050">
              <a:solidFill>
                <a:schemeClr val="dk1"/>
              </a:solidFill>
              <a:effectLst/>
              <a:latin typeface="+mn-lt"/>
              <a:ea typeface="+mn-ea"/>
              <a:cs typeface="+mn-cs"/>
            </a:rPr>
            <a:t>となった</a:t>
          </a:r>
          <a:r>
            <a:rPr kumimoji="1" lang="ja-JP" altLang="en-US" sz="105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分母側の改善を上回る分子側の悪化により、比率は対前年度</a:t>
          </a:r>
          <a:r>
            <a:rPr kumimoji="1" lang="en-US" altLang="ja-JP" sz="1050">
              <a:solidFill>
                <a:schemeClr val="dk1"/>
              </a:solidFill>
              <a:effectLst/>
              <a:latin typeface="+mn-lt"/>
              <a:ea typeface="+mn-ea"/>
              <a:cs typeface="+mn-cs"/>
            </a:rPr>
            <a:t>0.1</a:t>
          </a:r>
          <a:r>
            <a:rPr kumimoji="1" lang="ja-JP" altLang="en-US" sz="1050">
              <a:solidFill>
                <a:schemeClr val="dk1"/>
              </a:solidFill>
              <a:effectLst/>
              <a:latin typeface="+mn-lt"/>
              <a:ea typeface="+mn-ea"/>
              <a:cs typeface="+mn-cs"/>
            </a:rPr>
            <a:t>ポイント上昇した。</a:t>
          </a:r>
          <a:endParaRPr lang="ja-JP" altLang="ja-JP" sz="1050">
            <a:effectLst/>
          </a:endParaRPr>
        </a:p>
        <a:p>
          <a:endParaRPr kumimoji="1" lang="ja-JP" altLang="en-US" sz="14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138249</xdr:rowOff>
    </xdr:from>
    <xdr:to>
      <xdr:col>23</xdr:col>
      <xdr:colOff>133350</xdr:colOff>
      <xdr:row>59</xdr:row>
      <xdr:rowOff>141696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253799"/>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58</xdr:row>
      <xdr:rowOff>158024</xdr:rowOff>
    </xdr:from>
    <xdr:to>
      <xdr:col>19</xdr:col>
      <xdr:colOff>133350</xdr:colOff>
      <xdr:row>59</xdr:row>
      <xdr:rowOff>138249</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0102124"/>
          <a:ext cx="889000" cy="151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57</xdr:row>
      <xdr:rowOff>153670</xdr:rowOff>
    </xdr:from>
    <xdr:to>
      <xdr:col>15</xdr:col>
      <xdr:colOff>82550</xdr:colOff>
      <xdr:row>58</xdr:row>
      <xdr:rowOff>158024</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9926320"/>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57</xdr:row>
      <xdr:rowOff>153670</xdr:rowOff>
    </xdr:from>
    <xdr:to>
      <xdr:col>11</xdr:col>
      <xdr:colOff>31750</xdr:colOff>
      <xdr:row>58</xdr:row>
      <xdr:rowOff>154577</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9926320"/>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26307</xdr:rowOff>
    </xdr:from>
    <xdr:to>
      <xdr:col>7</xdr:col>
      <xdr:colOff>31750</xdr:colOff>
      <xdr:row>60</xdr:row>
      <xdr:rowOff>127907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31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112684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399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90896</xdr:rowOff>
    </xdr:from>
    <xdr:to>
      <xdr:col>23</xdr:col>
      <xdr:colOff>184150</xdr:colOff>
      <xdr:row>60</xdr:row>
      <xdr:rowOff>21046</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206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107423</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051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87449</xdr:rowOff>
    </xdr:from>
    <xdr:to>
      <xdr:col>19</xdr:col>
      <xdr:colOff>184150</xdr:colOff>
      <xdr:row>60</xdr:row>
      <xdr:rowOff>17599</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27776</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99718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58</xdr:row>
      <xdr:rowOff>107224</xdr:rowOff>
    </xdr:from>
    <xdr:to>
      <xdr:col>15</xdr:col>
      <xdr:colOff>133350</xdr:colOff>
      <xdr:row>59</xdr:row>
      <xdr:rowOff>37374</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05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47551</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9820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57</xdr:row>
      <xdr:rowOff>102870</xdr:rowOff>
    </xdr:from>
    <xdr:to>
      <xdr:col>11</xdr:col>
      <xdr:colOff>82550</xdr:colOff>
      <xdr:row>58</xdr:row>
      <xdr:rowOff>33020</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987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56</xdr:row>
      <xdr:rowOff>43197</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64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58</xdr:row>
      <xdr:rowOff>103777</xdr:rowOff>
    </xdr:from>
    <xdr:to>
      <xdr:col>7</xdr:col>
      <xdr:colOff>31750</xdr:colOff>
      <xdr:row>59</xdr:row>
      <xdr:rowOff>33927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047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57</xdr:row>
      <xdr:rowOff>44104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9816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[278,675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物件費は、市庁舎及び統合中学校</a:t>
          </a:r>
          <a:r>
            <a:rPr kumimoji="1" lang="ja-JP" altLang="en-US" sz="1050">
              <a:solidFill>
                <a:schemeClr val="dk1"/>
              </a:solidFill>
              <a:effectLst/>
              <a:latin typeface="+mn-lt"/>
              <a:ea typeface="+mn-ea"/>
              <a:cs typeface="+mn-cs"/>
            </a:rPr>
            <a:t>建設事業</a:t>
          </a:r>
          <a:r>
            <a:rPr kumimoji="1" lang="ja-JP" altLang="ja-JP" sz="1050">
              <a:solidFill>
                <a:schemeClr val="dk1"/>
              </a:solidFill>
              <a:effectLst/>
              <a:latin typeface="+mn-lt"/>
              <a:ea typeface="+mn-ea"/>
              <a:cs typeface="+mn-cs"/>
            </a:rPr>
            <a:t>に</a:t>
          </a:r>
          <a:r>
            <a:rPr kumimoji="1" lang="ja-JP" altLang="en-US" sz="1050">
              <a:solidFill>
                <a:schemeClr val="dk1"/>
              </a:solidFill>
              <a:effectLst/>
              <a:latin typeface="+mn-lt"/>
              <a:ea typeface="+mn-ea"/>
              <a:cs typeface="+mn-cs"/>
            </a:rPr>
            <a:t>係る</a:t>
          </a:r>
          <a:r>
            <a:rPr kumimoji="1" lang="ja-JP" altLang="ja-JP" sz="1050">
              <a:solidFill>
                <a:schemeClr val="dk1"/>
              </a:solidFill>
              <a:effectLst/>
              <a:latin typeface="+mn-lt"/>
              <a:ea typeface="+mn-ea"/>
              <a:cs typeface="+mn-cs"/>
            </a:rPr>
            <a:t>備品購入費</a:t>
          </a:r>
          <a:r>
            <a:rPr kumimoji="1" lang="ja-JP" altLang="en-US" sz="1050">
              <a:solidFill>
                <a:schemeClr val="dk1"/>
              </a:solidFill>
              <a:effectLst/>
              <a:latin typeface="+mn-lt"/>
              <a:ea typeface="+mn-ea"/>
              <a:cs typeface="+mn-cs"/>
            </a:rPr>
            <a:t>が減少したものの</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物価高騰等による</a:t>
          </a:r>
          <a:r>
            <a:rPr kumimoji="1" lang="ja-JP" altLang="ja-JP" sz="1050">
              <a:solidFill>
                <a:schemeClr val="dk1"/>
              </a:solidFill>
              <a:effectLst/>
              <a:latin typeface="+mn-lt"/>
              <a:ea typeface="+mn-ea"/>
              <a:cs typeface="+mn-cs"/>
            </a:rPr>
            <a:t>施設管理経費</a:t>
          </a:r>
          <a:r>
            <a:rPr kumimoji="1" lang="ja-JP" altLang="en-US" sz="1050">
              <a:solidFill>
                <a:schemeClr val="dk1"/>
              </a:solidFill>
              <a:effectLst/>
              <a:latin typeface="+mn-lt"/>
              <a:ea typeface="+mn-ea"/>
              <a:cs typeface="+mn-cs"/>
            </a:rPr>
            <a:t>や委託料の増加により、</a:t>
          </a:r>
          <a:r>
            <a:rPr kumimoji="1" lang="ja-JP" altLang="ja-JP" sz="1050">
              <a:solidFill>
                <a:schemeClr val="dk1"/>
              </a:solidFill>
              <a:effectLst/>
              <a:latin typeface="+mn-lt"/>
              <a:ea typeface="+mn-ea"/>
              <a:cs typeface="+mn-cs"/>
            </a:rPr>
            <a:t>対前年度</a:t>
          </a:r>
          <a:r>
            <a:rPr kumimoji="1" lang="en-US" altLang="ja-JP" sz="1050">
              <a:solidFill>
                <a:schemeClr val="dk1"/>
              </a:solidFill>
              <a:effectLst/>
              <a:latin typeface="+mn-lt"/>
              <a:ea typeface="+mn-ea"/>
              <a:cs typeface="+mn-cs"/>
            </a:rPr>
            <a:t>59,078</a:t>
          </a:r>
          <a:r>
            <a:rPr kumimoji="1" lang="ja-JP" altLang="ja-JP" sz="1050">
              <a:solidFill>
                <a:schemeClr val="dk1"/>
              </a:solidFill>
              <a:effectLst/>
              <a:latin typeface="+mn-lt"/>
              <a:ea typeface="+mn-ea"/>
              <a:cs typeface="+mn-cs"/>
            </a:rPr>
            <a:t>千円の増加となった。人件費は、昨年度に続</a:t>
          </a:r>
          <a:r>
            <a:rPr kumimoji="1" lang="ja-JP" altLang="en-US" sz="1050">
              <a:solidFill>
                <a:schemeClr val="dk1"/>
              </a:solidFill>
              <a:effectLst/>
              <a:latin typeface="+mn-lt"/>
              <a:ea typeface="+mn-ea"/>
              <a:cs typeface="+mn-cs"/>
            </a:rPr>
            <a:t>く</a:t>
          </a:r>
          <a:r>
            <a:rPr kumimoji="1" lang="ja-JP" altLang="ja-JP" sz="1050">
              <a:solidFill>
                <a:schemeClr val="dk1"/>
              </a:solidFill>
              <a:effectLst/>
              <a:latin typeface="+mn-lt"/>
              <a:ea typeface="+mn-ea"/>
              <a:cs typeface="+mn-cs"/>
            </a:rPr>
            <a:t>人事院勧告に伴う給与表改定により、対前年度</a:t>
          </a:r>
          <a:r>
            <a:rPr kumimoji="1" lang="en-US" altLang="ja-JP" sz="1050">
              <a:solidFill>
                <a:schemeClr val="dk1"/>
              </a:solidFill>
              <a:effectLst/>
              <a:latin typeface="+mn-lt"/>
              <a:ea typeface="+mn-ea"/>
              <a:cs typeface="+mn-cs"/>
            </a:rPr>
            <a:t>88,318</a:t>
          </a:r>
          <a:r>
            <a:rPr kumimoji="1" lang="ja-JP" altLang="ja-JP" sz="1050">
              <a:solidFill>
                <a:schemeClr val="dk1"/>
              </a:solidFill>
              <a:effectLst/>
              <a:latin typeface="+mn-lt"/>
              <a:ea typeface="+mn-ea"/>
              <a:cs typeface="+mn-cs"/>
            </a:rPr>
            <a:t>千円の増加となった。</a:t>
          </a:r>
          <a:endParaRPr lang="ja-JP" altLang="ja-JP" sz="1050">
            <a:effectLst/>
          </a:endParaRPr>
        </a:p>
        <a:p>
          <a:r>
            <a:rPr kumimoji="1" lang="ja-JP" altLang="ja-JP" sz="1050">
              <a:solidFill>
                <a:schemeClr val="dk1"/>
              </a:solidFill>
              <a:effectLst/>
              <a:latin typeface="+mn-lt"/>
              <a:ea typeface="+mn-ea"/>
              <a:cs typeface="+mn-cs"/>
            </a:rPr>
            <a:t>　人口減少は進行しており、行政面積が広く人口規模も小さい本市では、一人当たりの決算額が高止まりする傾向にあり全国平均、類団平均ともに上回っている</a:t>
          </a:r>
          <a:r>
            <a:rPr kumimoji="1" lang="ja-JP" altLang="en-US" sz="1050">
              <a:solidFill>
                <a:schemeClr val="dk1"/>
              </a:solidFill>
              <a:effectLst/>
              <a:latin typeface="+mn-lt"/>
              <a:ea typeface="+mn-ea"/>
              <a:cs typeface="+mn-cs"/>
            </a:rPr>
            <a:t>ため、</a:t>
          </a:r>
          <a:r>
            <a:rPr kumimoji="1" lang="ja-JP" altLang="ja-JP" sz="1050">
              <a:solidFill>
                <a:schemeClr val="dk1"/>
              </a:solidFill>
              <a:effectLst/>
              <a:latin typeface="+mn-lt"/>
              <a:ea typeface="+mn-ea"/>
              <a:cs typeface="+mn-cs"/>
            </a:rPr>
            <a:t>今後も行財政改革に継続して取り組み、財政健全化路線を堅持し歳出抑制に努めていく。</a:t>
          </a:r>
          <a:endParaRPr lang="ja-JP" altLang="ja-JP" sz="10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59902</xdr:rowOff>
    </xdr:from>
    <xdr:to>
      <xdr:col>23</xdr:col>
      <xdr:colOff>133350</xdr:colOff>
      <xdr:row>81</xdr:row>
      <xdr:rowOff>60894</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47352"/>
          <a:ext cx="838200" cy="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53462</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7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50829</xdr:rowOff>
    </xdr:from>
    <xdr:to>
      <xdr:col>19</xdr:col>
      <xdr:colOff>133350</xdr:colOff>
      <xdr:row>81</xdr:row>
      <xdr:rowOff>59902</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38279"/>
          <a:ext cx="889000" cy="9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107301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651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50829</xdr:rowOff>
    </xdr:from>
    <xdr:to>
      <xdr:col>15</xdr:col>
      <xdr:colOff>82550</xdr:colOff>
      <xdr:row>81</xdr:row>
      <xdr:rowOff>52189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336800" y="13938279"/>
          <a:ext cx="889000" cy="1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106123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65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46603</xdr:rowOff>
    </xdr:from>
    <xdr:to>
      <xdr:col>11</xdr:col>
      <xdr:colOff>31750</xdr:colOff>
      <xdr:row>81</xdr:row>
      <xdr:rowOff>52189</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34053"/>
          <a:ext cx="889000" cy="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104508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64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161362</xdr:rowOff>
    </xdr:from>
    <xdr:to>
      <xdr:col>7</xdr:col>
      <xdr:colOff>31750</xdr:colOff>
      <xdr:row>81</xdr:row>
      <xdr:rowOff>91512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101689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646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10094</xdr:rowOff>
    </xdr:from>
    <xdr:to>
      <xdr:col>23</xdr:col>
      <xdr:colOff>184150</xdr:colOff>
      <xdr:row>81</xdr:row>
      <xdr:rowOff>111694</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9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58371</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94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9102</xdr:rowOff>
    </xdr:from>
    <xdr:to>
      <xdr:col>19</xdr:col>
      <xdr:colOff>184150</xdr:colOff>
      <xdr:row>81</xdr:row>
      <xdr:rowOff>110702</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9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95479</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982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29</xdr:rowOff>
    </xdr:from>
    <xdr:to>
      <xdr:col>15</xdr:col>
      <xdr:colOff>133350</xdr:colOff>
      <xdr:row>81</xdr:row>
      <xdr:rowOff>101629</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87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86406</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973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1389</xdr:rowOff>
    </xdr:from>
    <xdr:to>
      <xdr:col>11</xdr:col>
      <xdr:colOff>82550</xdr:colOff>
      <xdr:row>81</xdr:row>
      <xdr:rowOff>102989</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8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87766</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975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167253</xdr:rowOff>
    </xdr:from>
    <xdr:to>
      <xdr:col>7</xdr:col>
      <xdr:colOff>31750</xdr:colOff>
      <xdr:row>81</xdr:row>
      <xdr:rowOff>97403</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83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82180</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969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ラスパイレス指数は類似団体平均、全国市平均をともに下回っている。</a:t>
          </a:r>
          <a:endParaRPr lang="ja-JP" altLang="ja-JP" sz="14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今後も定員管理計画に基づき、より一層の給与の適正化に努める。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64407</xdr:rowOff>
    </xdr:from>
    <xdr:to>
      <xdr:col>81</xdr:col>
      <xdr:colOff>44450</xdr:colOff>
      <xdr:row>83</xdr:row>
      <xdr:rowOff>116114</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179800" y="14294757"/>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115207</xdr:rowOff>
    </xdr:from>
    <xdr:to>
      <xdr:col>77</xdr:col>
      <xdr:colOff>44450</xdr:colOff>
      <xdr:row>83</xdr:row>
      <xdr:rowOff>64407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5290800" y="141741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115207</xdr:rowOff>
    </xdr:from>
    <xdr:to>
      <xdr:col>72</xdr:col>
      <xdr:colOff>203200</xdr:colOff>
      <xdr:row>82</xdr:row>
      <xdr:rowOff>132443</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4401800" y="141741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132443</xdr:rowOff>
    </xdr:from>
    <xdr:to>
      <xdr:col>68</xdr:col>
      <xdr:colOff>152400</xdr:colOff>
      <xdr:row>83</xdr:row>
      <xdr:rowOff>64407</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3512800" y="1419134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65314</xdr:rowOff>
    </xdr:from>
    <xdr:to>
      <xdr:col>81</xdr:col>
      <xdr:colOff>95250</xdr:colOff>
      <xdr:row>83</xdr:row>
      <xdr:rowOff>166914</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295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81841</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14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13607</xdr:rowOff>
    </xdr:from>
    <xdr:to>
      <xdr:col>77</xdr:col>
      <xdr:colOff>95250</xdr:colOff>
      <xdr:row>83</xdr:row>
      <xdr:rowOff>115207</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125384</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401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64407</xdr:rowOff>
    </xdr:from>
    <xdr:to>
      <xdr:col>73</xdr:col>
      <xdr:colOff>44450</xdr:colOff>
      <xdr:row>82</xdr:row>
      <xdr:rowOff>166007</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12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4734</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389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81643</xdr:rowOff>
    </xdr:from>
    <xdr:to>
      <xdr:col>68</xdr:col>
      <xdr:colOff>203200</xdr:colOff>
      <xdr:row>83</xdr:row>
      <xdr:rowOff>11793</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14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21970</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13607</xdr:rowOff>
    </xdr:from>
    <xdr:to>
      <xdr:col>64</xdr:col>
      <xdr:colOff>152400</xdr:colOff>
      <xdr:row>83</xdr:row>
      <xdr:rowOff>115207</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125384</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[16.33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定員管理適正化計画による職員数削減により、平成</a:t>
          </a:r>
          <a:r>
            <a:rPr kumimoji="1" lang="en-US" altLang="ja-JP" sz="1100">
              <a:solidFill>
                <a:schemeClr val="dk1"/>
              </a:solidFill>
              <a:effectLst/>
              <a:latin typeface="+mn-lt"/>
              <a:ea typeface="+mn-ea"/>
              <a:cs typeface="+mn-cs"/>
            </a:rPr>
            <a:t>22</a:t>
          </a:r>
          <a:r>
            <a:rPr kumimoji="1" lang="ja-JP" altLang="ja-JP" sz="1100">
              <a:solidFill>
                <a:schemeClr val="dk1"/>
              </a:solidFill>
              <a:effectLst/>
              <a:latin typeface="+mn-lt"/>
              <a:ea typeface="+mn-ea"/>
              <a:cs typeface="+mn-cs"/>
            </a:rPr>
            <a:t>年度以降は</a:t>
          </a:r>
          <a:r>
            <a:rPr kumimoji="1" lang="en-US" altLang="ja-JP" sz="1100">
              <a:solidFill>
                <a:schemeClr val="dk1"/>
              </a:solidFill>
              <a:effectLst/>
              <a:latin typeface="+mn-lt"/>
              <a:ea typeface="+mn-ea"/>
              <a:cs typeface="+mn-cs"/>
            </a:rPr>
            <a:t>250</a:t>
          </a:r>
          <a:r>
            <a:rPr kumimoji="1" lang="ja-JP" altLang="ja-JP" sz="1100">
              <a:solidFill>
                <a:schemeClr val="dk1"/>
              </a:solidFill>
              <a:effectLst/>
              <a:latin typeface="+mn-lt"/>
              <a:ea typeface="+mn-ea"/>
              <a:cs typeface="+mn-cs"/>
            </a:rPr>
            <a:t>名体制で推移しているが、依然として全国平均、類似団体平均を上回っている。　 </a:t>
          </a:r>
          <a:endParaRPr lang="ja-JP" altLang="ja-JP" sz="1400">
            <a:effectLst/>
          </a:endParaRPr>
        </a:p>
        <a:p>
          <a:r>
            <a:rPr kumimoji="1" lang="ja-JP" altLang="ja-JP" sz="1100">
              <a:solidFill>
                <a:schemeClr val="dk1"/>
              </a:solidFill>
              <a:effectLst/>
              <a:latin typeface="+mn-lt"/>
              <a:ea typeface="+mn-ea"/>
              <a:cs typeface="+mn-cs"/>
            </a:rPr>
            <a:t>　今後も同計画に基づき、適正な定員管理に努めていく。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57193</xdr:rowOff>
    </xdr:from>
    <xdr:to>
      <xdr:col>81</xdr:col>
      <xdr:colOff>44450</xdr:colOff>
      <xdr:row>63</xdr:row>
      <xdr:rowOff>100626</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858543"/>
          <a:ext cx="8382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157624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273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35475</xdr:rowOff>
    </xdr:from>
    <xdr:to>
      <xdr:col>77</xdr:col>
      <xdr:colOff>44450</xdr:colOff>
      <xdr:row>63</xdr:row>
      <xdr:rowOff>57193</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836825"/>
          <a:ext cx="889000" cy="2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64533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18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62</xdr:row>
      <xdr:rowOff>156252</xdr:rowOff>
    </xdr:from>
    <xdr:to>
      <xdr:col>72</xdr:col>
      <xdr:colOff>203200</xdr:colOff>
      <xdr:row>63</xdr:row>
      <xdr:rowOff>35475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786152"/>
          <a:ext cx="8890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50859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166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62</xdr:row>
      <xdr:rowOff>136144</xdr:rowOff>
    </xdr:from>
    <xdr:to>
      <xdr:col>68</xdr:col>
      <xdr:colOff>152400</xdr:colOff>
      <xdr:row>62</xdr:row>
      <xdr:rowOff>156252</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766044"/>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43621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159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75946</xdr:rowOff>
    </xdr:from>
    <xdr:to>
      <xdr:col>64</xdr:col>
      <xdr:colOff>152400</xdr:colOff>
      <xdr:row>61</xdr:row>
      <xdr:rowOff>6096</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16273</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1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49826</xdr:rowOff>
    </xdr:from>
    <xdr:to>
      <xdr:col>81</xdr:col>
      <xdr:colOff>95250</xdr:colOff>
      <xdr:row>63</xdr:row>
      <xdr:rowOff>151426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851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21903</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82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6393</xdr:rowOff>
    </xdr:from>
    <xdr:to>
      <xdr:col>77</xdr:col>
      <xdr:colOff>95250</xdr:colOff>
      <xdr:row>63</xdr:row>
      <xdr:rowOff>107993</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807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92770</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894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62</xdr:row>
      <xdr:rowOff>156125</xdr:rowOff>
    </xdr:from>
    <xdr:to>
      <xdr:col>73</xdr:col>
      <xdr:colOff>44450</xdr:colOff>
      <xdr:row>63</xdr:row>
      <xdr:rowOff>86275</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78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71052</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87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62</xdr:row>
      <xdr:rowOff>105452</xdr:rowOff>
    </xdr:from>
    <xdr:to>
      <xdr:col>68</xdr:col>
      <xdr:colOff>203200</xdr:colOff>
      <xdr:row>63</xdr:row>
      <xdr:rowOff>35602</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735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20379</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821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62</xdr:row>
      <xdr:rowOff>85344</xdr:rowOff>
    </xdr:from>
    <xdr:to>
      <xdr:col>64</xdr:col>
      <xdr:colOff>152400</xdr:colOff>
      <xdr:row>63</xdr:row>
      <xdr:rowOff>15494</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71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271</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80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年頃にかけ、国の景気対策と連動する形で立ち遅れていた多くの生活基盤整備を積極的に実施して多額の市債を発行したことで公債費が増大し、平成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年度決算において早期健全化団体となったが、平成</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年度から取り組んできた行財政改革の効果により、翌年度には同団体を脱却した。以降も実質公債費比率は着実に改善しているが、平成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a:t>
          </a:r>
          <a:r>
            <a:rPr kumimoji="1" lang="en-US" altLang="ja-JP" sz="1100">
              <a:solidFill>
                <a:schemeClr val="dk1"/>
              </a:solidFill>
              <a:effectLst/>
              <a:latin typeface="+mn-lt"/>
              <a:ea typeface="+mn-ea"/>
              <a:cs typeface="+mn-cs"/>
            </a:rPr>
            <a:t>7</a:t>
          </a:r>
          <a:r>
            <a:rPr kumimoji="1" lang="ja-JP" altLang="ja-JP" sz="1100">
              <a:solidFill>
                <a:schemeClr val="dk1"/>
              </a:solidFill>
              <a:effectLst/>
              <a:latin typeface="+mn-lt"/>
              <a:ea typeface="+mn-ea"/>
              <a:cs typeface="+mn-cs"/>
            </a:rPr>
            <a:t>月豪雨災害対応や市庁舎</a:t>
          </a:r>
          <a:r>
            <a:rPr kumimoji="1" lang="ja-JP" altLang="en-US" sz="1100">
              <a:solidFill>
                <a:schemeClr val="dk1"/>
              </a:solidFill>
              <a:effectLst/>
              <a:latin typeface="+mn-lt"/>
              <a:ea typeface="+mn-ea"/>
              <a:cs typeface="+mn-cs"/>
            </a:rPr>
            <a:t>及び</a:t>
          </a:r>
          <a:r>
            <a:rPr kumimoji="1" lang="ja-JP" altLang="ja-JP" sz="1100">
              <a:solidFill>
                <a:schemeClr val="dk1"/>
              </a:solidFill>
              <a:effectLst/>
              <a:latin typeface="+mn-lt"/>
              <a:ea typeface="+mn-ea"/>
              <a:cs typeface="+mn-cs"/>
            </a:rPr>
            <a:t>統合中学校建設など</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大型事業に多額の市債を発行しており、それらの償還が</a:t>
          </a:r>
          <a:r>
            <a:rPr kumimoji="1" lang="ja-JP" altLang="en-US" sz="1100">
              <a:solidFill>
                <a:schemeClr val="dk1"/>
              </a:solidFill>
              <a:effectLst/>
              <a:latin typeface="+mn-lt"/>
              <a:ea typeface="+mn-ea"/>
              <a:cs typeface="+mn-cs"/>
            </a:rPr>
            <a:t>本格化してきたことに伴い、</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から上昇に転じている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　 今後も公債費負担適正化計画に基づく適正な市債管理を行い、将来負担の抑制と財政の健全化に取り組んでいく。</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36</xdr:row>
      <xdr:rowOff>115041</xdr:rowOff>
    </xdr:from>
    <xdr:to>
      <xdr:col>81</xdr:col>
      <xdr:colOff>44450</xdr:colOff>
      <xdr:row>36</xdr:row>
      <xdr:rowOff>119063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287241"/>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108708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280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115041</xdr:rowOff>
    </xdr:from>
    <xdr:to>
      <xdr:col>77</xdr:col>
      <xdr:colOff>44450</xdr:colOff>
      <xdr:row>36</xdr:row>
      <xdr:rowOff>117052</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6287241"/>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53569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397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117052</xdr:rowOff>
    </xdr:from>
    <xdr:to>
      <xdr:col>72</xdr:col>
      <xdr:colOff>203200</xdr:colOff>
      <xdr:row>36</xdr:row>
      <xdr:rowOff>127106</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6289252"/>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51558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36</xdr:row>
      <xdr:rowOff>127106</xdr:rowOff>
    </xdr:from>
    <xdr:to>
      <xdr:col>68</xdr:col>
      <xdr:colOff>152400</xdr:colOff>
      <xdr:row>36</xdr:row>
      <xdr:rowOff>143192</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299306"/>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51558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3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57590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40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68263</xdr:rowOff>
    </xdr:from>
    <xdr:to>
      <xdr:col>81</xdr:col>
      <xdr:colOff>95250</xdr:colOff>
      <xdr:row>36</xdr:row>
      <xdr:rowOff>169863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24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84790</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0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64241</xdr:rowOff>
    </xdr:from>
    <xdr:to>
      <xdr:col>77</xdr:col>
      <xdr:colOff>95250</xdr:colOff>
      <xdr:row>36</xdr:row>
      <xdr:rowOff>165841</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236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4568</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005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66252</xdr:rowOff>
    </xdr:from>
    <xdr:to>
      <xdr:col>73</xdr:col>
      <xdr:colOff>44450</xdr:colOff>
      <xdr:row>36</xdr:row>
      <xdr:rowOff>167852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238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6579</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00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76306</xdr:rowOff>
    </xdr:from>
    <xdr:to>
      <xdr:col>68</xdr:col>
      <xdr:colOff>203200</xdr:colOff>
      <xdr:row>37</xdr:row>
      <xdr:rowOff>6456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24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16633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017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92392</xdr:rowOff>
    </xdr:from>
    <xdr:to>
      <xdr:col>64</xdr:col>
      <xdr:colOff>152400</xdr:colOff>
      <xdr:row>37</xdr:row>
      <xdr:rowOff>22542</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264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32719</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033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将来負担額で大きなウエイトを占めている地方債現在高は、</a:t>
          </a:r>
          <a:r>
            <a:rPr kumimoji="1" lang="ja-JP" altLang="en-US" sz="1100">
              <a:solidFill>
                <a:schemeClr val="dk1"/>
              </a:solidFill>
              <a:effectLst/>
              <a:latin typeface="+mn-lt"/>
              <a:ea typeface="+mn-ea"/>
              <a:cs typeface="+mn-cs"/>
            </a:rPr>
            <a:t>近年の大型事業の実施に伴う市債発行により大きく増加している。また、臨時財政対策債等の交付税算入率の高い市債償還進捗により基準財政需要額算入見込額が減少していることも一因となっている。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今後も持続可能な財政運営を確保するため、</a:t>
          </a:r>
          <a:r>
            <a:rPr kumimoji="1" lang="ja-JP" altLang="en-US" sz="1100">
              <a:solidFill>
                <a:schemeClr val="dk1"/>
              </a:solidFill>
              <a:effectLst/>
              <a:latin typeface="+mn-lt"/>
              <a:ea typeface="+mn-ea"/>
              <a:cs typeface="+mn-cs"/>
            </a:rPr>
            <a:t>減債基金等を活用した繰上償還を計画的に行うなど、公債</a:t>
          </a:r>
          <a:r>
            <a:rPr kumimoji="1" lang="ja-JP" altLang="ja-JP" sz="1100">
              <a:solidFill>
                <a:schemeClr val="dk1"/>
              </a:solidFill>
              <a:effectLst/>
              <a:latin typeface="+mn-lt"/>
              <a:ea typeface="+mn-ea"/>
              <a:cs typeface="+mn-cs"/>
            </a:rPr>
            <a:t>債費負担適正化計画に基づく公債費の管理に努め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比率の適正かつ安定的な管理に取り組む。</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15</xdr:row>
      <xdr:rowOff>93839</xdr:rowOff>
    </xdr:from>
    <xdr:to>
      <xdr:col>81</xdr:col>
      <xdr:colOff>44450</xdr:colOff>
      <xdr:row>16</xdr:row>
      <xdr:rowOff>106045</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665589"/>
          <a:ext cx="838200" cy="183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76852</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305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130034</xdr:rowOff>
    </xdr:from>
    <xdr:to>
      <xdr:col>73</xdr:col>
      <xdr:colOff>44450</xdr:colOff>
      <xdr:row>15</xdr:row>
      <xdr:rowOff>60184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26264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132997</xdr:rowOff>
    </xdr:from>
    <xdr:to>
      <xdr:col>64</xdr:col>
      <xdr:colOff>152400</xdr:colOff>
      <xdr:row>17</xdr:row>
      <xdr:rowOff>63147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87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73324</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64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55245</xdr:rowOff>
    </xdr:from>
    <xdr:to>
      <xdr:col>81</xdr:col>
      <xdr:colOff>95250</xdr:colOff>
      <xdr:row>16</xdr:row>
      <xdr:rowOff>156845</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6967200" y="279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27322</xdr:rowOff>
    </xdr:from>
    <xdr:ext cx="762000" cy="259045"/>
    <xdr:sp macro="" textlink="">
      <xdr:nvSpPr>
        <xdr:cNvPr id="460" name="将来負担の状況該当値テキスト">
          <a:extLst>
            <a:ext uri="{FF2B5EF4-FFF2-40B4-BE49-F238E27FC236}">
              <a16:creationId xmlns:a16="http://schemas.microsoft.com/office/drawing/2014/main" id="{00000000-0008-0000-0300-0000CC010000}"/>
            </a:ext>
          </a:extLst>
        </xdr:cNvPr>
        <xdr:cNvSpPr txBox="1"/>
      </xdr:nvSpPr>
      <xdr:spPr>
        <a:xfrm>
          <a:off x="17106900" y="2770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15</xdr:row>
      <xdr:rowOff>43039</xdr:rowOff>
    </xdr:from>
    <xdr:to>
      <xdr:col>77</xdr:col>
      <xdr:colOff>95250</xdr:colOff>
      <xdr:row>15</xdr:row>
      <xdr:rowOff>144639</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6129000" y="261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129416</xdr:rowOff>
    </xdr:from>
    <xdr:ext cx="7366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5798800" y="2701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高知県安芸市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15,555
15,417
317.16
16,785,348
16,238,585
408,170
6,944,455
21,929,860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35.7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人事院勧告に伴う給与表の改訂による職員給与費や</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会計年度任用職員</a:t>
          </a:r>
          <a:r>
            <a:rPr kumimoji="1" lang="ja-JP" altLang="en-US" sz="1100">
              <a:solidFill>
                <a:schemeClr val="dk1"/>
              </a:solidFill>
              <a:effectLst/>
              <a:latin typeface="+mn-lt"/>
              <a:ea typeface="+mn-ea"/>
              <a:cs typeface="+mn-cs"/>
            </a:rPr>
            <a:t>への勤勉手当支給などにより</a:t>
          </a:r>
          <a:r>
            <a:rPr kumimoji="1" lang="ja-JP" altLang="ja-JP" sz="1100">
              <a:solidFill>
                <a:schemeClr val="dk1"/>
              </a:solidFill>
              <a:effectLst/>
              <a:latin typeface="+mn-lt"/>
              <a:ea typeface="+mn-ea"/>
              <a:cs typeface="+mn-cs"/>
            </a:rPr>
            <a:t>、充当一般財源が対前年度</a:t>
          </a:r>
          <a:r>
            <a:rPr kumimoji="1" lang="en-US" altLang="ja-JP" sz="1100">
              <a:solidFill>
                <a:schemeClr val="dk1"/>
              </a:solidFill>
              <a:effectLst/>
              <a:latin typeface="+mn-lt"/>
              <a:ea typeface="+mn-ea"/>
              <a:cs typeface="+mn-cs"/>
            </a:rPr>
            <a:t>88,318</a:t>
          </a:r>
          <a:r>
            <a:rPr kumimoji="1" lang="ja-JP" altLang="ja-JP" sz="1100">
              <a:solidFill>
                <a:schemeClr val="dk1"/>
              </a:solidFill>
              <a:effectLst/>
              <a:latin typeface="+mn-lt"/>
              <a:ea typeface="+mn-ea"/>
              <a:cs typeface="+mn-cs"/>
            </a:rPr>
            <a:t>千円</a:t>
          </a:r>
          <a:r>
            <a:rPr kumimoji="1" lang="ja-JP" altLang="en-US" sz="1100">
              <a:solidFill>
                <a:schemeClr val="dk1"/>
              </a:solidFill>
              <a:effectLst/>
              <a:latin typeface="+mn-lt"/>
              <a:ea typeface="+mn-ea"/>
              <a:cs typeface="+mn-cs"/>
            </a:rPr>
            <a:t>増加した</a:t>
          </a:r>
          <a:r>
            <a:rPr kumimoji="1" lang="ja-JP" altLang="ja-JP" sz="1100">
              <a:solidFill>
                <a:schemeClr val="dk1"/>
              </a:solidFill>
              <a:effectLst/>
              <a:latin typeface="+mn-lt"/>
              <a:ea typeface="+mn-ea"/>
              <a:cs typeface="+mn-cs"/>
            </a:rPr>
            <a:t>こと</a:t>
          </a:r>
          <a:r>
            <a:rPr kumimoji="1" lang="ja-JP" altLang="en-US" sz="1100">
              <a:solidFill>
                <a:schemeClr val="dk1"/>
              </a:solidFill>
              <a:effectLst/>
              <a:latin typeface="+mn-lt"/>
              <a:ea typeface="+mn-ea"/>
              <a:cs typeface="+mn-cs"/>
            </a:rPr>
            <a:t>で比率が上昇した。</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26416</xdr:rowOff>
    </xdr:from>
    <xdr:to>
      <xdr:col>24</xdr:col>
      <xdr:colOff>25400</xdr:colOff>
      <xdr:row>38</xdr:row>
      <xdr:rowOff>35560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5415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90441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62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147574</xdr:rowOff>
    </xdr:from>
    <xdr:to>
      <xdr:col>19</xdr:col>
      <xdr:colOff>187325</xdr:colOff>
      <xdr:row>38</xdr:row>
      <xdr:rowOff>26416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4912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139971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140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88138</xdr:rowOff>
    </xdr:from>
    <xdr:to>
      <xdr:col>15</xdr:col>
      <xdr:colOff>98425</xdr:colOff>
      <xdr:row>37</xdr:row>
      <xdr:rowOff>147574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43178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130827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88138</xdr:rowOff>
    </xdr:from>
    <xdr:to>
      <xdr:col>11</xdr:col>
      <xdr:colOff>9525</xdr:colOff>
      <xdr:row>37</xdr:row>
      <xdr:rowOff>129286</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43178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103395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162831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63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156210</xdr:rowOff>
    </xdr:from>
    <xdr:to>
      <xdr:col>24</xdr:col>
      <xdr:colOff>76200</xdr:colOff>
      <xdr:row>38</xdr:row>
      <xdr:rowOff>86360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128287</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147066</xdr:rowOff>
    </xdr:from>
    <xdr:to>
      <xdr:col>20</xdr:col>
      <xdr:colOff>38100</xdr:colOff>
      <xdr:row>38</xdr:row>
      <xdr:rowOff>77215</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49071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61993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577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96774</xdr:rowOff>
    </xdr:from>
    <xdr:to>
      <xdr:col>15</xdr:col>
      <xdr:colOff>149225</xdr:colOff>
      <xdr:row>38</xdr:row>
      <xdr:rowOff>26924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44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11701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37338</xdr:rowOff>
    </xdr:from>
    <xdr:to>
      <xdr:col>11</xdr:col>
      <xdr:colOff>60325</xdr:colOff>
      <xdr:row>37</xdr:row>
      <xdr:rowOff>138938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123715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78486</xdr:rowOff>
    </xdr:from>
    <xdr:to>
      <xdr:col>6</xdr:col>
      <xdr:colOff>171450</xdr:colOff>
      <xdr:row>38</xdr:row>
      <xdr:rowOff>8636</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164863</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物価</a:t>
          </a:r>
          <a:r>
            <a:rPr kumimoji="1" lang="ja-JP" altLang="en-US" sz="1100">
              <a:solidFill>
                <a:schemeClr val="dk1"/>
              </a:solidFill>
              <a:effectLst/>
              <a:latin typeface="+mn-lt"/>
              <a:ea typeface="+mn-ea"/>
              <a:cs typeface="+mn-cs"/>
            </a:rPr>
            <a:t>高騰</a:t>
          </a:r>
          <a:r>
            <a:rPr kumimoji="1" lang="ja-JP" altLang="ja-JP" sz="1100">
              <a:solidFill>
                <a:schemeClr val="dk1"/>
              </a:solidFill>
              <a:effectLst/>
              <a:latin typeface="+mn-lt"/>
              <a:ea typeface="+mn-ea"/>
              <a:cs typeface="+mn-cs"/>
            </a:rPr>
            <a:t>に伴う施設管理経費や委託料の</a:t>
          </a:r>
          <a:r>
            <a:rPr kumimoji="1" lang="ja-JP" altLang="en-US" sz="1100">
              <a:solidFill>
                <a:schemeClr val="dk1"/>
              </a:solidFill>
              <a:effectLst/>
              <a:latin typeface="+mn-lt"/>
              <a:ea typeface="+mn-ea"/>
              <a:cs typeface="+mn-cs"/>
            </a:rPr>
            <a:t>増加など</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、充当一般財源が</a:t>
          </a:r>
          <a:r>
            <a:rPr kumimoji="1" lang="ja-JP" altLang="ja-JP" sz="1100">
              <a:solidFill>
                <a:schemeClr val="dk1"/>
              </a:solidFill>
              <a:effectLst/>
              <a:latin typeface="+mn-lt"/>
              <a:ea typeface="+mn-ea"/>
              <a:cs typeface="+mn-cs"/>
            </a:rPr>
            <a:t>対前年度</a:t>
          </a:r>
          <a:r>
            <a:rPr kumimoji="1" lang="en-US" altLang="ja-JP" sz="1100">
              <a:solidFill>
                <a:schemeClr val="dk1"/>
              </a:solidFill>
              <a:effectLst/>
              <a:latin typeface="+mn-lt"/>
              <a:ea typeface="+mn-ea"/>
              <a:cs typeface="+mn-cs"/>
            </a:rPr>
            <a:t>59,078</a:t>
          </a:r>
          <a:r>
            <a:rPr kumimoji="1" lang="ja-JP" altLang="ja-JP" sz="1100">
              <a:solidFill>
                <a:schemeClr val="dk1"/>
              </a:solidFill>
              <a:effectLst/>
              <a:latin typeface="+mn-lt"/>
              <a:ea typeface="+mn-ea"/>
              <a:cs typeface="+mn-cs"/>
            </a:rPr>
            <a:t>千円増加し</a:t>
          </a:r>
          <a:r>
            <a:rPr kumimoji="1" lang="ja-JP" altLang="en-US" sz="1100">
              <a:solidFill>
                <a:schemeClr val="dk1"/>
              </a:solidFill>
              <a:effectLst/>
              <a:latin typeface="+mn-lt"/>
              <a:ea typeface="+mn-ea"/>
              <a:cs typeface="+mn-cs"/>
            </a:rPr>
            <a:t>たことで比率が上昇した。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5080</xdr:rowOff>
    </xdr:from>
    <xdr:to>
      <xdr:col>82</xdr:col>
      <xdr:colOff>107950</xdr:colOff>
      <xdr:row>16</xdr:row>
      <xdr:rowOff>35560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482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5080</xdr:rowOff>
    </xdr:from>
    <xdr:to>
      <xdr:col>78</xdr:col>
      <xdr:colOff>69850</xdr:colOff>
      <xdr:row>16</xdr:row>
      <xdr:rowOff>12700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4782800" y="2748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170197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100330</xdr:rowOff>
    </xdr:from>
    <xdr:to>
      <xdr:col>73</xdr:col>
      <xdr:colOff>180975</xdr:colOff>
      <xdr:row>16</xdr:row>
      <xdr:rowOff>12700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672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147337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100330</xdr:rowOff>
    </xdr:from>
    <xdr:to>
      <xdr:col>69</xdr:col>
      <xdr:colOff>92075</xdr:colOff>
      <xdr:row>15</xdr:row>
      <xdr:rowOff>100330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3004800" y="2672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63517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109237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85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156210</xdr:rowOff>
    </xdr:from>
    <xdr:to>
      <xdr:col>82</xdr:col>
      <xdr:colOff>158750</xdr:colOff>
      <xdr:row>16</xdr:row>
      <xdr:rowOff>86360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1287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125730</xdr:rowOff>
    </xdr:from>
    <xdr:to>
      <xdr:col>78</xdr:col>
      <xdr:colOff>120650</xdr:colOff>
      <xdr:row>16</xdr:row>
      <xdr:rowOff>55880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66057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466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133350</xdr:rowOff>
    </xdr:from>
    <xdr:to>
      <xdr:col>74</xdr:col>
      <xdr:colOff>31750</xdr:colOff>
      <xdr:row>16</xdr:row>
      <xdr:rowOff>63500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73677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49530</xdr:rowOff>
    </xdr:from>
    <xdr:to>
      <xdr:col>69</xdr:col>
      <xdr:colOff>142875</xdr:colOff>
      <xdr:row>15</xdr:row>
      <xdr:rowOff>151130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161307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49530</xdr:rowOff>
    </xdr:from>
    <xdr:to>
      <xdr:col>65</xdr:col>
      <xdr:colOff>53975</xdr:colOff>
      <xdr:row>15</xdr:row>
      <xdr:rowOff>151130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62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161307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39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chemeClr val="dk1"/>
              </a:solidFill>
              <a:effectLst/>
              <a:latin typeface="+mn-lt"/>
              <a:ea typeface="+mn-ea"/>
              <a:cs typeface="+mn-cs"/>
            </a:rPr>
            <a:t>就労継続支援</a:t>
          </a:r>
          <a:r>
            <a:rPr kumimoji="1" lang="en-US" altLang="ja-JP" sz="1100" baseline="0">
              <a:solidFill>
                <a:schemeClr val="dk1"/>
              </a:solidFill>
              <a:effectLst/>
              <a:latin typeface="+mn-lt"/>
              <a:ea typeface="+mn-ea"/>
              <a:cs typeface="+mn-cs"/>
            </a:rPr>
            <a:t>B</a:t>
          </a:r>
          <a:r>
            <a:rPr kumimoji="1" lang="ja-JP" altLang="ja-JP" sz="1100" baseline="0">
              <a:solidFill>
                <a:schemeClr val="dk1"/>
              </a:solidFill>
              <a:effectLst/>
              <a:latin typeface="+mn-lt"/>
              <a:ea typeface="+mn-ea"/>
              <a:cs typeface="+mn-cs"/>
            </a:rPr>
            <a:t>型利用者の増加</a:t>
          </a:r>
          <a:r>
            <a:rPr kumimoji="1" lang="ja-JP" altLang="en-US" sz="1100" baseline="0">
              <a:solidFill>
                <a:schemeClr val="dk1"/>
              </a:solidFill>
              <a:effectLst/>
              <a:latin typeface="+mn-lt"/>
              <a:ea typeface="+mn-ea"/>
              <a:cs typeface="+mn-cs"/>
            </a:rPr>
            <a:t>や充当地方債の減少などにより</a:t>
          </a:r>
          <a:r>
            <a:rPr kumimoji="1" lang="ja-JP" altLang="ja-JP" sz="1100">
              <a:solidFill>
                <a:schemeClr val="dk1"/>
              </a:solidFill>
              <a:effectLst/>
              <a:latin typeface="+mn-lt"/>
              <a:ea typeface="+mn-ea"/>
              <a:cs typeface="+mn-cs"/>
            </a:rPr>
            <a:t>、充当一般財源が対前年度</a:t>
          </a:r>
          <a:r>
            <a:rPr kumimoji="1" lang="en-US" altLang="ja-JP" sz="1100">
              <a:solidFill>
                <a:schemeClr val="dk1"/>
              </a:solidFill>
              <a:effectLst/>
              <a:latin typeface="+mn-lt"/>
              <a:ea typeface="+mn-ea"/>
              <a:cs typeface="+mn-cs"/>
            </a:rPr>
            <a:t>38,451</a:t>
          </a:r>
          <a:r>
            <a:rPr kumimoji="1" lang="ja-JP" altLang="ja-JP" sz="1100">
              <a:solidFill>
                <a:schemeClr val="dk1"/>
              </a:solidFill>
              <a:effectLst/>
              <a:latin typeface="+mn-lt"/>
              <a:ea typeface="+mn-ea"/>
              <a:cs typeface="+mn-cs"/>
            </a:rPr>
            <a:t>千円増加</a:t>
          </a:r>
          <a:r>
            <a:rPr kumimoji="1" lang="ja-JP" altLang="en-US" sz="1100">
              <a:solidFill>
                <a:schemeClr val="dk1"/>
              </a:solidFill>
              <a:effectLst/>
              <a:latin typeface="+mn-lt"/>
              <a:ea typeface="+mn-ea"/>
              <a:cs typeface="+mn-cs"/>
            </a:rPr>
            <a:t>したことで比率が上昇した。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23585</xdr:rowOff>
    </xdr:from>
    <xdr:to>
      <xdr:col>24</xdr:col>
      <xdr:colOff>25400</xdr:colOff>
      <xdr:row>56</xdr:row>
      <xdr:rowOff>45357</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6247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160762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12700</xdr:rowOff>
    </xdr:from>
    <xdr:to>
      <xdr:col>19</xdr:col>
      <xdr:colOff>187325</xdr:colOff>
      <xdr:row>56</xdr:row>
      <xdr:rowOff>23585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6139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84562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151493</xdr:rowOff>
    </xdr:from>
    <xdr:to>
      <xdr:col>15</xdr:col>
      <xdr:colOff>98425</xdr:colOff>
      <xdr:row>56</xdr:row>
      <xdr:rowOff>12700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581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51905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151493</xdr:rowOff>
    </xdr:from>
    <xdr:to>
      <xdr:col>11</xdr:col>
      <xdr:colOff>9525</xdr:colOff>
      <xdr:row>55</xdr:row>
      <xdr:rowOff>162378</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5812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19249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27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166007</xdr:rowOff>
    </xdr:from>
    <xdr:to>
      <xdr:col>24</xdr:col>
      <xdr:colOff>76200</xdr:colOff>
      <xdr:row>56</xdr:row>
      <xdr:rowOff>96157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138084</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144235</xdr:rowOff>
    </xdr:from>
    <xdr:to>
      <xdr:col>20</xdr:col>
      <xdr:colOff>38100</xdr:colOff>
      <xdr:row>56</xdr:row>
      <xdr:rowOff>74385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59162</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133350</xdr:rowOff>
    </xdr:from>
    <xdr:to>
      <xdr:col>15</xdr:col>
      <xdr:colOff>149225</xdr:colOff>
      <xdr:row>56</xdr:row>
      <xdr:rowOff>63500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48277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100693</xdr:rowOff>
    </xdr:from>
    <xdr:to>
      <xdr:col>11</xdr:col>
      <xdr:colOff>60325</xdr:colOff>
      <xdr:row>56</xdr:row>
      <xdr:rowOff>30843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15620</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111578</xdr:rowOff>
    </xdr:from>
    <xdr:to>
      <xdr:col>6</xdr:col>
      <xdr:colOff>171450</xdr:colOff>
      <xdr:row>56</xdr:row>
      <xdr:rowOff>41728</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5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51905</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100">
              <a:latin typeface="+mn-ea"/>
              <a:ea typeface="+mn-ea"/>
            </a:rPr>
            <a:t>その他に分類される維持補修費や投資及び出資・貸付金、繰出金は、充当一般財源がそれぞれ僅かに増加したものの、</a:t>
          </a:r>
          <a:r>
            <a:rPr kumimoji="1" lang="ja-JP" altLang="ja-JP" sz="1100">
              <a:solidFill>
                <a:schemeClr val="dk1"/>
              </a:solidFill>
              <a:effectLst/>
              <a:latin typeface="+mn-lt"/>
              <a:ea typeface="+mn-ea"/>
              <a:cs typeface="+mn-cs"/>
            </a:rPr>
            <a:t>普通交付税</a:t>
          </a:r>
          <a:r>
            <a:rPr kumimoji="1" lang="ja-JP" altLang="en-US" sz="1100">
              <a:solidFill>
                <a:schemeClr val="dk1"/>
              </a:solidFill>
              <a:effectLst/>
              <a:latin typeface="+mn-lt"/>
              <a:ea typeface="+mn-ea"/>
              <a:cs typeface="+mn-cs"/>
            </a:rPr>
            <a:t>の増加により、充当一般財源を上回る歳入計上一般財源の増加があったため、比率が減少した。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133350</xdr:rowOff>
    </xdr:from>
    <xdr:to>
      <xdr:col>82</xdr:col>
      <xdr:colOff>107950</xdr:colOff>
      <xdr:row>58</xdr:row>
      <xdr:rowOff>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9060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92727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6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120650</xdr:rowOff>
    </xdr:from>
    <xdr:to>
      <xdr:col>78</xdr:col>
      <xdr:colOff>69850</xdr:colOff>
      <xdr:row>58</xdr:row>
      <xdr:rowOff>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9893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86377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120650</xdr:rowOff>
    </xdr:from>
    <xdr:to>
      <xdr:col>73</xdr:col>
      <xdr:colOff>180975</xdr:colOff>
      <xdr:row>60</xdr:row>
      <xdr:rowOff>88900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893800" y="9893300"/>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86377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88900</xdr:rowOff>
    </xdr:from>
    <xdr:to>
      <xdr:col>69</xdr:col>
      <xdr:colOff>92075</xdr:colOff>
      <xdr:row>61</xdr:row>
      <xdr:rowOff>107950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3759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111777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82550</xdr:rowOff>
    </xdr:from>
    <xdr:to>
      <xdr:col>82</xdr:col>
      <xdr:colOff>158750</xdr:colOff>
      <xdr:row>58</xdr:row>
      <xdr:rowOff>12700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99077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120650</xdr:rowOff>
    </xdr:from>
    <xdr:to>
      <xdr:col>78</xdr:col>
      <xdr:colOff>120650</xdr:colOff>
      <xdr:row>58</xdr:row>
      <xdr:rowOff>50800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60977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69850</xdr:rowOff>
    </xdr:from>
    <xdr:to>
      <xdr:col>74</xdr:col>
      <xdr:colOff>31750</xdr:colOff>
      <xdr:row>58</xdr:row>
      <xdr:rowOff>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4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60</xdr:row>
      <xdr:rowOff>38100</xdr:rowOff>
    </xdr:from>
    <xdr:to>
      <xdr:col>69</xdr:col>
      <xdr:colOff>142875</xdr:colOff>
      <xdr:row>60</xdr:row>
      <xdr:rowOff>139700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32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124477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61</xdr:row>
      <xdr:rowOff>57150</xdr:rowOff>
    </xdr:from>
    <xdr:to>
      <xdr:col>65</xdr:col>
      <xdr:colOff>53975</xdr:colOff>
      <xdr:row>61</xdr:row>
      <xdr:rowOff>158750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51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61</xdr:row>
      <xdr:rowOff>143527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60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mn-ea"/>
              <a:ea typeface="+mn-ea"/>
            </a:rPr>
            <a:t>　安芸広域市町村圏事務組合の負担金が、広域ごみ処理施設の機器更新に伴う維持管理費の圧縮で減少したことにより、充当一般財源が対前年度</a:t>
          </a:r>
          <a:r>
            <a:rPr kumimoji="1" lang="en-US" altLang="ja-JP" sz="1100">
              <a:latin typeface="+mn-ea"/>
              <a:ea typeface="+mn-ea"/>
            </a:rPr>
            <a:t>87,000</a:t>
          </a:r>
          <a:r>
            <a:rPr kumimoji="1" lang="ja-JP" altLang="en-US" sz="1100">
              <a:latin typeface="+mn-ea"/>
              <a:ea typeface="+mn-ea"/>
            </a:rPr>
            <a:t>千円減少したことで比率が減少した。</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124714</xdr:rowOff>
    </xdr:from>
    <xdr:to>
      <xdr:col>82</xdr:col>
      <xdr:colOff>107950</xdr:colOff>
      <xdr:row>36</xdr:row>
      <xdr:rowOff>26416</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12546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69850</xdr:rowOff>
    </xdr:from>
    <xdr:to>
      <xdr:col>78</xdr:col>
      <xdr:colOff>69850</xdr:colOff>
      <xdr:row>36</xdr:row>
      <xdr:rowOff>26416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070600"/>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35560</xdr:rowOff>
    </xdr:from>
    <xdr:to>
      <xdr:col>73</xdr:col>
      <xdr:colOff>180975</xdr:colOff>
      <xdr:row>35</xdr:row>
      <xdr:rowOff>69850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586486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13987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35560</xdr:rowOff>
    </xdr:from>
    <xdr:to>
      <xdr:col>69</xdr:col>
      <xdr:colOff>92075</xdr:colOff>
      <xdr:row>34</xdr:row>
      <xdr:rowOff>81280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5864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167149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27703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73914</xdr:rowOff>
    </xdr:from>
    <xdr:to>
      <xdr:col>82</xdr:col>
      <xdr:colOff>158750</xdr:colOff>
      <xdr:row>36</xdr:row>
      <xdr:rowOff>4064</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074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90441</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5919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147066</xdr:rowOff>
    </xdr:from>
    <xdr:to>
      <xdr:col>78</xdr:col>
      <xdr:colOff>120650</xdr:colOff>
      <xdr:row>36</xdr:row>
      <xdr:rowOff>77216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87393</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19050</xdr:rowOff>
    </xdr:from>
    <xdr:to>
      <xdr:col>74</xdr:col>
      <xdr:colOff>31750</xdr:colOff>
      <xdr:row>35</xdr:row>
      <xdr:rowOff>120650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130827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33</xdr:row>
      <xdr:rowOff>156210</xdr:rowOff>
    </xdr:from>
    <xdr:to>
      <xdr:col>69</xdr:col>
      <xdr:colOff>142875</xdr:colOff>
      <xdr:row>34</xdr:row>
      <xdr:rowOff>86360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581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96537</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558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30480</xdr:rowOff>
    </xdr:from>
    <xdr:to>
      <xdr:col>65</xdr:col>
      <xdr:colOff>53975</xdr:colOff>
      <xdr:row>34</xdr:row>
      <xdr:rowOff>132080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142257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令和</a:t>
          </a:r>
          <a:r>
            <a:rPr kumimoji="1" lang="en-US" altLang="ja-JP" sz="1050">
              <a:solidFill>
                <a:schemeClr val="dk1"/>
              </a:solidFill>
              <a:effectLst/>
              <a:latin typeface="+mn-lt"/>
              <a:ea typeface="+mn-ea"/>
              <a:cs typeface="+mn-cs"/>
            </a:rPr>
            <a:t>2</a:t>
          </a:r>
          <a:r>
            <a:rPr kumimoji="1" lang="ja-JP" altLang="en-US" sz="1050">
              <a:solidFill>
                <a:schemeClr val="dk1"/>
              </a:solidFill>
              <a:effectLst/>
              <a:latin typeface="+mn-lt"/>
              <a:ea typeface="+mn-ea"/>
              <a:cs typeface="+mn-cs"/>
            </a:rPr>
            <a:t>年度に発行した過疎対策事業債、緊急防災・減災事業債や令和</a:t>
          </a:r>
          <a:r>
            <a:rPr kumimoji="1" lang="en-US" altLang="ja-JP" sz="1050">
              <a:solidFill>
                <a:schemeClr val="dk1"/>
              </a:solidFill>
              <a:effectLst/>
              <a:latin typeface="+mn-lt"/>
              <a:ea typeface="+mn-ea"/>
              <a:cs typeface="+mn-cs"/>
            </a:rPr>
            <a:t>3</a:t>
          </a:r>
          <a:r>
            <a:rPr kumimoji="1" lang="ja-JP" altLang="en-US" sz="1050">
              <a:solidFill>
                <a:schemeClr val="dk1"/>
              </a:solidFill>
              <a:effectLst/>
              <a:latin typeface="+mn-lt"/>
              <a:ea typeface="+mn-ea"/>
              <a:cs typeface="+mn-cs"/>
            </a:rPr>
            <a:t>年度に発行した災害復旧事業債の償還が始まったこと</a:t>
          </a:r>
          <a:r>
            <a:rPr kumimoji="1" lang="ja-JP" altLang="ja-JP" sz="1050">
              <a:solidFill>
                <a:schemeClr val="dk1"/>
              </a:solidFill>
              <a:effectLst/>
              <a:latin typeface="+mn-lt"/>
              <a:ea typeface="+mn-ea"/>
              <a:cs typeface="+mn-cs"/>
            </a:rPr>
            <a:t>により、充当一般財源が対前年度</a:t>
          </a:r>
          <a:r>
            <a:rPr kumimoji="1" lang="en-US" altLang="ja-JP" sz="1050">
              <a:solidFill>
                <a:schemeClr val="dk1"/>
              </a:solidFill>
              <a:effectLst/>
              <a:latin typeface="+mn-lt"/>
              <a:ea typeface="+mn-ea"/>
              <a:cs typeface="+mn-cs"/>
            </a:rPr>
            <a:t>132,048</a:t>
          </a:r>
          <a:r>
            <a:rPr kumimoji="1" lang="ja-JP" altLang="ja-JP" sz="1050">
              <a:solidFill>
                <a:schemeClr val="dk1"/>
              </a:solidFill>
              <a:effectLst/>
              <a:latin typeface="+mn-lt"/>
              <a:ea typeface="+mn-ea"/>
              <a:cs typeface="+mn-cs"/>
            </a:rPr>
            <a:t>千円増加したこと</a:t>
          </a:r>
          <a:r>
            <a:rPr kumimoji="1" lang="ja-JP" altLang="en-US" sz="1050">
              <a:solidFill>
                <a:schemeClr val="dk1"/>
              </a:solidFill>
              <a:effectLst/>
              <a:latin typeface="+mn-lt"/>
              <a:ea typeface="+mn-ea"/>
              <a:cs typeface="+mn-cs"/>
            </a:rPr>
            <a:t>で比率が上昇した。</a:t>
          </a:r>
          <a:endParaRPr lang="ja-JP" altLang="ja-JP" sz="1050">
            <a:effectLst/>
          </a:endParaRPr>
        </a:p>
        <a:p>
          <a:r>
            <a:rPr kumimoji="1" lang="ja-JP" altLang="ja-JP" sz="1050">
              <a:solidFill>
                <a:schemeClr val="dk1"/>
              </a:solidFill>
              <a:effectLst/>
              <a:latin typeface="+mn-lt"/>
              <a:ea typeface="+mn-ea"/>
              <a:cs typeface="+mn-cs"/>
            </a:rPr>
            <a:t>　今後、市庁舎</a:t>
          </a:r>
          <a:r>
            <a:rPr kumimoji="1" lang="ja-JP" altLang="en-US" sz="1050">
              <a:solidFill>
                <a:schemeClr val="dk1"/>
              </a:solidFill>
              <a:effectLst/>
              <a:latin typeface="+mn-lt"/>
              <a:ea typeface="+mn-ea"/>
              <a:cs typeface="+mn-cs"/>
            </a:rPr>
            <a:t>及び</a:t>
          </a:r>
          <a:r>
            <a:rPr kumimoji="1" lang="ja-JP" altLang="ja-JP" sz="1050">
              <a:solidFill>
                <a:schemeClr val="dk1"/>
              </a:solidFill>
              <a:effectLst/>
              <a:latin typeface="+mn-lt"/>
              <a:ea typeface="+mn-ea"/>
              <a:cs typeface="+mn-cs"/>
            </a:rPr>
            <a:t>統合中学校建設など大型事業にかかる市債償還が</a:t>
          </a:r>
          <a:r>
            <a:rPr kumimoji="1" lang="ja-JP" altLang="en-US" sz="1050">
              <a:solidFill>
                <a:schemeClr val="dk1"/>
              </a:solidFill>
              <a:effectLst/>
              <a:latin typeface="+mn-lt"/>
              <a:ea typeface="+mn-ea"/>
              <a:cs typeface="+mn-cs"/>
            </a:rPr>
            <a:t>本格的に</a:t>
          </a:r>
          <a:r>
            <a:rPr kumimoji="1" lang="ja-JP" altLang="ja-JP" sz="1050">
              <a:solidFill>
                <a:schemeClr val="dk1"/>
              </a:solidFill>
              <a:effectLst/>
              <a:latin typeface="+mn-lt"/>
              <a:ea typeface="+mn-ea"/>
              <a:cs typeface="+mn-cs"/>
            </a:rPr>
            <a:t>始まることから、公債費の</a:t>
          </a:r>
          <a:r>
            <a:rPr kumimoji="1" lang="ja-JP" altLang="en-US" sz="1050">
              <a:solidFill>
                <a:schemeClr val="dk1"/>
              </a:solidFill>
              <a:effectLst/>
              <a:latin typeface="+mn-lt"/>
              <a:ea typeface="+mn-ea"/>
              <a:cs typeface="+mn-cs"/>
            </a:rPr>
            <a:t>さらなる</a:t>
          </a:r>
          <a:r>
            <a:rPr kumimoji="1" lang="ja-JP" altLang="ja-JP" sz="1050">
              <a:solidFill>
                <a:schemeClr val="dk1"/>
              </a:solidFill>
              <a:effectLst/>
              <a:latin typeface="+mn-lt"/>
              <a:ea typeface="+mn-ea"/>
              <a:cs typeface="+mn-cs"/>
            </a:rPr>
            <a:t>増加を見込んでいる</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持続可能な財政運営を確保していくためにも、繰上償還の実施など</a:t>
          </a:r>
          <a:r>
            <a:rPr kumimoji="1" lang="ja-JP" altLang="en-US" sz="1050">
              <a:solidFill>
                <a:schemeClr val="dk1"/>
              </a:solidFill>
              <a:effectLst/>
              <a:latin typeface="+mn-lt"/>
              <a:ea typeface="+mn-ea"/>
              <a:cs typeface="+mn-cs"/>
            </a:rPr>
            <a:t>により、</a:t>
          </a:r>
          <a:r>
            <a:rPr kumimoji="1" lang="ja-JP" altLang="ja-JP" sz="1050">
              <a:solidFill>
                <a:schemeClr val="dk1"/>
              </a:solidFill>
              <a:effectLst/>
              <a:latin typeface="+mn-lt"/>
              <a:ea typeface="+mn-ea"/>
              <a:cs typeface="+mn-cs"/>
            </a:rPr>
            <a:t>弾力的な財政運営</a:t>
          </a:r>
          <a:r>
            <a:rPr kumimoji="1" lang="ja-JP" altLang="en-US" sz="1050">
              <a:solidFill>
                <a:schemeClr val="dk1"/>
              </a:solidFill>
              <a:effectLst/>
              <a:latin typeface="+mn-lt"/>
              <a:ea typeface="+mn-ea"/>
              <a:cs typeface="+mn-cs"/>
            </a:rPr>
            <a:t>の維持に</a:t>
          </a:r>
          <a:r>
            <a:rPr kumimoji="1" lang="ja-JP" altLang="ja-JP" sz="1050">
              <a:solidFill>
                <a:schemeClr val="dk1"/>
              </a:solidFill>
              <a:effectLst/>
              <a:latin typeface="+mn-lt"/>
              <a:ea typeface="+mn-ea"/>
              <a:cs typeface="+mn-cs"/>
            </a:rPr>
            <a:t>努める。</a:t>
          </a:r>
          <a:endParaRPr lang="ja-JP" altLang="ja-JP" sz="10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165100</xdr:rowOff>
    </xdr:from>
    <xdr:to>
      <xdr:col>24</xdr:col>
      <xdr:colOff>25400</xdr:colOff>
      <xdr:row>75</xdr:row>
      <xdr:rowOff>16510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987800" y="128524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142257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658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163195</xdr:rowOff>
    </xdr:from>
    <xdr:to>
      <xdr:col>19</xdr:col>
      <xdr:colOff>187325</xdr:colOff>
      <xdr:row>74</xdr:row>
      <xdr:rowOff>165100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285049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130810</xdr:rowOff>
    </xdr:from>
    <xdr:to>
      <xdr:col>15</xdr:col>
      <xdr:colOff>98425</xdr:colOff>
      <xdr:row>74</xdr:row>
      <xdr:rowOff>163195</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281811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130810</xdr:rowOff>
    </xdr:from>
    <xdr:to>
      <xdr:col>11</xdr:col>
      <xdr:colOff>9525</xdr:colOff>
      <xdr:row>74</xdr:row>
      <xdr:rowOff>159385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281811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135255</xdr:rowOff>
    </xdr:from>
    <xdr:to>
      <xdr:col>6</xdr:col>
      <xdr:colOff>171450</xdr:colOff>
      <xdr:row>75</xdr:row>
      <xdr:rowOff>65405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2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50182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137160</xdr:rowOff>
    </xdr:from>
    <xdr:to>
      <xdr:col>24</xdr:col>
      <xdr:colOff>76200</xdr:colOff>
      <xdr:row>75</xdr:row>
      <xdr:rowOff>67310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109237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796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114300</xdr:rowOff>
    </xdr:from>
    <xdr:to>
      <xdr:col>20</xdr:col>
      <xdr:colOff>38100</xdr:colOff>
      <xdr:row>75</xdr:row>
      <xdr:rowOff>44450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54627</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57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112395</xdr:rowOff>
    </xdr:from>
    <xdr:to>
      <xdr:col>15</xdr:col>
      <xdr:colOff>149225</xdr:colOff>
      <xdr:row>75</xdr:row>
      <xdr:rowOff>42545</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79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52722</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568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80010</xdr:rowOff>
    </xdr:from>
    <xdr:to>
      <xdr:col>11</xdr:col>
      <xdr:colOff>60325</xdr:colOff>
      <xdr:row>75</xdr:row>
      <xdr:rowOff>10160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767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20337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536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108585</xdr:rowOff>
    </xdr:from>
    <xdr:to>
      <xdr:col>6</xdr:col>
      <xdr:colOff>171450</xdr:colOff>
      <xdr:row>75</xdr:row>
      <xdr:rowOff>38735</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48912</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5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扶助費、</a:t>
          </a:r>
          <a:r>
            <a:rPr kumimoji="1" lang="ja-JP" altLang="en-US" sz="1100">
              <a:solidFill>
                <a:schemeClr val="dk1"/>
              </a:solidFill>
              <a:effectLst/>
              <a:latin typeface="+mn-lt"/>
              <a:ea typeface="+mn-ea"/>
              <a:cs typeface="+mn-cs"/>
            </a:rPr>
            <a:t>物件費等で充当一般財源が増加したものの、</a:t>
          </a:r>
          <a:r>
            <a:rPr kumimoji="1" lang="ja-JP" altLang="ja-JP" sz="1100">
              <a:solidFill>
                <a:schemeClr val="dk1"/>
              </a:solidFill>
              <a:effectLst/>
              <a:latin typeface="+mn-lt"/>
              <a:ea typeface="+mn-ea"/>
              <a:cs typeface="+mn-cs"/>
            </a:rPr>
            <a:t>普通交付税の増加により、充当一般財源を上回る歳入計上一般財源の増加があったため、比率が減少した。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21844</xdr:rowOff>
    </xdr:from>
    <xdr:to>
      <xdr:col>82</xdr:col>
      <xdr:colOff>107950</xdr:colOff>
      <xdr:row>76</xdr:row>
      <xdr:rowOff>72137</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5671800" y="13052044"/>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46990</xdr:rowOff>
    </xdr:from>
    <xdr:to>
      <xdr:col>78</xdr:col>
      <xdr:colOff>69850</xdr:colOff>
      <xdr:row>76</xdr:row>
      <xdr:rowOff>72137</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2905740"/>
          <a:ext cx="889000" cy="196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62992</xdr:rowOff>
    </xdr:from>
    <xdr:to>
      <xdr:col>73</xdr:col>
      <xdr:colOff>180975</xdr:colOff>
      <xdr:row>75</xdr:row>
      <xdr:rowOff>46990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2750292"/>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62992</xdr:rowOff>
    </xdr:from>
    <xdr:to>
      <xdr:col>69</xdr:col>
      <xdr:colOff>92075</xdr:colOff>
      <xdr:row>75</xdr:row>
      <xdr:rowOff>51562</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2750292"/>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32275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233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142494</xdr:rowOff>
    </xdr:from>
    <xdr:to>
      <xdr:col>82</xdr:col>
      <xdr:colOff>158750</xdr:colOff>
      <xdr:row>76</xdr:row>
      <xdr:rowOff>72644</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159021</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846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21337</xdr:rowOff>
    </xdr:from>
    <xdr:to>
      <xdr:col>78</xdr:col>
      <xdr:colOff>120650</xdr:colOff>
      <xdr:row>76</xdr:row>
      <xdr:rowOff>122937</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133113</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820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167640</xdr:rowOff>
    </xdr:from>
    <xdr:to>
      <xdr:col>74</xdr:col>
      <xdr:colOff>31750</xdr:colOff>
      <xdr:row>75</xdr:row>
      <xdr:rowOff>97790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107967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12192</xdr:rowOff>
    </xdr:from>
    <xdr:to>
      <xdr:col>69</xdr:col>
      <xdr:colOff>142875</xdr:colOff>
      <xdr:row>74</xdr:row>
      <xdr:rowOff>113792</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269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123969</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246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762</xdr:rowOff>
    </xdr:from>
    <xdr:to>
      <xdr:col>65</xdr:col>
      <xdr:colOff>53975</xdr:colOff>
      <xdr:row>75</xdr:row>
      <xdr:rowOff>102362</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112539</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262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高知県安芸市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67735</xdr:rowOff>
    </xdr:from>
    <xdr:to>
      <xdr:col>29</xdr:col>
      <xdr:colOff>127000</xdr:colOff>
      <xdr:row>16</xdr:row>
      <xdr:rowOff>56334</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2687110"/>
          <a:ext cx="647700" cy="1600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120696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911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56334</xdr:rowOff>
    </xdr:from>
    <xdr:to>
      <xdr:col>26</xdr:col>
      <xdr:colOff>50800</xdr:colOff>
      <xdr:row>16</xdr:row>
      <xdr:rowOff>150270</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2847159"/>
          <a:ext cx="698500" cy="939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157014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311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150270</xdr:rowOff>
    </xdr:from>
    <xdr:to>
      <xdr:col>22</xdr:col>
      <xdr:colOff>114300</xdr:colOff>
      <xdr:row>16</xdr:row>
      <xdr:rowOff>167281</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2941095"/>
          <a:ext cx="698500" cy="17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24322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315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167281</xdr:rowOff>
    </xdr:from>
    <xdr:to>
      <xdr:col>18</xdr:col>
      <xdr:colOff>177800</xdr:colOff>
      <xdr:row>17</xdr:row>
      <xdr:rowOff>42370</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V="1">
          <a:off x="2908300" y="2958106"/>
          <a:ext cx="698500" cy="465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34523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3168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159182</xdr:rowOff>
    </xdr:from>
    <xdr:to>
      <xdr:col>15</xdr:col>
      <xdr:colOff>101600</xdr:colOff>
      <xdr:row>18</xdr:row>
      <xdr:rowOff>89332</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21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74109</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320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16935</xdr:rowOff>
    </xdr:from>
    <xdr:to>
      <xdr:col>29</xdr:col>
      <xdr:colOff>177800</xdr:colOff>
      <xdr:row>15</xdr:row>
      <xdr:rowOff>118535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2636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33462</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2481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5534</xdr:rowOff>
    </xdr:from>
    <xdr:to>
      <xdr:col>26</xdr:col>
      <xdr:colOff>101600</xdr:colOff>
      <xdr:row>16</xdr:row>
      <xdr:rowOff>107134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27963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117311</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25652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99470</xdr:rowOff>
    </xdr:from>
    <xdr:to>
      <xdr:col>22</xdr:col>
      <xdr:colOff>165100</xdr:colOff>
      <xdr:row>17</xdr:row>
      <xdr:rowOff>29620</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2890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39797</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2659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116481</xdr:rowOff>
    </xdr:from>
    <xdr:to>
      <xdr:col>19</xdr:col>
      <xdr:colOff>38100</xdr:colOff>
      <xdr:row>17</xdr:row>
      <xdr:rowOff>46631</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2907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56808</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2676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163020</xdr:rowOff>
    </xdr:from>
    <xdr:to>
      <xdr:col>15</xdr:col>
      <xdr:colOff>101600</xdr:colOff>
      <xdr:row>17</xdr:row>
      <xdr:rowOff>93170</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2953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103347</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2722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75320</xdr:rowOff>
    </xdr:from>
    <xdr:to>
      <xdr:col>29</xdr:col>
      <xdr:colOff>127000</xdr:colOff>
      <xdr:row>38</xdr:row>
      <xdr:rowOff>77867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5003800" y="7542920"/>
          <a:ext cx="647700" cy="2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190737</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315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75320</xdr:rowOff>
    </xdr:from>
    <xdr:to>
      <xdr:col>26</xdr:col>
      <xdr:colOff>50800</xdr:colOff>
      <xdr:row>38</xdr:row>
      <xdr:rowOff>85375</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4305300" y="7542920"/>
          <a:ext cx="698500" cy="100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112369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23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85375</xdr:rowOff>
    </xdr:from>
    <xdr:to>
      <xdr:col>22</xdr:col>
      <xdr:colOff>114300</xdr:colOff>
      <xdr:row>38</xdr:row>
      <xdr:rowOff>87492</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flipV="1">
          <a:off x="3606800" y="7552975"/>
          <a:ext cx="698500" cy="21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113313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23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79657</xdr:rowOff>
    </xdr:from>
    <xdr:to>
      <xdr:col>18</xdr:col>
      <xdr:colOff>177800</xdr:colOff>
      <xdr:row>38</xdr:row>
      <xdr:rowOff>87492</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a:off x="2908300" y="7547257"/>
          <a:ext cx="698500" cy="7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116811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24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10699</xdr:rowOff>
    </xdr:from>
    <xdr:to>
      <xdr:col>15</xdr:col>
      <xdr:colOff>101600</xdr:colOff>
      <xdr:row>38</xdr:row>
      <xdr:rowOff>112299</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78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122476</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247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27067</xdr:rowOff>
    </xdr:from>
    <xdr:to>
      <xdr:col>29</xdr:col>
      <xdr:colOff>177800</xdr:colOff>
      <xdr:row>38</xdr:row>
      <xdr:rowOff>128667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4946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342044</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466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38</xdr:row>
      <xdr:rowOff>24520</xdr:rowOff>
    </xdr:from>
    <xdr:to>
      <xdr:col>26</xdr:col>
      <xdr:colOff>101600</xdr:colOff>
      <xdr:row>38</xdr:row>
      <xdr:rowOff>126120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492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110897</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57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38</xdr:row>
      <xdr:rowOff>34575</xdr:rowOff>
    </xdr:from>
    <xdr:to>
      <xdr:col>22</xdr:col>
      <xdr:colOff>165100</xdr:colOff>
      <xdr:row>38</xdr:row>
      <xdr:rowOff>136175</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5021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120952</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58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36692</xdr:rowOff>
    </xdr:from>
    <xdr:to>
      <xdr:col>19</xdr:col>
      <xdr:colOff>38100</xdr:colOff>
      <xdr:row>38</xdr:row>
      <xdr:rowOff>138292</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5042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123069</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59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28857</xdr:rowOff>
    </xdr:from>
    <xdr:to>
      <xdr:col>15</xdr:col>
      <xdr:colOff>101600</xdr:colOff>
      <xdr:row>38</xdr:row>
      <xdr:rowOff>130457</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496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115234</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58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高知県安芸市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15,555
15,417
317.16
16,785,348
16,238,585
408,170
6,944,455
21,929,860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35.7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36917</xdr:rowOff>
    </xdr:from>
    <xdr:to>
      <xdr:col>24</xdr:col>
      <xdr:colOff>63500</xdr:colOff>
      <xdr:row>34</xdr:row>
      <xdr:rowOff>64491</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694767"/>
          <a:ext cx="838200" cy="199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88881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89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64491</xdr:rowOff>
    </xdr:from>
    <xdr:to>
      <xdr:col>19</xdr:col>
      <xdr:colOff>177800</xdr:colOff>
      <xdr:row>34</xdr:row>
      <xdr:rowOff>171345</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5893791"/>
          <a:ext cx="889000" cy="106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136821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30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34</xdr:row>
      <xdr:rowOff>171345</xdr:rowOff>
    </xdr:from>
    <xdr:to>
      <xdr:col>15</xdr:col>
      <xdr:colOff>50800</xdr:colOff>
      <xdr:row>35</xdr:row>
      <xdr:rowOff>20501</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000645"/>
          <a:ext cx="889000" cy="20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161826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3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20501</xdr:rowOff>
    </xdr:from>
    <xdr:to>
      <xdr:col>10</xdr:col>
      <xdr:colOff>114300</xdr:colOff>
      <xdr:row>35</xdr:row>
      <xdr:rowOff>75540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021251"/>
          <a:ext cx="889000" cy="5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169380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341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125073</xdr:rowOff>
    </xdr:from>
    <xdr:to>
      <xdr:col>6</xdr:col>
      <xdr:colOff>38100</xdr:colOff>
      <xdr:row>37</xdr:row>
      <xdr:rowOff>55223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46350</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390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157567</xdr:rowOff>
    </xdr:from>
    <xdr:to>
      <xdr:col>24</xdr:col>
      <xdr:colOff>114300</xdr:colOff>
      <xdr:row>33</xdr:row>
      <xdr:rowOff>87717</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643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8994</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495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13691</xdr:rowOff>
    </xdr:from>
    <xdr:to>
      <xdr:col>20</xdr:col>
      <xdr:colOff>38100</xdr:colOff>
      <xdr:row>34</xdr:row>
      <xdr:rowOff>115291</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842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131818</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6182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120545</xdr:rowOff>
    </xdr:from>
    <xdr:to>
      <xdr:col>15</xdr:col>
      <xdr:colOff>101600</xdr:colOff>
      <xdr:row>35</xdr:row>
      <xdr:rowOff>50695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5949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33</xdr:row>
      <xdr:rowOff>67222</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7250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141151</xdr:rowOff>
    </xdr:from>
    <xdr:to>
      <xdr:col>10</xdr:col>
      <xdr:colOff>165100</xdr:colOff>
      <xdr:row>35</xdr:row>
      <xdr:rowOff>71301</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5970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87828</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5745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24740</xdr:rowOff>
    </xdr:from>
    <xdr:to>
      <xdr:col>6</xdr:col>
      <xdr:colOff>38100</xdr:colOff>
      <xdr:row>35</xdr:row>
      <xdr:rowOff>126340</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02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142867</xdr:rowOff>
    </xdr:from>
    <xdr:ext cx="599010"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30795" y="5800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110803</xdr:rowOff>
    </xdr:from>
    <xdr:to>
      <xdr:col>24</xdr:col>
      <xdr:colOff>63500</xdr:colOff>
      <xdr:row>58</xdr:row>
      <xdr:rowOff>113088</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3797300" y="10054903"/>
          <a:ext cx="8382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42436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986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110803</xdr:rowOff>
    </xdr:from>
    <xdr:to>
      <xdr:col>19</xdr:col>
      <xdr:colOff>177800</xdr:colOff>
      <xdr:row>58</xdr:row>
      <xdr:rowOff>117197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10054903"/>
          <a:ext cx="889000" cy="6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157756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10101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114878</xdr:rowOff>
    </xdr:from>
    <xdr:to>
      <xdr:col>15</xdr:col>
      <xdr:colOff>50800</xdr:colOff>
      <xdr:row>58</xdr:row>
      <xdr:rowOff>117197</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2019300" y="10058978"/>
          <a:ext cx="889000" cy="2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12097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84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114878</xdr:rowOff>
    </xdr:from>
    <xdr:to>
      <xdr:col>10</xdr:col>
      <xdr:colOff>114300</xdr:colOff>
      <xdr:row>58</xdr:row>
      <xdr:rowOff>119018</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58978"/>
          <a:ext cx="889000" cy="4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159474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1010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14833</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78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62288</xdr:rowOff>
    </xdr:from>
    <xdr:to>
      <xdr:col>24</xdr:col>
      <xdr:colOff>114300</xdr:colOff>
      <xdr:row>58</xdr:row>
      <xdr:rowOff>163888</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06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21665</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794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60003</xdr:rowOff>
    </xdr:from>
    <xdr:to>
      <xdr:col>20</xdr:col>
      <xdr:colOff>38100</xdr:colOff>
      <xdr:row>58</xdr:row>
      <xdr:rowOff>161603</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04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6680</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9779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66397</xdr:rowOff>
    </xdr:from>
    <xdr:to>
      <xdr:col>15</xdr:col>
      <xdr:colOff>101600</xdr:colOff>
      <xdr:row>58</xdr:row>
      <xdr:rowOff>167997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10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159124</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41111" y="10103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64078</xdr:rowOff>
    </xdr:from>
    <xdr:to>
      <xdr:col>10</xdr:col>
      <xdr:colOff>165100</xdr:colOff>
      <xdr:row>58</xdr:row>
      <xdr:rowOff>165678</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08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10755</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19795" y="9783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68218</xdr:rowOff>
    </xdr:from>
    <xdr:to>
      <xdr:col>6</xdr:col>
      <xdr:colOff>38100</xdr:colOff>
      <xdr:row>58</xdr:row>
      <xdr:rowOff>169818</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12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160945</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05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112561</xdr:rowOff>
    </xdr:from>
    <xdr:to>
      <xdr:col>24</xdr:col>
      <xdr:colOff>63500</xdr:colOff>
      <xdr:row>78</xdr:row>
      <xdr:rowOff>140754</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485661"/>
          <a:ext cx="838200" cy="28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112561</xdr:rowOff>
    </xdr:from>
    <xdr:to>
      <xdr:col>19</xdr:col>
      <xdr:colOff>177800</xdr:colOff>
      <xdr:row>78</xdr:row>
      <xdr:rowOff>140246</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485661"/>
          <a:ext cx="889000" cy="27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140246</xdr:rowOff>
    </xdr:from>
    <xdr:to>
      <xdr:col>15</xdr:col>
      <xdr:colOff>50800</xdr:colOff>
      <xdr:row>78</xdr:row>
      <xdr:rowOff>153378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513346"/>
          <a:ext cx="889000" cy="13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146614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17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150318</xdr:rowOff>
    </xdr:from>
    <xdr:to>
      <xdr:col>10</xdr:col>
      <xdr:colOff>114300</xdr:colOff>
      <xdr:row>78</xdr:row>
      <xdr:rowOff>153378</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523418"/>
          <a:ext cx="889000" cy="3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44614</xdr:rowOff>
    </xdr:from>
    <xdr:to>
      <xdr:col>6</xdr:col>
      <xdr:colOff>38100</xdr:colOff>
      <xdr:row>78</xdr:row>
      <xdr:rowOff>146214</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162741</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192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89954</xdr:rowOff>
    </xdr:from>
    <xdr:to>
      <xdr:col>24</xdr:col>
      <xdr:colOff>114300</xdr:colOff>
      <xdr:row>79</xdr:row>
      <xdr:rowOff>20104</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63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4881</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77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61761</xdr:rowOff>
    </xdr:from>
    <xdr:to>
      <xdr:col>20</xdr:col>
      <xdr:colOff>38100</xdr:colOff>
      <xdr:row>78</xdr:row>
      <xdr:rowOff>163361</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3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154488</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2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89446</xdr:rowOff>
    </xdr:from>
    <xdr:to>
      <xdr:col>15</xdr:col>
      <xdr:colOff>101600</xdr:colOff>
      <xdr:row>79</xdr:row>
      <xdr:rowOff>19596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62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10723</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55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102578</xdr:rowOff>
    </xdr:from>
    <xdr:to>
      <xdr:col>10</xdr:col>
      <xdr:colOff>165100</xdr:colOff>
      <xdr:row>79</xdr:row>
      <xdr:rowOff>32728</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7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23855</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68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99518</xdr:rowOff>
    </xdr:from>
    <xdr:to>
      <xdr:col>6</xdr:col>
      <xdr:colOff>38100</xdr:colOff>
      <xdr:row>79</xdr:row>
      <xdr:rowOff>29668</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472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20795</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65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73840</xdr:rowOff>
    </xdr:from>
    <xdr:to>
      <xdr:col>24</xdr:col>
      <xdr:colOff>63500</xdr:colOff>
      <xdr:row>95</xdr:row>
      <xdr:rowOff>100936</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361590"/>
          <a:ext cx="838200" cy="27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51226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338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100936</xdr:rowOff>
    </xdr:from>
    <xdr:to>
      <xdr:col>19</xdr:col>
      <xdr:colOff>177800</xdr:colOff>
      <xdr:row>95</xdr:row>
      <xdr:rowOff>161105</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388686"/>
          <a:ext cx="889000" cy="60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33746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49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125457</xdr:rowOff>
    </xdr:from>
    <xdr:to>
      <xdr:col>15</xdr:col>
      <xdr:colOff>50800</xdr:colOff>
      <xdr:row>95</xdr:row>
      <xdr:rowOff>161105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413207"/>
          <a:ext cx="889000" cy="35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103271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562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125457</xdr:rowOff>
    </xdr:from>
    <xdr:to>
      <xdr:col>10</xdr:col>
      <xdr:colOff>114300</xdr:colOff>
      <xdr:row>96</xdr:row>
      <xdr:rowOff>113060</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413207"/>
          <a:ext cx="889000" cy="159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23330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48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108156</xdr:rowOff>
    </xdr:from>
    <xdr:to>
      <xdr:col>6</xdr:col>
      <xdr:colOff>38100</xdr:colOff>
      <xdr:row>97</xdr:row>
      <xdr:rowOff>38306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29433</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660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23040</xdr:rowOff>
    </xdr:from>
    <xdr:to>
      <xdr:col>24</xdr:col>
      <xdr:colOff>114300</xdr:colOff>
      <xdr:row>95</xdr:row>
      <xdr:rowOff>124640</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3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45917</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162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50136</xdr:rowOff>
    </xdr:from>
    <xdr:to>
      <xdr:col>20</xdr:col>
      <xdr:colOff>38100</xdr:colOff>
      <xdr:row>95</xdr:row>
      <xdr:rowOff>151736</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337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168263</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6113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110305</xdr:rowOff>
    </xdr:from>
    <xdr:to>
      <xdr:col>15</xdr:col>
      <xdr:colOff>101600</xdr:colOff>
      <xdr:row>96</xdr:row>
      <xdr:rowOff>40455</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398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56982</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617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74657</xdr:rowOff>
    </xdr:from>
    <xdr:to>
      <xdr:col>10</xdr:col>
      <xdr:colOff>165100</xdr:colOff>
      <xdr:row>96</xdr:row>
      <xdr:rowOff>4807</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362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21334</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6137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62260</xdr:rowOff>
    </xdr:from>
    <xdr:to>
      <xdr:col>6</xdr:col>
      <xdr:colOff>38100</xdr:colOff>
      <xdr:row>96</xdr:row>
      <xdr:rowOff>163860</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521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8937</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6296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81760</xdr:rowOff>
    </xdr:from>
    <xdr:to>
      <xdr:col>55</xdr:col>
      <xdr:colOff>0</xdr:colOff>
      <xdr:row>37</xdr:row>
      <xdr:rowOff>132235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425410"/>
          <a:ext cx="838200" cy="50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70387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242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60487</xdr:rowOff>
    </xdr:from>
    <xdr:to>
      <xdr:col>50</xdr:col>
      <xdr:colOff>114300</xdr:colOff>
      <xdr:row>37</xdr:row>
      <xdr:rowOff>81760</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404137"/>
          <a:ext cx="889000" cy="21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139042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482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60487</xdr:rowOff>
    </xdr:from>
    <xdr:to>
      <xdr:col>45</xdr:col>
      <xdr:colOff>177800</xdr:colOff>
      <xdr:row>38</xdr:row>
      <xdr:rowOff>64076</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404137"/>
          <a:ext cx="889000" cy="17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143549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48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41151</xdr:rowOff>
    </xdr:from>
    <xdr:to>
      <xdr:col>41</xdr:col>
      <xdr:colOff>50800</xdr:colOff>
      <xdr:row>38</xdr:row>
      <xdr:rowOff>64076</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213351"/>
          <a:ext cx="889000" cy="365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80357</xdr:rowOff>
    </xdr:from>
    <xdr:to>
      <xdr:col>36</xdr:col>
      <xdr:colOff>165100</xdr:colOff>
      <xdr:row>36</xdr:row>
      <xdr:rowOff>10507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27034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5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81435</xdr:rowOff>
    </xdr:from>
    <xdr:to>
      <xdr:col>55</xdr:col>
      <xdr:colOff>50800</xdr:colOff>
      <xdr:row>38</xdr:row>
      <xdr:rowOff>11585</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42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59862</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403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30960</xdr:rowOff>
    </xdr:from>
    <xdr:to>
      <xdr:col>50</xdr:col>
      <xdr:colOff>165100</xdr:colOff>
      <xdr:row>37</xdr:row>
      <xdr:rowOff>132560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374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149087</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6149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9687</xdr:rowOff>
    </xdr:from>
    <xdr:to>
      <xdr:col>46</xdr:col>
      <xdr:colOff>38100</xdr:colOff>
      <xdr:row>37</xdr:row>
      <xdr:rowOff>111287</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353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127814</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6128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13276</xdr:rowOff>
    </xdr:from>
    <xdr:to>
      <xdr:col>41</xdr:col>
      <xdr:colOff>101600</xdr:colOff>
      <xdr:row>38</xdr:row>
      <xdr:rowOff>114876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5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106003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621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161801</xdr:rowOff>
    </xdr:from>
    <xdr:to>
      <xdr:col>36</xdr:col>
      <xdr:colOff>165100</xdr:colOff>
      <xdr:row>36</xdr:row>
      <xdr:rowOff>91951</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162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83078</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255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100,806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54</xdr:row>
      <xdr:rowOff>162306</xdr:rowOff>
    </xdr:from>
    <xdr:to>
      <xdr:col>54</xdr:col>
      <xdr:colOff>189865</xdr:colOff>
      <xdr:row>58</xdr:row>
      <xdr:rowOff>83650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9420606"/>
          <a:ext cx="1270" cy="607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87477</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031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83650</xdr:rowOff>
    </xdr:from>
    <xdr:to>
      <xdr:col>55</xdr:col>
      <xdr:colOff>88900</xdr:colOff>
      <xdr:row>58</xdr:row>
      <xdr:rowOff>83650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027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108983</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91958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54</xdr:row>
      <xdr:rowOff>162306</xdr:rowOff>
    </xdr:from>
    <xdr:to>
      <xdr:col>55</xdr:col>
      <xdr:colOff>88900</xdr:colOff>
      <xdr:row>54</xdr:row>
      <xdr:rowOff>162306</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9420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51</xdr:row>
      <xdr:rowOff>45391</xdr:rowOff>
    </xdr:from>
    <xdr:to>
      <xdr:col>55</xdr:col>
      <xdr:colOff>0</xdr:colOff>
      <xdr:row>55</xdr:row>
      <xdr:rowOff>128979</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8789341"/>
          <a:ext cx="838200" cy="769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13505</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78615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35078</xdr:rowOff>
    </xdr:from>
    <xdr:to>
      <xdr:col>55</xdr:col>
      <xdr:colOff>50800</xdr:colOff>
      <xdr:row>57</xdr:row>
      <xdr:rowOff>136678</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0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45391</xdr:rowOff>
    </xdr:from>
    <xdr:to>
      <xdr:col>50</xdr:col>
      <xdr:colOff>114300</xdr:colOff>
      <xdr:row>54</xdr:row>
      <xdr:rowOff>112857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8789341"/>
          <a:ext cx="889000" cy="58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48875</xdr:rowOff>
    </xdr:from>
    <xdr:to>
      <xdr:col>50</xdr:col>
      <xdr:colOff>165100</xdr:colOff>
      <xdr:row>57</xdr:row>
      <xdr:rowOff>150475</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141602</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914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112857</xdr:rowOff>
    </xdr:from>
    <xdr:to>
      <xdr:col>45</xdr:col>
      <xdr:colOff>177800</xdr:colOff>
      <xdr:row>55</xdr:row>
      <xdr:rowOff>150828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371157"/>
          <a:ext cx="889000" cy="209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64342</xdr:rowOff>
    </xdr:from>
    <xdr:to>
      <xdr:col>46</xdr:col>
      <xdr:colOff>38100</xdr:colOff>
      <xdr:row>57</xdr:row>
      <xdr:rowOff>165942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36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157069</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929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150828</xdr:rowOff>
    </xdr:from>
    <xdr:to>
      <xdr:col>41</xdr:col>
      <xdr:colOff>50800</xdr:colOff>
      <xdr:row>56</xdr:row>
      <xdr:rowOff>109299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580578"/>
          <a:ext cx="889000" cy="129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39822</xdr:rowOff>
    </xdr:from>
    <xdr:to>
      <xdr:col>41</xdr:col>
      <xdr:colOff>101600</xdr:colOff>
      <xdr:row>57</xdr:row>
      <xdr:rowOff>141422</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1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132549</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905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48593</xdr:rowOff>
    </xdr:from>
    <xdr:to>
      <xdr:col>36</xdr:col>
      <xdr:colOff>165100</xdr:colOff>
      <xdr:row>57</xdr:row>
      <xdr:rowOff>150193</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21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141320</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913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78179</xdr:rowOff>
    </xdr:from>
    <xdr:to>
      <xdr:col>55</xdr:col>
      <xdr:colOff>50800</xdr:colOff>
      <xdr:row>56</xdr:row>
      <xdr:rowOff>8329</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507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101056</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3593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229,690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50</xdr:row>
      <xdr:rowOff>166041</xdr:rowOff>
    </xdr:from>
    <xdr:to>
      <xdr:col>50</xdr:col>
      <xdr:colOff>165100</xdr:colOff>
      <xdr:row>51</xdr:row>
      <xdr:rowOff>96191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8738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49</xdr:row>
      <xdr:rowOff>112718</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8513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62057</xdr:rowOff>
    </xdr:from>
    <xdr:to>
      <xdr:col>46</xdr:col>
      <xdr:colOff>38100</xdr:colOff>
      <xdr:row>54</xdr:row>
      <xdr:rowOff>163657</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320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53</xdr:row>
      <xdr:rowOff>8734</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095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100028</xdr:rowOff>
    </xdr:from>
    <xdr:to>
      <xdr:col>41</xdr:col>
      <xdr:colOff>101600</xdr:colOff>
      <xdr:row>56</xdr:row>
      <xdr:rowOff>30178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52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46705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3050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58499</xdr:rowOff>
    </xdr:from>
    <xdr:to>
      <xdr:col>36</xdr:col>
      <xdr:colOff>165100</xdr:colOff>
      <xdr:row>56</xdr:row>
      <xdr:rowOff>160099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65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5176</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434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40455</xdr:rowOff>
    </xdr:from>
    <xdr:to>
      <xdr:col>55</xdr:col>
      <xdr:colOff>0</xdr:colOff>
      <xdr:row>78</xdr:row>
      <xdr:rowOff>15548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070655"/>
          <a:ext cx="838200" cy="317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113755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315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88570</xdr:rowOff>
    </xdr:from>
    <xdr:to>
      <xdr:col>50</xdr:col>
      <xdr:colOff>114300</xdr:colOff>
      <xdr:row>78</xdr:row>
      <xdr:rowOff>15548</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118770"/>
          <a:ext cx="889000" cy="269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105100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47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76</xdr:row>
      <xdr:rowOff>88570</xdr:rowOff>
    </xdr:from>
    <xdr:to>
      <xdr:col>45</xdr:col>
      <xdr:colOff>177800</xdr:colOff>
      <xdr:row>79</xdr:row>
      <xdr:rowOff>39519</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7861300" y="13118770"/>
          <a:ext cx="889000" cy="465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110881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48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61857</xdr:rowOff>
    </xdr:from>
    <xdr:to>
      <xdr:col>41</xdr:col>
      <xdr:colOff>50800</xdr:colOff>
      <xdr:row>79</xdr:row>
      <xdr:rowOff>39519</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092057"/>
          <a:ext cx="889000" cy="492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69149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09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20931</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3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161105</xdr:rowOff>
    </xdr:from>
    <xdr:to>
      <xdr:col>55</xdr:col>
      <xdr:colOff>50800</xdr:colOff>
      <xdr:row>76</xdr:row>
      <xdr:rowOff>91255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01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12532</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2871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136198</xdr:rowOff>
    </xdr:from>
    <xdr:to>
      <xdr:col>50</xdr:col>
      <xdr:colOff>165100</xdr:colOff>
      <xdr:row>78</xdr:row>
      <xdr:rowOff>66348</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33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82875</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372111" y="1311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37770</xdr:rowOff>
    </xdr:from>
    <xdr:to>
      <xdr:col>46</xdr:col>
      <xdr:colOff>38100</xdr:colOff>
      <xdr:row>76</xdr:row>
      <xdr:rowOff>139370</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06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155897</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483111" y="12843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160169</xdr:rowOff>
    </xdr:from>
    <xdr:to>
      <xdr:col>41</xdr:col>
      <xdr:colOff>101600</xdr:colOff>
      <xdr:row>79</xdr:row>
      <xdr:rowOff>90319</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533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81446</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626428" y="13625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11057</xdr:rowOff>
    </xdr:from>
    <xdr:to>
      <xdr:col>36</xdr:col>
      <xdr:colOff>165100</xdr:colOff>
      <xdr:row>76</xdr:row>
      <xdr:rowOff>112657</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04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129183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816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95</xdr:row>
      <xdr:rowOff>138454</xdr:rowOff>
    </xdr:from>
    <xdr:to>
      <xdr:col>54</xdr:col>
      <xdr:colOff>189865</xdr:colOff>
      <xdr:row>98</xdr:row>
      <xdr:rowOff>119907</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6426204"/>
          <a:ext cx="1270" cy="4958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123734</xdr:rowOff>
    </xdr:from>
    <xdr:ext cx="469744"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925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119907</xdr:rowOff>
    </xdr:from>
    <xdr:to>
      <xdr:col>55</xdr:col>
      <xdr:colOff>88900</xdr:colOff>
      <xdr:row>98</xdr:row>
      <xdr:rowOff>119907</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92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85131</xdr:rowOff>
    </xdr:from>
    <xdr:ext cx="599010"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6201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95</xdr:row>
      <xdr:rowOff>138454</xdr:rowOff>
    </xdr:from>
    <xdr:to>
      <xdr:col>55</xdr:col>
      <xdr:colOff>88900</xdr:colOff>
      <xdr:row>95</xdr:row>
      <xdr:rowOff>138454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6426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92</xdr:row>
      <xdr:rowOff>3040</xdr:rowOff>
    </xdr:from>
    <xdr:to>
      <xdr:col>55</xdr:col>
      <xdr:colOff>0</xdr:colOff>
      <xdr:row>96</xdr:row>
      <xdr:rowOff>156079</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5776440"/>
          <a:ext cx="838200" cy="838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98252</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289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119825</xdr:rowOff>
    </xdr:from>
    <xdr:to>
      <xdr:col>55</xdr:col>
      <xdr:colOff>50800</xdr:colOff>
      <xdr:row>98</xdr:row>
      <xdr:rowOff>49975</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5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92</xdr:row>
      <xdr:rowOff>3040</xdr:rowOff>
    </xdr:from>
    <xdr:to>
      <xdr:col>50</xdr:col>
      <xdr:colOff>114300</xdr:colOff>
      <xdr:row>95</xdr:row>
      <xdr:rowOff>152267</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5776440"/>
          <a:ext cx="889000" cy="663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127085</xdr:rowOff>
    </xdr:from>
    <xdr:to>
      <xdr:col>50</xdr:col>
      <xdr:colOff>165100</xdr:colOff>
      <xdr:row>98</xdr:row>
      <xdr:rowOff>57235</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5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48362</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850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152267</xdr:rowOff>
    </xdr:from>
    <xdr:to>
      <xdr:col>45</xdr:col>
      <xdr:colOff>177800</xdr:colOff>
      <xdr:row>96</xdr:row>
      <xdr:rowOff>91038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440017"/>
          <a:ext cx="889000" cy="1102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140360</xdr:rowOff>
    </xdr:from>
    <xdr:to>
      <xdr:col>46</xdr:col>
      <xdr:colOff>38100</xdr:colOff>
      <xdr:row>98</xdr:row>
      <xdr:rowOff>70510</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7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61637</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863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91038</xdr:rowOff>
    </xdr:from>
    <xdr:to>
      <xdr:col>41</xdr:col>
      <xdr:colOff>50800</xdr:colOff>
      <xdr:row>97</xdr:row>
      <xdr:rowOff>137695</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550238"/>
          <a:ext cx="889000" cy="218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134119</xdr:rowOff>
    </xdr:from>
    <xdr:to>
      <xdr:col>41</xdr:col>
      <xdr:colOff>101600</xdr:colOff>
      <xdr:row>98</xdr:row>
      <xdr:rowOff>64269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64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55396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8574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144157</xdr:rowOff>
    </xdr:from>
    <xdr:to>
      <xdr:col>36</xdr:col>
      <xdr:colOff>165100</xdr:colOff>
      <xdr:row>98</xdr:row>
      <xdr:rowOff>74307</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74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65434</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686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105279</xdr:rowOff>
    </xdr:from>
    <xdr:to>
      <xdr:col>55</xdr:col>
      <xdr:colOff>50800</xdr:colOff>
      <xdr:row>97</xdr:row>
      <xdr:rowOff>35429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564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128156</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415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123690</xdr:rowOff>
    </xdr:from>
    <xdr:to>
      <xdr:col>50</xdr:col>
      <xdr:colOff>165100</xdr:colOff>
      <xdr:row>92</xdr:row>
      <xdr:rowOff>53840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572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90</xdr:row>
      <xdr:rowOff>70367</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5500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101467</xdr:rowOff>
    </xdr:from>
    <xdr:to>
      <xdr:col>46</xdr:col>
      <xdr:colOff>38100</xdr:colOff>
      <xdr:row>96</xdr:row>
      <xdr:rowOff>31617</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38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48144</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164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40238</xdr:rowOff>
    </xdr:from>
    <xdr:to>
      <xdr:col>41</xdr:col>
      <xdr:colOff>101600</xdr:colOff>
      <xdr:row>96</xdr:row>
      <xdr:rowOff>141838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499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158365</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2746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86895</xdr:rowOff>
    </xdr:from>
    <xdr:to>
      <xdr:col>36</xdr:col>
      <xdr:colOff>165100</xdr:colOff>
      <xdr:row>98</xdr:row>
      <xdr:rowOff>17045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717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33572</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492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災害復旧事業費グラフ枠">
          <a:extLst>
            <a:ext uri="{FF2B5EF4-FFF2-40B4-BE49-F238E27FC236}">
              <a16:creationId xmlns:a16="http://schemas.microsoft.com/office/drawing/2014/main" id="{00000000-0008-0000-06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6" name="災害復旧事業費最小値テキスト">
          <a:extLst>
            <a:ext uri="{FF2B5EF4-FFF2-40B4-BE49-F238E27FC236}">
              <a16:creationId xmlns:a16="http://schemas.microsoft.com/office/drawing/2014/main" id="{00000000-0008-0000-0600-000004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8" name="災害復旧事業費最大値テキスト">
          <a:extLst>
            <a:ext uri="{FF2B5EF4-FFF2-40B4-BE49-F238E27FC236}">
              <a16:creationId xmlns:a16="http://schemas.microsoft.com/office/drawing/2014/main" id="{00000000-0008-0000-0600-000006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25867</xdr:rowOff>
    </xdr:from>
    <xdr:to>
      <xdr:col>85</xdr:col>
      <xdr:colOff>127000</xdr:colOff>
      <xdr:row>39</xdr:row>
      <xdr:rowOff>29208</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5481300" y="6540967"/>
          <a:ext cx="838200" cy="174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4825</xdr:rowOff>
    </xdr:from>
    <xdr:ext cx="469744" cy="259045"/>
    <xdr:sp macro="" textlink="">
      <xdr:nvSpPr>
        <xdr:cNvPr id="521" name="災害復旧事業費平均値テキスト">
          <a:extLst>
            <a:ext uri="{FF2B5EF4-FFF2-40B4-BE49-F238E27FC236}">
              <a16:creationId xmlns:a16="http://schemas.microsoft.com/office/drawing/2014/main" id="{00000000-0008-0000-0600-000009020000}"/>
            </a:ext>
          </a:extLst>
        </xdr:cNvPr>
        <xdr:cNvSpPr txBox="1"/>
      </xdr:nvSpPr>
      <xdr:spPr>
        <a:xfrm>
          <a:off x="16370300" y="6691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153821</xdr:rowOff>
    </xdr:from>
    <xdr:to>
      <xdr:col>81</xdr:col>
      <xdr:colOff>50800</xdr:colOff>
      <xdr:row>38</xdr:row>
      <xdr:rowOff>25867</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4592300" y="6497471"/>
          <a:ext cx="889000" cy="43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115379</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46428" y="680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122297</xdr:rowOff>
    </xdr:from>
    <xdr:to>
      <xdr:col>76</xdr:col>
      <xdr:colOff>114300</xdr:colOff>
      <xdr:row>37</xdr:row>
      <xdr:rowOff>153821</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a:off x="13703300" y="6465947"/>
          <a:ext cx="889000" cy="3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111917</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357428" y="6798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68932</xdr:rowOff>
    </xdr:from>
    <xdr:to>
      <xdr:col>71</xdr:col>
      <xdr:colOff>177800</xdr:colOff>
      <xdr:row>37</xdr:row>
      <xdr:rowOff>122297</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2814300" y="6412582"/>
          <a:ext cx="889000" cy="53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107939</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436111" y="679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18001</xdr:rowOff>
    </xdr:from>
    <xdr:to>
      <xdr:col>67</xdr:col>
      <xdr:colOff>101600</xdr:colOff>
      <xdr:row>39</xdr:row>
      <xdr:rowOff>119601</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2763500" y="670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110728</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579428" y="6797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149858</xdr:rowOff>
    </xdr:from>
    <xdr:to>
      <xdr:col>85</xdr:col>
      <xdr:colOff>177800</xdr:colOff>
      <xdr:row>39</xdr:row>
      <xdr:rowOff>80008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6268700" y="666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109235</xdr:rowOff>
    </xdr:from>
    <xdr:ext cx="534377" cy="259045"/>
    <xdr:sp macro="" textlink="">
      <xdr:nvSpPr>
        <xdr:cNvPr id="540" name="災害復旧事業費該当値テキスト">
          <a:extLst>
            <a:ext uri="{FF2B5EF4-FFF2-40B4-BE49-F238E27FC236}">
              <a16:creationId xmlns:a16="http://schemas.microsoft.com/office/drawing/2014/main" id="{00000000-0008-0000-0600-00001C020000}"/>
            </a:ext>
          </a:extLst>
        </xdr:cNvPr>
        <xdr:cNvSpPr txBox="1"/>
      </xdr:nvSpPr>
      <xdr:spPr>
        <a:xfrm>
          <a:off x="16370300" y="6452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146517</xdr:rowOff>
    </xdr:from>
    <xdr:to>
      <xdr:col>81</xdr:col>
      <xdr:colOff>101600</xdr:colOff>
      <xdr:row>38</xdr:row>
      <xdr:rowOff>76667</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5430500" y="6490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93194</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14111" y="626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103021</xdr:rowOff>
    </xdr:from>
    <xdr:to>
      <xdr:col>76</xdr:col>
      <xdr:colOff>165100</xdr:colOff>
      <xdr:row>38</xdr:row>
      <xdr:rowOff>33171</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4541500" y="6446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49698</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325111" y="622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71497</xdr:rowOff>
    </xdr:from>
    <xdr:to>
      <xdr:col>72</xdr:col>
      <xdr:colOff>38100</xdr:colOff>
      <xdr:row>38</xdr:row>
      <xdr:rowOff>1647</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3652500" y="6415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18174</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3436111" y="6190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18132</xdr:rowOff>
    </xdr:from>
    <xdr:to>
      <xdr:col>67</xdr:col>
      <xdr:colOff>101600</xdr:colOff>
      <xdr:row>37</xdr:row>
      <xdr:rowOff>119732</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2763500" y="6361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136259</xdr:rowOff>
    </xdr:from>
    <xdr:ext cx="59901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514795" y="6137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5" name="失業対策事業費最小値テキスト">
          <a:extLst>
            <a:ext uri="{FF2B5EF4-FFF2-40B4-BE49-F238E27FC236}">
              <a16:creationId xmlns:a16="http://schemas.microsoft.com/office/drawing/2014/main" id="{00000000-0008-0000-0600-000035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7" name="失業対策事業費最大値テキスト">
          <a:extLst>
            <a:ext uri="{FF2B5EF4-FFF2-40B4-BE49-F238E27FC236}">
              <a16:creationId xmlns:a16="http://schemas.microsoft.com/office/drawing/2014/main" id="{00000000-0008-0000-0600-000037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0" name="失業対策事業費平均値テキスト">
          <a:extLst>
            <a:ext uri="{FF2B5EF4-FFF2-40B4-BE49-F238E27FC236}">
              <a16:creationId xmlns:a16="http://schemas.microsoft.com/office/drawing/2014/main" id="{00000000-0008-0000-0600-00003A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9" name="失業対策事業費該当値テキスト">
          <a:extLst>
            <a:ext uri="{FF2B5EF4-FFF2-40B4-BE49-F238E27FC236}">
              <a16:creationId xmlns:a16="http://schemas.microsoft.com/office/drawing/2014/main" id="{00000000-0008-0000-0600-00004D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8" name="公債費グラフ枠">
          <a:extLst>
            <a:ext uri="{FF2B5EF4-FFF2-40B4-BE49-F238E27FC236}">
              <a16:creationId xmlns:a16="http://schemas.microsoft.com/office/drawing/2014/main" id="{00000000-0008-0000-0600-00006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20" name="公債費最小値テキスト">
          <a:extLst>
            <a:ext uri="{FF2B5EF4-FFF2-40B4-BE49-F238E27FC236}">
              <a16:creationId xmlns:a16="http://schemas.microsoft.com/office/drawing/2014/main" id="{00000000-0008-0000-0600-00006C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2" name="公債費最大値テキスト">
          <a:extLst>
            <a:ext uri="{FF2B5EF4-FFF2-40B4-BE49-F238E27FC236}">
              <a16:creationId xmlns:a16="http://schemas.microsoft.com/office/drawing/2014/main" id="{00000000-0008-0000-0600-00006E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94883</xdr:rowOff>
    </xdr:from>
    <xdr:to>
      <xdr:col>85</xdr:col>
      <xdr:colOff>127000</xdr:colOff>
      <xdr:row>77</xdr:row>
      <xdr:rowOff>112967</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5481300" y="13296533"/>
          <a:ext cx="838200" cy="18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62627</xdr:rowOff>
    </xdr:from>
    <xdr:ext cx="534377" cy="259045"/>
    <xdr:sp macro="" textlink="">
      <xdr:nvSpPr>
        <xdr:cNvPr id="625" name="公債費平均値テキスト">
          <a:extLst>
            <a:ext uri="{FF2B5EF4-FFF2-40B4-BE49-F238E27FC236}">
              <a16:creationId xmlns:a16="http://schemas.microsoft.com/office/drawing/2014/main" id="{00000000-0008-0000-0600-000071020000}"/>
            </a:ext>
          </a:extLst>
        </xdr:cNvPr>
        <xdr:cNvSpPr txBox="1"/>
      </xdr:nvSpPr>
      <xdr:spPr>
        <a:xfrm>
          <a:off x="16370300" y="13264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78698</xdr:rowOff>
    </xdr:from>
    <xdr:to>
      <xdr:col>81</xdr:col>
      <xdr:colOff>50800</xdr:colOff>
      <xdr:row>77</xdr:row>
      <xdr:rowOff>112967</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4592300" y="13280348"/>
          <a:ext cx="889000" cy="34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4859</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5214111" y="1337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78698</xdr:rowOff>
    </xdr:from>
    <xdr:to>
      <xdr:col>76</xdr:col>
      <xdr:colOff>114300</xdr:colOff>
      <xdr:row>77</xdr:row>
      <xdr:rowOff>87204</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3703300" y="13280348"/>
          <a:ext cx="889000" cy="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4340</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4325111" y="1337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87204</xdr:rowOff>
    </xdr:from>
    <xdr:to>
      <xdr:col>71</xdr:col>
      <xdr:colOff>177800</xdr:colOff>
      <xdr:row>77</xdr:row>
      <xdr:rowOff>103019</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2814300" y="13288854"/>
          <a:ext cx="889000" cy="15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10109</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3436111" y="13383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99155</xdr:rowOff>
    </xdr:from>
    <xdr:to>
      <xdr:col>67</xdr:col>
      <xdr:colOff>101600</xdr:colOff>
      <xdr:row>78</xdr:row>
      <xdr:rowOff>29305</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2763500" y="133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20432</xdr:rowOff>
    </xdr:from>
    <xdr:ext cx="534377"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2547111" y="13393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44083</xdr:rowOff>
    </xdr:from>
    <xdr:to>
      <xdr:col>85</xdr:col>
      <xdr:colOff>177800</xdr:colOff>
      <xdr:row>77</xdr:row>
      <xdr:rowOff>145683</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6268700" y="1324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66960</xdr:rowOff>
    </xdr:from>
    <xdr:ext cx="534377" cy="259045"/>
    <xdr:sp macro="" textlink="">
      <xdr:nvSpPr>
        <xdr:cNvPr id="644" name="公債費該当値テキスト">
          <a:extLst>
            <a:ext uri="{FF2B5EF4-FFF2-40B4-BE49-F238E27FC236}">
              <a16:creationId xmlns:a16="http://schemas.microsoft.com/office/drawing/2014/main" id="{00000000-0008-0000-0600-000084020000}"/>
            </a:ext>
          </a:extLst>
        </xdr:cNvPr>
        <xdr:cNvSpPr txBox="1"/>
      </xdr:nvSpPr>
      <xdr:spPr>
        <a:xfrm>
          <a:off x="16370300" y="1309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62167</xdr:rowOff>
    </xdr:from>
    <xdr:to>
      <xdr:col>81</xdr:col>
      <xdr:colOff>101600</xdr:colOff>
      <xdr:row>77</xdr:row>
      <xdr:rowOff>163767</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5430500" y="1326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8844</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5214111" y="13039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27898</xdr:rowOff>
    </xdr:from>
    <xdr:to>
      <xdr:col>76</xdr:col>
      <xdr:colOff>165100</xdr:colOff>
      <xdr:row>77</xdr:row>
      <xdr:rowOff>129498</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4541500" y="1322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146025</xdr:rowOff>
    </xdr:from>
    <xdr:ext cx="59901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292795" y="13004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36404</xdr:rowOff>
    </xdr:from>
    <xdr:to>
      <xdr:col>72</xdr:col>
      <xdr:colOff>38100</xdr:colOff>
      <xdr:row>77</xdr:row>
      <xdr:rowOff>138004</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3652500" y="1323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154531</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3436111" y="13013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52219</xdr:rowOff>
    </xdr:from>
    <xdr:to>
      <xdr:col>67</xdr:col>
      <xdr:colOff>101600</xdr:colOff>
      <xdr:row>77</xdr:row>
      <xdr:rowOff>153819</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2763500" y="13253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170346</xdr:rowOff>
    </xdr:from>
    <xdr:ext cx="534377"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547111" y="13029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2" name="直線コネクタ 661">
          <a:extLst>
            <a:ext uri="{FF2B5EF4-FFF2-40B4-BE49-F238E27FC236}">
              <a16:creationId xmlns:a16="http://schemas.microsoft.com/office/drawing/2014/main" id="{00000000-0008-0000-0600-00009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積立金グラフ枠">
          <a:extLst>
            <a:ext uri="{FF2B5EF4-FFF2-40B4-BE49-F238E27FC236}">
              <a16:creationId xmlns:a16="http://schemas.microsoft.com/office/drawing/2014/main" id="{00000000-0008-0000-0600-0000A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7" name="積立金最小値テキスト">
          <a:extLst>
            <a:ext uri="{FF2B5EF4-FFF2-40B4-BE49-F238E27FC236}">
              <a16:creationId xmlns:a16="http://schemas.microsoft.com/office/drawing/2014/main" id="{00000000-0008-0000-0600-0000A5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9" name="積立金最大値テキスト">
          <a:extLst>
            <a:ext uri="{FF2B5EF4-FFF2-40B4-BE49-F238E27FC236}">
              <a16:creationId xmlns:a16="http://schemas.microsoft.com/office/drawing/2014/main" id="{00000000-0008-0000-0600-0000A7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55248</xdr:rowOff>
    </xdr:from>
    <xdr:to>
      <xdr:col>85</xdr:col>
      <xdr:colOff>127000</xdr:colOff>
      <xdr:row>98</xdr:row>
      <xdr:rowOff>63770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5481300" y="16857348"/>
          <a:ext cx="838200" cy="8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56289</xdr:rowOff>
    </xdr:from>
    <xdr:ext cx="534377" cy="259045"/>
    <xdr:sp macro="" textlink="">
      <xdr:nvSpPr>
        <xdr:cNvPr id="682" name="積立金平均値テキスト">
          <a:extLst>
            <a:ext uri="{FF2B5EF4-FFF2-40B4-BE49-F238E27FC236}">
              <a16:creationId xmlns:a16="http://schemas.microsoft.com/office/drawing/2014/main" id="{00000000-0008-0000-0600-0000AA020000}"/>
            </a:ext>
          </a:extLst>
        </xdr:cNvPr>
        <xdr:cNvSpPr txBox="1"/>
      </xdr:nvSpPr>
      <xdr:spPr>
        <a:xfrm>
          <a:off x="16370300" y="16858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43596</xdr:rowOff>
    </xdr:from>
    <xdr:to>
      <xdr:col>81</xdr:col>
      <xdr:colOff>50800</xdr:colOff>
      <xdr:row>98</xdr:row>
      <xdr:rowOff>55248</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4592300" y="16845696"/>
          <a:ext cx="889000" cy="11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726</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5214111" y="16974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20014</xdr:rowOff>
    </xdr:from>
    <xdr:to>
      <xdr:col>76</xdr:col>
      <xdr:colOff>114300</xdr:colOff>
      <xdr:row>98</xdr:row>
      <xdr:rowOff>43596</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3703300" y="16822114"/>
          <a:ext cx="889000" cy="23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2624</xdr:rowOff>
    </xdr:from>
    <xdr:ext cx="534377"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325111" y="1697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20014</xdr:rowOff>
    </xdr:from>
    <xdr:to>
      <xdr:col>71</xdr:col>
      <xdr:colOff>177800</xdr:colOff>
      <xdr:row>98</xdr:row>
      <xdr:rowOff>105904</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2814300" y="16822114"/>
          <a:ext cx="889000" cy="8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165301</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436111" y="1696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104654</xdr:rowOff>
    </xdr:from>
    <xdr:to>
      <xdr:col>67</xdr:col>
      <xdr:colOff>101600</xdr:colOff>
      <xdr:row>99</xdr:row>
      <xdr:rowOff>34804</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2763500" y="16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25931</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2547111" y="16999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600-0000B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12970</xdr:rowOff>
    </xdr:from>
    <xdr:to>
      <xdr:col>85</xdr:col>
      <xdr:colOff>177800</xdr:colOff>
      <xdr:row>98</xdr:row>
      <xdr:rowOff>114570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6268700" y="1681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35847</xdr:rowOff>
    </xdr:from>
    <xdr:ext cx="534377" cy="259045"/>
    <xdr:sp macro="" textlink="">
      <xdr:nvSpPr>
        <xdr:cNvPr id="701" name="積立金該当値テキスト">
          <a:extLst>
            <a:ext uri="{FF2B5EF4-FFF2-40B4-BE49-F238E27FC236}">
              <a16:creationId xmlns:a16="http://schemas.microsoft.com/office/drawing/2014/main" id="{00000000-0008-0000-0600-0000BD020000}"/>
            </a:ext>
          </a:extLst>
        </xdr:cNvPr>
        <xdr:cNvSpPr txBox="1"/>
      </xdr:nvSpPr>
      <xdr:spPr>
        <a:xfrm>
          <a:off x="16370300" y="16666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4448</xdr:rowOff>
    </xdr:from>
    <xdr:to>
      <xdr:col>81</xdr:col>
      <xdr:colOff>101600</xdr:colOff>
      <xdr:row>98</xdr:row>
      <xdr:rowOff>106048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5430500" y="1680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122575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214111" y="16581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164246</xdr:rowOff>
    </xdr:from>
    <xdr:to>
      <xdr:col>76</xdr:col>
      <xdr:colOff>165100</xdr:colOff>
      <xdr:row>98</xdr:row>
      <xdr:rowOff>94396</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4541500" y="1679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110923</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325111" y="16570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140664</xdr:rowOff>
    </xdr:from>
    <xdr:to>
      <xdr:col>72</xdr:col>
      <xdr:colOff>38100</xdr:colOff>
      <xdr:row>98</xdr:row>
      <xdr:rowOff>70814</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3652500" y="16771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87341</xdr:rowOff>
    </xdr:from>
    <xdr:ext cx="59901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3403795" y="165465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55104</xdr:rowOff>
    </xdr:from>
    <xdr:to>
      <xdr:col>67</xdr:col>
      <xdr:colOff>101600</xdr:colOff>
      <xdr:row>98</xdr:row>
      <xdr:rowOff>156704</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2763500" y="16857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1781</xdr:rowOff>
    </xdr:from>
    <xdr:ext cx="534377"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2547111" y="16632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a:extLst>
            <a:ext uri="{FF2B5EF4-FFF2-40B4-BE49-F238E27FC236}">
              <a16:creationId xmlns:a16="http://schemas.microsoft.com/office/drawing/2014/main" id="{00000000-0008-0000-0600-0000C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4" name="投資及び出資金グラフ枠">
          <a:extLst>
            <a:ext uri="{FF2B5EF4-FFF2-40B4-BE49-F238E27FC236}">
              <a16:creationId xmlns:a16="http://schemas.microsoft.com/office/drawing/2014/main" id="{00000000-0008-0000-0600-0000D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6" name="投資及び出資金最小値テキスト">
          <a:extLst>
            <a:ext uri="{FF2B5EF4-FFF2-40B4-BE49-F238E27FC236}">
              <a16:creationId xmlns:a16="http://schemas.microsoft.com/office/drawing/2014/main" id="{00000000-0008-0000-0600-0000E0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8" name="投資及び出資金最大値テキスト">
          <a:extLst>
            <a:ext uri="{FF2B5EF4-FFF2-40B4-BE49-F238E27FC236}">
              <a16:creationId xmlns:a16="http://schemas.microsoft.com/office/drawing/2014/main" id="{00000000-0008-0000-0600-0000E2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108447</xdr:rowOff>
    </xdr:from>
    <xdr:to>
      <xdr:col>116</xdr:col>
      <xdr:colOff>63500</xdr:colOff>
      <xdr:row>38</xdr:row>
      <xdr:rowOff>165826</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1323300" y="6452097"/>
          <a:ext cx="838200" cy="228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109230</xdr:rowOff>
    </xdr:from>
    <xdr:ext cx="469744" cy="259045"/>
    <xdr:sp macro="" textlink="">
      <xdr:nvSpPr>
        <xdr:cNvPr id="741" name="投資及び出資金平均値テキスト">
          <a:extLst>
            <a:ext uri="{FF2B5EF4-FFF2-40B4-BE49-F238E27FC236}">
              <a16:creationId xmlns:a16="http://schemas.microsoft.com/office/drawing/2014/main" id="{00000000-0008-0000-0600-0000E5020000}"/>
            </a:ext>
          </a:extLst>
        </xdr:cNvPr>
        <xdr:cNvSpPr txBox="1"/>
      </xdr:nvSpPr>
      <xdr:spPr>
        <a:xfrm>
          <a:off x="22212300" y="6452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108447</xdr:rowOff>
    </xdr:from>
    <xdr:to>
      <xdr:col>111</xdr:col>
      <xdr:colOff>177800</xdr:colOff>
      <xdr:row>38</xdr:row>
      <xdr:rowOff>81734</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0434300" y="6452097"/>
          <a:ext cx="889000" cy="144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81734</xdr:rowOff>
    </xdr:from>
    <xdr:to>
      <xdr:col>107</xdr:col>
      <xdr:colOff>50800</xdr:colOff>
      <xdr:row>38</xdr:row>
      <xdr:rowOff>118277</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flipV="1">
          <a:off x="19545300" y="6596834"/>
          <a:ext cx="889000" cy="3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15206</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199428" y="670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118277</xdr:rowOff>
    </xdr:from>
    <xdr:to>
      <xdr:col>102</xdr:col>
      <xdr:colOff>114300</xdr:colOff>
      <xdr:row>39</xdr:row>
      <xdr:rowOff>45745</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18656300" y="6633377"/>
          <a:ext cx="889000" cy="98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22293</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310428" y="67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91708</xdr:rowOff>
    </xdr:from>
    <xdr:to>
      <xdr:col>98</xdr:col>
      <xdr:colOff>38100</xdr:colOff>
      <xdr:row>39</xdr:row>
      <xdr:rowOff>21858</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18605500" y="660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38385</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18421428" y="6382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115026</xdr:rowOff>
    </xdr:from>
    <xdr:to>
      <xdr:col>116</xdr:col>
      <xdr:colOff>114300</xdr:colOff>
      <xdr:row>39</xdr:row>
      <xdr:rowOff>45176</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2110700" y="6630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64780</xdr:rowOff>
    </xdr:from>
    <xdr:ext cx="469744" cy="259045"/>
    <xdr:sp macro="" textlink="">
      <xdr:nvSpPr>
        <xdr:cNvPr id="760" name="投資及び出資金該当値テキスト">
          <a:extLst>
            <a:ext uri="{FF2B5EF4-FFF2-40B4-BE49-F238E27FC236}">
              <a16:creationId xmlns:a16="http://schemas.microsoft.com/office/drawing/2014/main" id="{00000000-0008-0000-0600-0000F8020000}"/>
            </a:ext>
          </a:extLst>
        </xdr:cNvPr>
        <xdr:cNvSpPr txBox="1"/>
      </xdr:nvSpPr>
      <xdr:spPr>
        <a:xfrm>
          <a:off x="22212300" y="657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57647</xdr:rowOff>
    </xdr:from>
    <xdr:to>
      <xdr:col>112</xdr:col>
      <xdr:colOff>38100</xdr:colOff>
      <xdr:row>37</xdr:row>
      <xdr:rowOff>159248</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1272500" y="640129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36</xdr:row>
      <xdr:rowOff>4324</xdr:rowOff>
    </xdr:from>
    <xdr:ext cx="534377"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056111" y="6176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30934</xdr:rowOff>
    </xdr:from>
    <xdr:to>
      <xdr:col>107</xdr:col>
      <xdr:colOff>101600</xdr:colOff>
      <xdr:row>38</xdr:row>
      <xdr:rowOff>132534</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0383500" y="6546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149060</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199428" y="6321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67477</xdr:rowOff>
    </xdr:from>
    <xdr:to>
      <xdr:col>102</xdr:col>
      <xdr:colOff>165100</xdr:colOff>
      <xdr:row>38</xdr:row>
      <xdr:rowOff>169077</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9494500" y="6582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14154</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9310428" y="6357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166395</xdr:rowOff>
    </xdr:from>
    <xdr:to>
      <xdr:col>98</xdr:col>
      <xdr:colOff>38100</xdr:colOff>
      <xdr:row>39</xdr:row>
      <xdr:rowOff>96545</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8605500" y="668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87672</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421428" y="6774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1" name="貸付金グラフ枠">
          <a:extLst>
            <a:ext uri="{FF2B5EF4-FFF2-40B4-BE49-F238E27FC236}">
              <a16:creationId xmlns:a16="http://schemas.microsoft.com/office/drawing/2014/main" id="{00000000-0008-0000-0600-00001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3" name="貸付金最小値テキスト">
          <a:extLst>
            <a:ext uri="{FF2B5EF4-FFF2-40B4-BE49-F238E27FC236}">
              <a16:creationId xmlns:a16="http://schemas.microsoft.com/office/drawing/2014/main" id="{00000000-0008-0000-0600-000019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5" name="貸付金最大値テキスト">
          <a:extLst>
            <a:ext uri="{FF2B5EF4-FFF2-40B4-BE49-F238E27FC236}">
              <a16:creationId xmlns:a16="http://schemas.microsoft.com/office/drawing/2014/main" id="{00000000-0008-0000-0600-00001B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122639</xdr:rowOff>
    </xdr:from>
    <xdr:to>
      <xdr:col>116</xdr:col>
      <xdr:colOff>63500</xdr:colOff>
      <xdr:row>57</xdr:row>
      <xdr:rowOff>153248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1323300" y="9895289"/>
          <a:ext cx="838200" cy="30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84731</xdr:rowOff>
    </xdr:from>
    <xdr:ext cx="469744" cy="259045"/>
    <xdr:sp macro="" textlink="">
      <xdr:nvSpPr>
        <xdr:cNvPr id="798" name="貸付金平均値テキスト">
          <a:extLst>
            <a:ext uri="{FF2B5EF4-FFF2-40B4-BE49-F238E27FC236}">
              <a16:creationId xmlns:a16="http://schemas.microsoft.com/office/drawing/2014/main" id="{00000000-0008-0000-0600-00001E030000}"/>
            </a:ext>
          </a:extLst>
        </xdr:cNvPr>
        <xdr:cNvSpPr txBox="1"/>
      </xdr:nvSpPr>
      <xdr:spPr>
        <a:xfrm>
          <a:off x="22212300" y="10028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140043</xdr:rowOff>
    </xdr:from>
    <xdr:to>
      <xdr:col>111</xdr:col>
      <xdr:colOff>177800</xdr:colOff>
      <xdr:row>57</xdr:row>
      <xdr:rowOff>153248</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0434300" y="9912693"/>
          <a:ext cx="889000" cy="13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40467</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088428" y="10156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140043</xdr:rowOff>
    </xdr:from>
    <xdr:to>
      <xdr:col>107</xdr:col>
      <xdr:colOff>50800</xdr:colOff>
      <xdr:row>57</xdr:row>
      <xdr:rowOff>145369</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flipV="1">
          <a:off x="19545300" y="9912693"/>
          <a:ext cx="889000" cy="5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41274</xdr:rowOff>
    </xdr:from>
    <xdr:ext cx="469744"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199428" y="10156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145369</xdr:rowOff>
    </xdr:from>
    <xdr:to>
      <xdr:col>102</xdr:col>
      <xdr:colOff>114300</xdr:colOff>
      <xdr:row>57</xdr:row>
      <xdr:rowOff>166469</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flipV="1">
          <a:off x="18656300" y="9918019"/>
          <a:ext cx="889000" cy="21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43621</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10428" y="1015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117185</xdr:rowOff>
    </xdr:from>
    <xdr:to>
      <xdr:col>98</xdr:col>
      <xdr:colOff>38100</xdr:colOff>
      <xdr:row>59</xdr:row>
      <xdr:rowOff>47335</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8605500" y="100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38462</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421428" y="10154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71839</xdr:rowOff>
    </xdr:from>
    <xdr:to>
      <xdr:col>116</xdr:col>
      <xdr:colOff>114300</xdr:colOff>
      <xdr:row>58</xdr:row>
      <xdr:rowOff>1989</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2110700" y="984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94716</xdr:rowOff>
    </xdr:from>
    <xdr:ext cx="534377" cy="259045"/>
    <xdr:sp macro="" textlink="">
      <xdr:nvSpPr>
        <xdr:cNvPr id="817" name="貸付金該当値テキスト">
          <a:extLst>
            <a:ext uri="{FF2B5EF4-FFF2-40B4-BE49-F238E27FC236}">
              <a16:creationId xmlns:a16="http://schemas.microsoft.com/office/drawing/2014/main" id="{00000000-0008-0000-0600-000031030000}"/>
            </a:ext>
          </a:extLst>
        </xdr:cNvPr>
        <xdr:cNvSpPr txBox="1"/>
      </xdr:nvSpPr>
      <xdr:spPr>
        <a:xfrm>
          <a:off x="22212300" y="9695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102448</xdr:rowOff>
    </xdr:from>
    <xdr:to>
      <xdr:col>112</xdr:col>
      <xdr:colOff>38100</xdr:colOff>
      <xdr:row>58</xdr:row>
      <xdr:rowOff>32598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1272500" y="9875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56</xdr:row>
      <xdr:rowOff>49125</xdr:rowOff>
    </xdr:from>
    <xdr:ext cx="534377"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056111" y="9650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89243</xdr:rowOff>
    </xdr:from>
    <xdr:to>
      <xdr:col>107</xdr:col>
      <xdr:colOff>101600</xdr:colOff>
      <xdr:row>58</xdr:row>
      <xdr:rowOff>19393</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0383500" y="9861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35920</xdr:rowOff>
    </xdr:from>
    <xdr:ext cx="534377"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167111" y="9637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94569</xdr:rowOff>
    </xdr:from>
    <xdr:to>
      <xdr:col>102</xdr:col>
      <xdr:colOff>165100</xdr:colOff>
      <xdr:row>58</xdr:row>
      <xdr:rowOff>24719</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9494500" y="9867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56</xdr:row>
      <xdr:rowOff>41246</xdr:rowOff>
    </xdr:from>
    <xdr:ext cx="534377"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278111" y="9642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115669</xdr:rowOff>
    </xdr:from>
    <xdr:to>
      <xdr:col>98</xdr:col>
      <xdr:colOff>38100</xdr:colOff>
      <xdr:row>58</xdr:row>
      <xdr:rowOff>45819</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8605500" y="9888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56</xdr:row>
      <xdr:rowOff>62346</xdr:rowOff>
    </xdr:from>
    <xdr:ext cx="534377"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389111" y="9663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108058</xdr:rowOff>
    </xdr:from>
    <xdr:to>
      <xdr:col>116</xdr:col>
      <xdr:colOff>63500</xdr:colOff>
      <xdr:row>74</xdr:row>
      <xdr:rowOff>5035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1323300" y="12623908"/>
          <a:ext cx="838200" cy="68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129601</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16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108058</xdr:rowOff>
    </xdr:from>
    <xdr:to>
      <xdr:col>111</xdr:col>
      <xdr:colOff>177800</xdr:colOff>
      <xdr:row>74</xdr:row>
      <xdr:rowOff>99238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623908"/>
          <a:ext cx="889000" cy="16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57916</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16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168408</xdr:rowOff>
    </xdr:from>
    <xdr:to>
      <xdr:col>107</xdr:col>
      <xdr:colOff>50800</xdr:colOff>
      <xdr:row>74</xdr:row>
      <xdr:rowOff>99238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19545300" y="12341358"/>
          <a:ext cx="889000" cy="445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91426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95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158483</xdr:rowOff>
    </xdr:from>
    <xdr:to>
      <xdr:col>102</xdr:col>
      <xdr:colOff>114300</xdr:colOff>
      <xdr:row>71</xdr:row>
      <xdr:rowOff>168408</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18656300" y="12331433"/>
          <a:ext cx="889000" cy="9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101446</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96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137965</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9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125685</xdr:rowOff>
    </xdr:from>
    <xdr:to>
      <xdr:col>116</xdr:col>
      <xdr:colOff>114300</xdr:colOff>
      <xdr:row>74</xdr:row>
      <xdr:rowOff>55835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64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148562</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49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57258</xdr:rowOff>
    </xdr:from>
    <xdr:to>
      <xdr:col>112</xdr:col>
      <xdr:colOff>38100</xdr:colOff>
      <xdr:row>73</xdr:row>
      <xdr:rowOff>158858</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57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3935</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2348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48438</xdr:rowOff>
    </xdr:from>
    <xdr:to>
      <xdr:col>107</xdr:col>
      <xdr:colOff>101600</xdr:colOff>
      <xdr:row>74</xdr:row>
      <xdr:rowOff>150038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73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166565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51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117608</xdr:rowOff>
    </xdr:from>
    <xdr:to>
      <xdr:col>102</xdr:col>
      <xdr:colOff>165100</xdr:colOff>
      <xdr:row>72</xdr:row>
      <xdr:rowOff>47758</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290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70</xdr:row>
      <xdr:rowOff>64285</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0657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71</xdr:row>
      <xdr:rowOff>107683</xdr:rowOff>
    </xdr:from>
    <xdr:to>
      <xdr:col>98</xdr:col>
      <xdr:colOff>38100</xdr:colOff>
      <xdr:row>72</xdr:row>
      <xdr:rowOff>37833</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280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70</xdr:row>
      <xdr:rowOff>54360</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055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6" name="前年度繰上充用金グラフ枠">
          <a:extLst>
            <a:ext uri="{FF2B5EF4-FFF2-40B4-BE49-F238E27FC236}">
              <a16:creationId xmlns:a16="http://schemas.microsoft.com/office/drawing/2014/main" id="{00000000-0008-0000-0600-00008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8" name="前年度繰上充用金最小値テキスト">
          <a:extLst>
            <a:ext uri="{FF2B5EF4-FFF2-40B4-BE49-F238E27FC236}">
              <a16:creationId xmlns:a16="http://schemas.microsoft.com/office/drawing/2014/main" id="{00000000-0008-0000-0600-00008C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10" name="前年度繰上充用金最大値テキスト">
          <a:extLst>
            <a:ext uri="{FF2B5EF4-FFF2-40B4-BE49-F238E27FC236}">
              <a16:creationId xmlns:a16="http://schemas.microsoft.com/office/drawing/2014/main" id="{00000000-0008-0000-0600-00008E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3" name="前年度繰上充用金平均値テキスト">
          <a:extLst>
            <a:ext uri="{FF2B5EF4-FFF2-40B4-BE49-F238E27FC236}">
              <a16:creationId xmlns:a16="http://schemas.microsoft.com/office/drawing/2014/main" id="{00000000-0008-0000-0600-000091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21" name="直線コネクタ 920">
          <a:extLst>
            <a:ext uri="{FF2B5EF4-FFF2-40B4-BE49-F238E27FC236}">
              <a16:creationId xmlns:a16="http://schemas.microsoft.com/office/drawing/2014/main" id="{00000000-0008-0000-0600-000099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154812</xdr:rowOff>
    </xdr:from>
    <xdr:to>
      <xdr:col>98</xdr:col>
      <xdr:colOff>38100</xdr:colOff>
      <xdr:row>99</xdr:row>
      <xdr:rowOff>84962</xdr:rowOff>
    </xdr:to>
    <xdr:sp macro="" textlink="">
      <xdr:nvSpPr>
        <xdr:cNvPr id="924" name="フローチャート: 判断 923">
          <a:extLst>
            <a:ext uri="{FF2B5EF4-FFF2-40B4-BE49-F238E27FC236}">
              <a16:creationId xmlns:a16="http://schemas.microsoft.com/office/drawing/2014/main" id="{00000000-0008-0000-0600-00009C030000}"/>
            </a:ext>
          </a:extLst>
        </xdr:cNvPr>
        <xdr:cNvSpPr/>
      </xdr:nvSpPr>
      <xdr:spPr>
        <a:xfrm>
          <a:off x="18605500" y="16956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97</xdr:row>
      <xdr:rowOff>101489</xdr:rowOff>
    </xdr:from>
    <xdr:ext cx="313932"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499333" y="167321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2" name="前年度繰上充用金該当値テキスト">
          <a:extLst>
            <a:ext uri="{FF2B5EF4-FFF2-40B4-BE49-F238E27FC236}">
              <a16:creationId xmlns:a16="http://schemas.microsoft.com/office/drawing/2014/main" id="{00000000-0008-0000-0600-0000A4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9" name="楕円 938">
          <a:extLst>
            <a:ext uri="{FF2B5EF4-FFF2-40B4-BE49-F238E27FC236}">
              <a16:creationId xmlns:a16="http://schemas.microsoft.com/office/drawing/2014/main" id="{00000000-0008-0000-0600-0000AB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1" name="正方形/長方形 940">
          <a:extLst>
            <a:ext uri="{FF2B5EF4-FFF2-40B4-BE49-F238E27FC236}">
              <a16:creationId xmlns:a16="http://schemas.microsoft.com/office/drawing/2014/main" id="{00000000-0008-0000-0600-0000A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2" name="正方形/長方形 941">
          <a:extLst>
            <a:ext uri="{FF2B5EF4-FFF2-40B4-BE49-F238E27FC236}">
              <a16:creationId xmlns:a16="http://schemas.microsoft.com/office/drawing/2014/main" id="{00000000-0008-0000-0600-0000A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3" name="テキスト ボックス 942">
          <a:extLst>
            <a:ext uri="{FF2B5EF4-FFF2-40B4-BE49-F238E27FC236}">
              <a16:creationId xmlns:a16="http://schemas.microsoft.com/office/drawing/2014/main" id="{00000000-0008-0000-0600-0000A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00">
              <a:solidFill>
                <a:schemeClr val="tx1"/>
              </a:solidFill>
              <a:effectLst/>
              <a:latin typeface="+mn-lt"/>
              <a:ea typeface="+mn-ea"/>
              <a:cs typeface="+mn-cs"/>
            </a:rPr>
            <a:t>歳出決算総額は、住民一人当たり</a:t>
          </a:r>
          <a:r>
            <a:rPr kumimoji="1" lang="en-US" altLang="ja-JP" sz="1000">
              <a:solidFill>
                <a:schemeClr val="tx1"/>
              </a:solidFill>
              <a:effectLst/>
              <a:latin typeface="+mn-lt"/>
              <a:ea typeface="+mn-ea"/>
              <a:cs typeface="+mn-cs"/>
            </a:rPr>
            <a:t>1,043,946</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399,065</a:t>
          </a:r>
          <a:r>
            <a:rPr kumimoji="1" lang="ja-JP" altLang="ja-JP" sz="1000">
              <a:solidFill>
                <a:schemeClr val="tx1"/>
              </a:solidFill>
              <a:effectLst/>
              <a:latin typeface="+mn-lt"/>
              <a:ea typeface="+mn-ea"/>
              <a:cs typeface="+mn-cs"/>
            </a:rPr>
            <a:t>円の</a:t>
          </a:r>
          <a:r>
            <a:rPr kumimoji="1" lang="ja-JP" altLang="en-US" sz="1000">
              <a:solidFill>
                <a:schemeClr val="tx1"/>
              </a:solidFill>
              <a:effectLst/>
              <a:latin typeface="+mn-lt"/>
              <a:ea typeface="+mn-ea"/>
              <a:cs typeface="+mn-cs"/>
            </a:rPr>
            <a:t>減</a:t>
          </a:r>
          <a:r>
            <a:rPr kumimoji="1" lang="ja-JP" altLang="ja-JP" sz="1000">
              <a:solidFill>
                <a:schemeClr val="tx1"/>
              </a:solidFill>
              <a:effectLst/>
              <a:latin typeface="+mn-lt"/>
              <a:ea typeface="+mn-ea"/>
              <a:cs typeface="+mn-cs"/>
            </a:rPr>
            <a:t>となっている。</a:t>
          </a:r>
          <a:endParaRPr lang="ja-JP" altLang="ja-JP" sz="1000">
            <a:solidFill>
              <a:schemeClr val="tx1"/>
            </a:solidFill>
            <a:effectLst/>
          </a:endParaRPr>
        </a:p>
        <a:p>
          <a:r>
            <a:rPr kumimoji="1" lang="ja-JP" altLang="ja-JP" sz="1000">
              <a:solidFill>
                <a:schemeClr val="tx1"/>
              </a:solidFill>
              <a:effectLst/>
              <a:latin typeface="+mn-lt"/>
              <a:ea typeface="+mn-ea"/>
              <a:cs typeface="+mn-cs"/>
            </a:rPr>
            <a:t>人件費は、住民一人当たり</a:t>
          </a:r>
          <a:r>
            <a:rPr kumimoji="1" lang="en-US" altLang="ja-JP" sz="1000">
              <a:solidFill>
                <a:schemeClr val="tx1"/>
              </a:solidFill>
              <a:effectLst/>
              <a:latin typeface="+mn-lt"/>
              <a:ea typeface="+mn-ea"/>
              <a:cs typeface="+mn-cs"/>
            </a:rPr>
            <a:t>160,192</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18,283</a:t>
          </a:r>
          <a:r>
            <a:rPr kumimoji="1" lang="ja-JP" altLang="ja-JP" sz="1000">
              <a:solidFill>
                <a:schemeClr val="tx1"/>
              </a:solidFill>
              <a:effectLst/>
              <a:latin typeface="+mn-lt"/>
              <a:ea typeface="+mn-ea"/>
              <a:cs typeface="+mn-cs"/>
            </a:rPr>
            <a:t>円の増となり、依然として全国平均・類団平均と比較すると高い水準にある。これは、人口</a:t>
          </a:r>
          <a:r>
            <a:rPr kumimoji="1" lang="en-US" altLang="ja-JP" sz="1000">
              <a:solidFill>
                <a:schemeClr val="tx1"/>
              </a:solidFill>
              <a:effectLst/>
              <a:latin typeface="+mn-lt"/>
              <a:ea typeface="+mn-ea"/>
              <a:cs typeface="+mn-cs"/>
            </a:rPr>
            <a:t>1,000</a:t>
          </a:r>
          <a:r>
            <a:rPr kumimoji="1" lang="ja-JP" altLang="ja-JP" sz="1000">
              <a:solidFill>
                <a:schemeClr val="tx1"/>
              </a:solidFill>
              <a:effectLst/>
              <a:latin typeface="+mn-lt"/>
              <a:ea typeface="+mn-ea"/>
              <a:cs typeface="+mn-cs"/>
            </a:rPr>
            <a:t>人当たりの職員数が類団平均比較で</a:t>
          </a:r>
          <a:r>
            <a:rPr kumimoji="1" lang="en-US" altLang="ja-JP" sz="1000">
              <a:solidFill>
                <a:schemeClr val="tx1"/>
              </a:solidFill>
              <a:effectLst/>
              <a:latin typeface="+mn-lt"/>
              <a:ea typeface="+mn-ea"/>
              <a:cs typeface="+mn-cs"/>
            </a:rPr>
            <a:t>5.26</a:t>
          </a:r>
          <a:r>
            <a:rPr kumimoji="1" lang="ja-JP" altLang="ja-JP" sz="1000">
              <a:solidFill>
                <a:schemeClr val="tx1"/>
              </a:solidFill>
              <a:effectLst/>
              <a:latin typeface="+mn-lt"/>
              <a:ea typeface="+mn-ea"/>
              <a:cs typeface="+mn-cs"/>
            </a:rPr>
            <a:t>人多いことが主な要因である。職員数については、定員管理適正化計画に基づき、適正な定員管理に努めていく。</a:t>
          </a:r>
          <a:endParaRPr lang="ja-JP" altLang="ja-JP" sz="1000">
            <a:solidFill>
              <a:schemeClr val="tx1"/>
            </a:solidFill>
            <a:effectLst/>
          </a:endParaRPr>
        </a:p>
        <a:p>
          <a:r>
            <a:rPr kumimoji="1" lang="ja-JP" altLang="ja-JP" sz="1000">
              <a:solidFill>
                <a:schemeClr val="tx1"/>
              </a:solidFill>
              <a:effectLst/>
              <a:latin typeface="+mn-lt"/>
              <a:ea typeface="+mn-ea"/>
              <a:cs typeface="+mn-cs"/>
            </a:rPr>
            <a:t>災害復旧事業費は、平成</a:t>
          </a:r>
          <a:r>
            <a:rPr kumimoji="1" lang="en-US" altLang="ja-JP" sz="1000">
              <a:solidFill>
                <a:schemeClr val="tx1"/>
              </a:solidFill>
              <a:effectLst/>
              <a:latin typeface="+mn-lt"/>
              <a:ea typeface="+mn-ea"/>
              <a:cs typeface="+mn-cs"/>
            </a:rPr>
            <a:t>30</a:t>
          </a:r>
          <a:r>
            <a:rPr kumimoji="1" lang="ja-JP" altLang="ja-JP" sz="1000">
              <a:solidFill>
                <a:schemeClr val="tx1"/>
              </a:solidFill>
              <a:effectLst/>
              <a:latin typeface="+mn-lt"/>
              <a:ea typeface="+mn-ea"/>
              <a:cs typeface="+mn-cs"/>
            </a:rPr>
            <a:t>年</a:t>
          </a:r>
          <a:r>
            <a:rPr kumimoji="1" lang="en-US" altLang="ja-JP" sz="1000">
              <a:solidFill>
                <a:schemeClr val="tx1"/>
              </a:solidFill>
              <a:effectLst/>
              <a:latin typeface="+mn-lt"/>
              <a:ea typeface="+mn-ea"/>
              <a:cs typeface="+mn-cs"/>
            </a:rPr>
            <a:t>7</a:t>
          </a:r>
          <a:r>
            <a:rPr kumimoji="1" lang="ja-JP" altLang="ja-JP" sz="1000">
              <a:solidFill>
                <a:schemeClr val="tx1"/>
              </a:solidFill>
              <a:effectLst/>
              <a:latin typeface="+mn-lt"/>
              <a:ea typeface="+mn-ea"/>
              <a:cs typeface="+mn-cs"/>
            </a:rPr>
            <a:t>月豪雨に伴う災害復旧が</a:t>
          </a:r>
          <a:r>
            <a:rPr kumimoji="1" lang="ja-JP" altLang="en-US" sz="1000">
              <a:solidFill>
                <a:schemeClr val="tx1"/>
              </a:solidFill>
              <a:effectLst/>
              <a:latin typeface="+mn-lt"/>
              <a:ea typeface="+mn-ea"/>
              <a:cs typeface="+mn-cs"/>
            </a:rPr>
            <a:t>令和</a:t>
          </a:r>
          <a:r>
            <a:rPr kumimoji="1" lang="en-US" altLang="ja-JP" sz="1000">
              <a:solidFill>
                <a:schemeClr val="tx1"/>
              </a:solidFill>
              <a:effectLst/>
              <a:latin typeface="+mn-lt"/>
              <a:ea typeface="+mn-ea"/>
              <a:cs typeface="+mn-cs"/>
            </a:rPr>
            <a:t>5</a:t>
          </a:r>
          <a:r>
            <a:rPr kumimoji="1" lang="ja-JP" altLang="en-US" sz="1000">
              <a:solidFill>
                <a:schemeClr val="tx1"/>
              </a:solidFill>
              <a:effectLst/>
              <a:latin typeface="+mn-lt"/>
              <a:ea typeface="+mn-ea"/>
              <a:cs typeface="+mn-cs"/>
            </a:rPr>
            <a:t>年度に</a:t>
          </a:r>
          <a:r>
            <a:rPr kumimoji="1" lang="ja-JP" altLang="ja-JP" sz="1000">
              <a:solidFill>
                <a:schemeClr val="tx1"/>
              </a:solidFill>
              <a:effectLst/>
              <a:latin typeface="+mn-lt"/>
              <a:ea typeface="+mn-ea"/>
              <a:cs typeface="+mn-cs"/>
            </a:rPr>
            <a:t>完了したこと</a:t>
          </a:r>
          <a:r>
            <a:rPr kumimoji="1" lang="ja-JP" altLang="en-US" sz="1000">
              <a:solidFill>
                <a:schemeClr val="tx1"/>
              </a:solidFill>
              <a:effectLst/>
              <a:latin typeface="+mn-lt"/>
              <a:ea typeface="+mn-ea"/>
              <a:cs typeface="+mn-cs"/>
            </a:rPr>
            <a:t>や</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令和</a:t>
          </a:r>
          <a:r>
            <a:rPr kumimoji="1" lang="en-US" altLang="ja-JP" sz="1000">
              <a:solidFill>
                <a:schemeClr val="tx1"/>
              </a:solidFill>
              <a:effectLst/>
              <a:latin typeface="+mn-lt"/>
              <a:ea typeface="+mn-ea"/>
              <a:cs typeface="+mn-cs"/>
            </a:rPr>
            <a:t>6</a:t>
          </a:r>
          <a:r>
            <a:rPr kumimoji="1" lang="ja-JP" altLang="en-US" sz="1000">
              <a:solidFill>
                <a:schemeClr val="tx1"/>
              </a:solidFill>
              <a:effectLst/>
              <a:latin typeface="+mn-lt"/>
              <a:ea typeface="+mn-ea"/>
              <a:cs typeface="+mn-cs"/>
            </a:rPr>
            <a:t>年度は大規模災害がなかったことから、住民一人当たり</a:t>
          </a:r>
          <a:r>
            <a:rPr kumimoji="1" lang="en-US" altLang="ja-JP" sz="1000">
              <a:solidFill>
                <a:schemeClr val="tx1"/>
              </a:solidFill>
              <a:effectLst/>
              <a:latin typeface="+mn-lt"/>
              <a:ea typeface="+mn-ea"/>
              <a:cs typeface="+mn-cs"/>
            </a:rPr>
            <a:t>21,334</a:t>
          </a:r>
          <a:r>
            <a:rPr kumimoji="1" lang="ja-JP" altLang="en-US"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53,523</a:t>
          </a:r>
          <a:r>
            <a:rPr kumimoji="1" lang="ja-JP" altLang="en-US" sz="1000">
              <a:solidFill>
                <a:schemeClr val="tx1"/>
              </a:solidFill>
              <a:effectLst/>
              <a:latin typeface="+mn-lt"/>
              <a:ea typeface="+mn-ea"/>
              <a:cs typeface="+mn-cs"/>
            </a:rPr>
            <a:t>円の減となり、依然として全国平均・類団平均と比較すると高い水準であるが大幅に減少した</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本市の行政区域は山間部を多く含むため、今後も高い水準での推移が見込まれる。</a:t>
          </a:r>
          <a:endParaRPr lang="ja-JP" altLang="ja-JP" sz="1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普通建設事業費（うち更新整備分）は、市庁舎</a:t>
          </a:r>
          <a:r>
            <a:rPr kumimoji="1" lang="ja-JP" altLang="en-US" sz="1000">
              <a:solidFill>
                <a:schemeClr val="tx1"/>
              </a:solidFill>
              <a:effectLst/>
              <a:latin typeface="+mn-lt"/>
              <a:ea typeface="+mn-ea"/>
              <a:cs typeface="+mn-cs"/>
            </a:rPr>
            <a:t>及び</a:t>
          </a:r>
          <a:r>
            <a:rPr kumimoji="1" lang="ja-JP" altLang="ja-JP" sz="1000">
              <a:solidFill>
                <a:schemeClr val="tx1"/>
              </a:solidFill>
              <a:effectLst/>
              <a:latin typeface="+mn-lt"/>
              <a:ea typeface="+mn-ea"/>
              <a:cs typeface="+mn-cs"/>
            </a:rPr>
            <a:t>統合中学校建設事業</a:t>
          </a:r>
          <a:r>
            <a:rPr kumimoji="1" lang="ja-JP" altLang="en-US" sz="1000">
              <a:solidFill>
                <a:schemeClr val="tx1"/>
              </a:solidFill>
              <a:effectLst/>
              <a:latin typeface="+mn-lt"/>
              <a:ea typeface="+mn-ea"/>
              <a:cs typeface="+mn-cs"/>
            </a:rPr>
            <a:t>が</a:t>
          </a:r>
          <a:r>
            <a:rPr kumimoji="1" lang="ja-JP" altLang="ja-JP" sz="1000">
              <a:solidFill>
                <a:schemeClr val="tx1"/>
              </a:solidFill>
              <a:effectLst/>
              <a:latin typeface="+mn-lt"/>
              <a:ea typeface="+mn-ea"/>
              <a:cs typeface="+mn-cs"/>
            </a:rPr>
            <a:t>令和</a:t>
          </a:r>
          <a:r>
            <a:rPr kumimoji="1" lang="en-US" altLang="ja-JP" sz="1000">
              <a:solidFill>
                <a:schemeClr val="tx1"/>
              </a:solidFill>
              <a:effectLst/>
              <a:latin typeface="+mn-lt"/>
              <a:ea typeface="+mn-ea"/>
              <a:cs typeface="+mn-cs"/>
            </a:rPr>
            <a:t>5</a:t>
          </a:r>
          <a:r>
            <a:rPr kumimoji="1" lang="ja-JP" altLang="ja-JP" sz="1000">
              <a:solidFill>
                <a:schemeClr val="tx1"/>
              </a:solidFill>
              <a:effectLst/>
              <a:latin typeface="+mn-lt"/>
              <a:ea typeface="+mn-ea"/>
              <a:cs typeface="+mn-cs"/>
            </a:rPr>
            <a:t>年度</a:t>
          </a:r>
          <a:r>
            <a:rPr kumimoji="1" lang="ja-JP" altLang="en-US" sz="1000">
              <a:solidFill>
                <a:schemeClr val="tx1"/>
              </a:solidFill>
              <a:effectLst/>
              <a:latin typeface="+mn-lt"/>
              <a:ea typeface="+mn-ea"/>
              <a:cs typeface="+mn-cs"/>
            </a:rPr>
            <a:t>に</a:t>
          </a:r>
          <a:r>
            <a:rPr kumimoji="1" lang="ja-JP" altLang="ja-JP" sz="1000">
              <a:solidFill>
                <a:schemeClr val="tx1"/>
              </a:solidFill>
              <a:effectLst/>
              <a:latin typeface="+mn-lt"/>
              <a:ea typeface="+mn-ea"/>
              <a:cs typeface="+mn-cs"/>
            </a:rPr>
            <a:t>完了したことから、</a:t>
          </a:r>
          <a:r>
            <a:rPr kumimoji="1" lang="ja-JP" altLang="en-US" sz="1000">
              <a:solidFill>
                <a:schemeClr val="tx1"/>
              </a:solidFill>
              <a:effectLst/>
              <a:latin typeface="+mn-lt"/>
              <a:ea typeface="+mn-ea"/>
              <a:cs typeface="+mn-cs"/>
            </a:rPr>
            <a:t>住民一人当たり</a:t>
          </a:r>
          <a:r>
            <a:rPr kumimoji="1" lang="en-US" altLang="ja-JP" sz="1000">
              <a:solidFill>
                <a:schemeClr val="tx1"/>
              </a:solidFill>
              <a:effectLst/>
              <a:latin typeface="+mn-lt"/>
              <a:ea typeface="+mn-ea"/>
              <a:cs typeface="+mn-cs"/>
            </a:rPr>
            <a:t>142,835</a:t>
          </a:r>
          <a:r>
            <a:rPr kumimoji="1" lang="ja-JP" altLang="en-US"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366,946</a:t>
          </a:r>
          <a:r>
            <a:rPr kumimoji="1" lang="ja-JP" altLang="en-US" sz="1000">
              <a:solidFill>
                <a:schemeClr val="tx1"/>
              </a:solidFill>
              <a:effectLst/>
              <a:latin typeface="+mn-lt"/>
              <a:ea typeface="+mn-ea"/>
              <a:cs typeface="+mn-cs"/>
            </a:rPr>
            <a:t>円の減となり、</a:t>
          </a:r>
          <a:r>
            <a:rPr kumimoji="1" lang="ja-JP" altLang="ja-JP" sz="1000">
              <a:solidFill>
                <a:schemeClr val="tx1"/>
              </a:solidFill>
              <a:effectLst/>
              <a:latin typeface="+mn-lt"/>
              <a:ea typeface="+mn-ea"/>
              <a:cs typeface="+mn-cs"/>
            </a:rPr>
            <a:t>依然として全国平均・類団平均と比較すると高い水準であるが大幅に減少した。</a:t>
          </a:r>
          <a:r>
            <a:rPr kumimoji="1" lang="ja-JP" altLang="en-US" sz="1000">
              <a:solidFill>
                <a:schemeClr val="tx1"/>
              </a:solidFill>
              <a:effectLst/>
              <a:latin typeface="+mn-lt"/>
              <a:ea typeface="+mn-ea"/>
              <a:cs typeface="+mn-cs"/>
            </a:rPr>
            <a:t>今後も大型事業を予定していることから、計画的な事業実施が不可欠である。</a:t>
          </a:r>
          <a:endParaRPr lang="ja-JP" altLang="ja-JP" sz="1000">
            <a:solidFill>
              <a:schemeClr val="tx1"/>
            </a:solidFill>
            <a:effectLst/>
          </a:endParaRPr>
        </a:p>
        <a:p>
          <a:r>
            <a:rPr kumimoji="1" lang="ja-JP" altLang="ja-JP" sz="1000">
              <a:solidFill>
                <a:schemeClr val="tx1"/>
              </a:solidFill>
              <a:effectLst/>
              <a:latin typeface="+mn-lt"/>
              <a:ea typeface="+mn-ea"/>
              <a:cs typeface="+mn-cs"/>
            </a:rPr>
            <a:t>公債費は、</a:t>
          </a:r>
          <a:r>
            <a:rPr kumimoji="1" lang="ja-JP" altLang="en-US" sz="1000">
              <a:solidFill>
                <a:schemeClr val="tx1"/>
              </a:solidFill>
              <a:effectLst/>
              <a:latin typeface="+mn-lt"/>
              <a:ea typeface="+mn-ea"/>
              <a:cs typeface="+mn-cs"/>
            </a:rPr>
            <a:t>近年発行した大型事業に係る市債償還が本格化してきたことから、住民一人当たり</a:t>
          </a:r>
          <a:r>
            <a:rPr kumimoji="1" lang="en-US" altLang="ja-JP" sz="1000">
              <a:solidFill>
                <a:schemeClr val="tx1"/>
              </a:solidFill>
              <a:effectLst/>
              <a:latin typeface="+mn-lt"/>
              <a:ea typeface="+mn-ea"/>
              <a:cs typeface="+mn-cs"/>
            </a:rPr>
            <a:t>94,605</a:t>
          </a:r>
          <a:r>
            <a:rPr kumimoji="1" lang="ja-JP" altLang="en-US"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7,911</a:t>
          </a:r>
          <a:r>
            <a:rPr kumimoji="1" lang="ja-JP" altLang="en-US" sz="1000">
              <a:solidFill>
                <a:schemeClr val="tx1"/>
              </a:solidFill>
              <a:effectLst/>
              <a:latin typeface="+mn-lt"/>
              <a:ea typeface="+mn-ea"/>
              <a:cs typeface="+mn-cs"/>
            </a:rPr>
            <a:t>円の増となっている。今後においても、</a:t>
          </a:r>
          <a:r>
            <a:rPr kumimoji="1" lang="ja-JP" altLang="ja-JP" sz="1000">
              <a:solidFill>
                <a:schemeClr val="tx1"/>
              </a:solidFill>
              <a:effectLst/>
              <a:latin typeface="+mn-lt"/>
              <a:ea typeface="+mn-ea"/>
              <a:cs typeface="+mn-cs"/>
            </a:rPr>
            <a:t>市庁舎</a:t>
          </a:r>
          <a:r>
            <a:rPr kumimoji="1" lang="ja-JP" altLang="en-US" sz="1000">
              <a:solidFill>
                <a:schemeClr val="tx1"/>
              </a:solidFill>
              <a:effectLst/>
              <a:latin typeface="+mn-lt"/>
              <a:ea typeface="+mn-ea"/>
              <a:cs typeface="+mn-cs"/>
            </a:rPr>
            <a:t>及び</a:t>
          </a:r>
          <a:r>
            <a:rPr kumimoji="1" lang="ja-JP" altLang="ja-JP" sz="1000">
              <a:solidFill>
                <a:schemeClr val="tx1"/>
              </a:solidFill>
              <a:effectLst/>
              <a:latin typeface="+mn-lt"/>
              <a:ea typeface="+mn-ea"/>
              <a:cs typeface="+mn-cs"/>
            </a:rPr>
            <a:t>統合中学校建設など大型事業にかかる市債償還</a:t>
          </a:r>
          <a:r>
            <a:rPr kumimoji="1" lang="ja-JP" altLang="en-US" sz="1000">
              <a:solidFill>
                <a:schemeClr val="tx1"/>
              </a:solidFill>
              <a:effectLst/>
              <a:latin typeface="+mn-lt"/>
              <a:ea typeface="+mn-ea"/>
              <a:cs typeface="+mn-cs"/>
            </a:rPr>
            <a:t>額が</a:t>
          </a:r>
          <a:r>
            <a:rPr kumimoji="1" lang="ja-JP" altLang="ja-JP" sz="1000">
              <a:solidFill>
                <a:schemeClr val="tx1"/>
              </a:solidFill>
              <a:effectLst/>
              <a:latin typeface="+mn-lt"/>
              <a:ea typeface="+mn-ea"/>
              <a:cs typeface="+mn-cs"/>
            </a:rPr>
            <a:t>増加する見込みであ</a:t>
          </a:r>
          <a:r>
            <a:rPr kumimoji="1" lang="ja-JP" altLang="en-US" sz="1000">
              <a:solidFill>
                <a:schemeClr val="tx1"/>
              </a:solidFill>
              <a:effectLst/>
              <a:latin typeface="+mn-lt"/>
              <a:ea typeface="+mn-ea"/>
              <a:cs typeface="+mn-cs"/>
            </a:rPr>
            <a:t>るため</a:t>
          </a:r>
          <a:r>
            <a:rPr kumimoji="1" lang="ja-JP" altLang="ja-JP" sz="1000">
              <a:solidFill>
                <a:schemeClr val="tx1"/>
              </a:solidFill>
              <a:effectLst/>
              <a:latin typeface="+mn-lt"/>
              <a:ea typeface="+mn-ea"/>
              <a:cs typeface="+mn-cs"/>
            </a:rPr>
            <a:t>、繰上償還の実施など</a:t>
          </a:r>
          <a:r>
            <a:rPr kumimoji="1" lang="ja-JP" altLang="en-US" sz="1000">
              <a:solidFill>
                <a:schemeClr val="tx1"/>
              </a:solidFill>
              <a:effectLst/>
              <a:latin typeface="+mn-lt"/>
              <a:ea typeface="+mn-ea"/>
              <a:cs typeface="+mn-cs"/>
            </a:rPr>
            <a:t>により、</a:t>
          </a:r>
          <a:r>
            <a:rPr kumimoji="1" lang="ja-JP" altLang="ja-JP" sz="1000">
              <a:solidFill>
                <a:schemeClr val="tx1"/>
              </a:solidFill>
              <a:effectLst/>
              <a:latin typeface="+mn-lt"/>
              <a:ea typeface="+mn-ea"/>
              <a:cs typeface="+mn-cs"/>
            </a:rPr>
            <a:t>弾力的な財政運営</a:t>
          </a:r>
          <a:r>
            <a:rPr kumimoji="1" lang="ja-JP" altLang="en-US" sz="1000">
              <a:solidFill>
                <a:schemeClr val="tx1"/>
              </a:solidFill>
              <a:effectLst/>
              <a:latin typeface="+mn-lt"/>
              <a:ea typeface="+mn-ea"/>
              <a:cs typeface="+mn-cs"/>
            </a:rPr>
            <a:t>の維持に</a:t>
          </a:r>
          <a:r>
            <a:rPr kumimoji="1" lang="ja-JP" altLang="ja-JP" sz="1000">
              <a:solidFill>
                <a:schemeClr val="tx1"/>
              </a:solidFill>
              <a:effectLst/>
              <a:latin typeface="+mn-lt"/>
              <a:ea typeface="+mn-ea"/>
              <a:cs typeface="+mn-cs"/>
            </a:rPr>
            <a:t>努める。</a:t>
          </a:r>
          <a:endParaRPr lang="ja-JP" altLang="ja-JP" sz="1000">
            <a:solidFill>
              <a:schemeClr val="tx1"/>
            </a:solidFill>
            <a:effectLst/>
          </a:endParaRPr>
        </a:p>
        <a:p>
          <a:r>
            <a:rPr kumimoji="1" lang="ja-JP" altLang="ja-JP" sz="1000">
              <a:solidFill>
                <a:schemeClr val="tx1"/>
              </a:solidFill>
              <a:effectLst/>
              <a:latin typeface="+mn-lt"/>
              <a:ea typeface="+mn-ea"/>
              <a:cs typeface="+mn-cs"/>
            </a:rPr>
            <a:t>貸付金は、鉄道経営助成基金事業特別会計を有することが類似団体よりも高い水準になる要因であ</a:t>
          </a:r>
          <a:r>
            <a:rPr kumimoji="1" lang="ja-JP" altLang="en-US" sz="1000">
              <a:solidFill>
                <a:schemeClr val="tx1"/>
              </a:solidFill>
              <a:effectLst/>
              <a:latin typeface="+mn-lt"/>
              <a:ea typeface="+mn-ea"/>
              <a:cs typeface="+mn-cs"/>
            </a:rPr>
            <a:t>り</a:t>
          </a:r>
          <a:r>
            <a:rPr kumimoji="1" lang="ja-JP" altLang="ja-JP" sz="1000">
              <a:solidFill>
                <a:schemeClr val="tx1"/>
              </a:solidFill>
              <a:effectLst/>
              <a:latin typeface="+mn-lt"/>
              <a:ea typeface="+mn-ea"/>
              <a:cs typeface="+mn-cs"/>
            </a:rPr>
            <a:t>、住民一人当たり</a:t>
          </a:r>
          <a:r>
            <a:rPr kumimoji="1" lang="en-US" altLang="ja-JP" sz="1000">
              <a:solidFill>
                <a:schemeClr val="tx1"/>
              </a:solidFill>
              <a:effectLst/>
              <a:latin typeface="+mn-lt"/>
              <a:ea typeface="+mn-ea"/>
              <a:cs typeface="+mn-cs"/>
            </a:rPr>
            <a:t>34,739</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4,017</a:t>
          </a:r>
          <a:r>
            <a:rPr kumimoji="1" lang="ja-JP" altLang="ja-JP" sz="1000">
              <a:solidFill>
                <a:schemeClr val="tx1"/>
              </a:solidFill>
              <a:effectLst/>
              <a:latin typeface="+mn-lt"/>
              <a:ea typeface="+mn-ea"/>
              <a:cs typeface="+mn-cs"/>
            </a:rPr>
            <a:t>円の増となり</a:t>
          </a:r>
          <a:r>
            <a:rPr kumimoji="1" lang="ja-JP" altLang="en-US"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土佐くろしお鉄道ごめん・なはり線のキャッシュフロー対策としての貸付金が主となっており、経営改善を支援していく必要がある。</a:t>
          </a:r>
          <a:endParaRPr lang="ja-JP" altLang="ja-JP" sz="10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高知県安芸市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15,555
15,417
317.16
16,785,348
16,238,585
408,170
6,944,455
21,929,860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5.5
35.7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124460</xdr:rowOff>
    </xdr:from>
    <xdr:to>
      <xdr:col>24</xdr:col>
      <xdr:colOff>63500</xdr:colOff>
      <xdr:row>34</xdr:row>
      <xdr:rowOff>150749</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953760"/>
          <a:ext cx="838200" cy="26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51706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395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150749</xdr:rowOff>
    </xdr:from>
    <xdr:to>
      <xdr:col>19</xdr:col>
      <xdr:colOff>177800</xdr:colOff>
      <xdr:row>35</xdr:row>
      <xdr:rowOff>29020</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5980049"/>
          <a:ext cx="889000" cy="4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25988</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541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29020</xdr:rowOff>
    </xdr:from>
    <xdr:to>
      <xdr:col>15</xdr:col>
      <xdr:colOff>50800</xdr:colOff>
      <xdr:row>35</xdr:row>
      <xdr:rowOff>65215</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02977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49230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56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65215</xdr:rowOff>
    </xdr:from>
    <xdr:to>
      <xdr:col>10</xdr:col>
      <xdr:colOff>114300</xdr:colOff>
      <xdr:row>35</xdr:row>
      <xdr:rowOff>147129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065965"/>
          <a:ext cx="889000" cy="81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59897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57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163767</xdr:rowOff>
    </xdr:from>
    <xdr:to>
      <xdr:col>6</xdr:col>
      <xdr:colOff>38100</xdr:colOff>
      <xdr:row>38</xdr:row>
      <xdr:rowOff>93917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50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85044</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600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73660</xdr:rowOff>
    </xdr:from>
    <xdr:to>
      <xdr:col>24</xdr:col>
      <xdr:colOff>114300</xdr:colOff>
      <xdr:row>35</xdr:row>
      <xdr:rowOff>3810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902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96537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754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99949</xdr:rowOff>
    </xdr:from>
    <xdr:to>
      <xdr:col>20</xdr:col>
      <xdr:colOff>38100</xdr:colOff>
      <xdr:row>35</xdr:row>
      <xdr:rowOff>30099</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929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46626</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704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149670</xdr:rowOff>
    </xdr:from>
    <xdr:to>
      <xdr:col>15</xdr:col>
      <xdr:colOff>101600</xdr:colOff>
      <xdr:row>35</xdr:row>
      <xdr:rowOff>79820</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978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96347</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75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14415</xdr:rowOff>
    </xdr:from>
    <xdr:to>
      <xdr:col>10</xdr:col>
      <xdr:colOff>165100</xdr:colOff>
      <xdr:row>35</xdr:row>
      <xdr:rowOff>116015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01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132542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790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96329</xdr:rowOff>
    </xdr:from>
    <xdr:to>
      <xdr:col>6</xdr:col>
      <xdr:colOff>38100</xdr:colOff>
      <xdr:row>36</xdr:row>
      <xdr:rowOff>26479</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097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43006</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872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77074</xdr:rowOff>
    </xdr:from>
    <xdr:to>
      <xdr:col>24</xdr:col>
      <xdr:colOff>63500</xdr:colOff>
      <xdr:row>57</xdr:row>
      <xdr:rowOff>60725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3797300" y="9678274"/>
          <a:ext cx="838200" cy="155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136871</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909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77074</xdr:rowOff>
    </xdr:from>
    <xdr:to>
      <xdr:col>19</xdr:col>
      <xdr:colOff>177800</xdr:colOff>
      <xdr:row>57</xdr:row>
      <xdr:rowOff>823</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678274"/>
          <a:ext cx="889000" cy="95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86341</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10030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823</xdr:rowOff>
    </xdr:from>
    <xdr:to>
      <xdr:col>15</xdr:col>
      <xdr:colOff>50800</xdr:colOff>
      <xdr:row>57</xdr:row>
      <xdr:rowOff>8449</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773473"/>
          <a:ext cx="889000" cy="7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90809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10034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163045</xdr:rowOff>
    </xdr:from>
    <xdr:to>
      <xdr:col>10</xdr:col>
      <xdr:colOff>114300</xdr:colOff>
      <xdr:row>57</xdr:row>
      <xdr:rowOff>8449</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764245"/>
          <a:ext cx="889000" cy="16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87303</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10031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68942</xdr:rowOff>
    </xdr:from>
    <xdr:to>
      <xdr:col>6</xdr:col>
      <xdr:colOff>38100</xdr:colOff>
      <xdr:row>57</xdr:row>
      <xdr:rowOff>170542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161669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934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9925</xdr:rowOff>
    </xdr:from>
    <xdr:to>
      <xdr:col>24</xdr:col>
      <xdr:colOff>114300</xdr:colOff>
      <xdr:row>57</xdr:row>
      <xdr:rowOff>111525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8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32802</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634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26274</xdr:rowOff>
    </xdr:from>
    <xdr:to>
      <xdr:col>20</xdr:col>
      <xdr:colOff>38100</xdr:colOff>
      <xdr:row>56</xdr:row>
      <xdr:rowOff>127874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627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144401</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402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121473</xdr:rowOff>
    </xdr:from>
    <xdr:to>
      <xdr:col>15</xdr:col>
      <xdr:colOff>101600</xdr:colOff>
      <xdr:row>57</xdr:row>
      <xdr:rowOff>51623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22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68150</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497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129099</xdr:rowOff>
    </xdr:from>
    <xdr:to>
      <xdr:col>10</xdr:col>
      <xdr:colOff>165100</xdr:colOff>
      <xdr:row>57</xdr:row>
      <xdr:rowOff>59249</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30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75776</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505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112245</xdr:rowOff>
    </xdr:from>
    <xdr:to>
      <xdr:col>6</xdr:col>
      <xdr:colOff>38100</xdr:colOff>
      <xdr:row>57</xdr:row>
      <xdr:rowOff>42395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1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58922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488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87069</xdr:rowOff>
    </xdr:from>
    <xdr:to>
      <xdr:col>24</xdr:col>
      <xdr:colOff>63500</xdr:colOff>
      <xdr:row>76</xdr:row>
      <xdr:rowOff>119655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17269"/>
          <a:ext cx="838200" cy="32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117874</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148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119655</xdr:rowOff>
    </xdr:from>
    <xdr:to>
      <xdr:col>19</xdr:col>
      <xdr:colOff>177800</xdr:colOff>
      <xdr:row>77</xdr:row>
      <xdr:rowOff>6567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49855"/>
          <a:ext cx="889000" cy="583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91271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292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148690</xdr:rowOff>
    </xdr:from>
    <xdr:to>
      <xdr:col>15</xdr:col>
      <xdr:colOff>50800</xdr:colOff>
      <xdr:row>77</xdr:row>
      <xdr:rowOff>6567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178890"/>
          <a:ext cx="889000" cy="29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131753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33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148690</xdr:rowOff>
    </xdr:from>
    <xdr:to>
      <xdr:col>10</xdr:col>
      <xdr:colOff>114300</xdr:colOff>
      <xdr:row>77</xdr:row>
      <xdr:rowOff>46630</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178890"/>
          <a:ext cx="889000" cy="69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102936</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30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101212</xdr:rowOff>
    </xdr:from>
    <xdr:to>
      <xdr:col>6</xdr:col>
      <xdr:colOff>38100</xdr:colOff>
      <xdr:row>78</xdr:row>
      <xdr:rowOff>31362</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0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22489</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395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36269</xdr:rowOff>
    </xdr:from>
    <xdr:to>
      <xdr:col>24</xdr:col>
      <xdr:colOff>114300</xdr:colOff>
      <xdr:row>76</xdr:row>
      <xdr:rowOff>137869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066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59147</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9178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68855</xdr:rowOff>
    </xdr:from>
    <xdr:to>
      <xdr:col>20</xdr:col>
      <xdr:colOff>38100</xdr:colOff>
      <xdr:row>76</xdr:row>
      <xdr:rowOff>170455</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099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15532</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874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127217</xdr:rowOff>
    </xdr:from>
    <xdr:to>
      <xdr:col>15</xdr:col>
      <xdr:colOff>101600</xdr:colOff>
      <xdr:row>77</xdr:row>
      <xdr:rowOff>57367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15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73893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9326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97890</xdr:rowOff>
    </xdr:from>
    <xdr:to>
      <xdr:col>10</xdr:col>
      <xdr:colOff>165100</xdr:colOff>
      <xdr:row>77</xdr:row>
      <xdr:rowOff>28040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12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44567</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903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167280</xdr:rowOff>
    </xdr:from>
    <xdr:to>
      <xdr:col>6</xdr:col>
      <xdr:colOff>38100</xdr:colOff>
      <xdr:row>77</xdr:row>
      <xdr:rowOff>97430</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1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113957</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972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75149</xdr:rowOff>
    </xdr:from>
    <xdr:to>
      <xdr:col>24</xdr:col>
      <xdr:colOff>63500</xdr:colOff>
      <xdr:row>99</xdr:row>
      <xdr:rowOff>79260</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7048699"/>
          <a:ext cx="838200" cy="4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48221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850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73254</xdr:rowOff>
    </xdr:from>
    <xdr:to>
      <xdr:col>19</xdr:col>
      <xdr:colOff>177800</xdr:colOff>
      <xdr:row>99</xdr:row>
      <xdr:rowOff>75149</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7046804"/>
          <a:ext cx="889000" cy="1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118615</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7092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73254</xdr:rowOff>
    </xdr:from>
    <xdr:to>
      <xdr:col>15</xdr:col>
      <xdr:colOff>50800</xdr:colOff>
      <xdr:row>99</xdr:row>
      <xdr:rowOff>79518</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7046804"/>
          <a:ext cx="889000" cy="6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119301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709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79518</xdr:rowOff>
    </xdr:from>
    <xdr:to>
      <xdr:col>10</xdr:col>
      <xdr:colOff>114300</xdr:colOff>
      <xdr:row>99</xdr:row>
      <xdr:rowOff>83590</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7053068"/>
          <a:ext cx="889000" cy="4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145122</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7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29462</xdr:rowOff>
    </xdr:from>
    <xdr:to>
      <xdr:col>6</xdr:col>
      <xdr:colOff>38100</xdr:colOff>
      <xdr:row>99</xdr:row>
      <xdr:rowOff>131062</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70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147589</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78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28460</xdr:rowOff>
    </xdr:from>
    <xdr:to>
      <xdr:col>24</xdr:col>
      <xdr:colOff>114300</xdr:colOff>
      <xdr:row>99</xdr:row>
      <xdr:rowOff>130060</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7002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99</xdr:row>
      <xdr:rowOff>3772</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977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24349</xdr:rowOff>
    </xdr:from>
    <xdr:to>
      <xdr:col>20</xdr:col>
      <xdr:colOff>38100</xdr:colOff>
      <xdr:row>99</xdr:row>
      <xdr:rowOff>125949</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997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142476</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6773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22454</xdr:rowOff>
    </xdr:from>
    <xdr:to>
      <xdr:col>15</xdr:col>
      <xdr:colOff>101600</xdr:colOff>
      <xdr:row>99</xdr:row>
      <xdr:rowOff>124054</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996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140581</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6771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28718</xdr:rowOff>
    </xdr:from>
    <xdr:to>
      <xdr:col>10</xdr:col>
      <xdr:colOff>165100</xdr:colOff>
      <xdr:row>99</xdr:row>
      <xdr:rowOff>130318</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7002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121445</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7094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32790</xdr:rowOff>
    </xdr:from>
    <xdr:to>
      <xdr:col>6</xdr:col>
      <xdr:colOff>38100</xdr:colOff>
      <xdr:row>99</xdr:row>
      <xdr:rowOff>134390</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700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125517</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7099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83203</xdr:rowOff>
    </xdr:from>
    <xdr:to>
      <xdr:col>55</xdr:col>
      <xdr:colOff>0</xdr:colOff>
      <xdr:row>37</xdr:row>
      <xdr:rowOff>53485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9639300" y="6255403"/>
          <a:ext cx="8382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82676</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426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14623</xdr:rowOff>
    </xdr:from>
    <xdr:to>
      <xdr:col>50</xdr:col>
      <xdr:colOff>114300</xdr:colOff>
      <xdr:row>37</xdr:row>
      <xdr:rowOff>53485</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8750300" y="6186823"/>
          <a:ext cx="889000" cy="21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53284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568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14623</xdr:rowOff>
    </xdr:from>
    <xdr:to>
      <xdr:col>45</xdr:col>
      <xdr:colOff>177800</xdr:colOff>
      <xdr:row>36</xdr:row>
      <xdr:rowOff>88102</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6186823"/>
          <a:ext cx="889000" cy="7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40548</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5556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88102</xdr:rowOff>
    </xdr:from>
    <xdr:to>
      <xdr:col>41</xdr:col>
      <xdr:colOff>50800</xdr:colOff>
      <xdr:row>36</xdr:row>
      <xdr:rowOff>112595</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260302"/>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54264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5693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79410</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65945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32403</xdr:rowOff>
    </xdr:from>
    <xdr:to>
      <xdr:col>55</xdr:col>
      <xdr:colOff>50800</xdr:colOff>
      <xdr:row>36</xdr:row>
      <xdr:rowOff>134003</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204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55280</xdr:rowOff>
    </xdr:from>
    <xdr:ext cx="469744"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05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2685</xdr:rowOff>
    </xdr:from>
    <xdr:to>
      <xdr:col>50</xdr:col>
      <xdr:colOff>165100</xdr:colOff>
      <xdr:row>37</xdr:row>
      <xdr:rowOff>104285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3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120812</xdr:rowOff>
    </xdr:from>
    <xdr:ext cx="469744"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04428" y="6121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135273</xdr:rowOff>
    </xdr:from>
    <xdr:to>
      <xdr:col>46</xdr:col>
      <xdr:colOff>38100</xdr:colOff>
      <xdr:row>36</xdr:row>
      <xdr:rowOff>65423</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136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81950</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15428" y="5911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37302</xdr:rowOff>
    </xdr:from>
    <xdr:to>
      <xdr:col>41</xdr:col>
      <xdr:colOff>101600</xdr:colOff>
      <xdr:row>36</xdr:row>
      <xdr:rowOff>138902</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209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34</xdr:row>
      <xdr:rowOff>155429</xdr:rowOff>
    </xdr:from>
    <xdr:ext cx="469744"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26428" y="5984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61795</xdr:rowOff>
    </xdr:from>
    <xdr:to>
      <xdr:col>36</xdr:col>
      <xdr:colOff>165100</xdr:colOff>
      <xdr:row>36</xdr:row>
      <xdr:rowOff>163395</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23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8472</xdr:rowOff>
    </xdr:from>
    <xdr:ext cx="469744"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37428" y="6009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107823</xdr:rowOff>
    </xdr:from>
    <xdr:to>
      <xdr:col>55</xdr:col>
      <xdr:colOff>0</xdr:colOff>
      <xdr:row>53</xdr:row>
      <xdr:rowOff>132245</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9639300" y="9023223"/>
          <a:ext cx="838200" cy="195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155592</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585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132245</xdr:rowOff>
    </xdr:from>
    <xdr:to>
      <xdr:col>50</xdr:col>
      <xdr:colOff>114300</xdr:colOff>
      <xdr:row>54</xdr:row>
      <xdr:rowOff>22161</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8750300" y="9219095"/>
          <a:ext cx="889000" cy="6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81145</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68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22161</xdr:rowOff>
    </xdr:from>
    <xdr:to>
      <xdr:col>45</xdr:col>
      <xdr:colOff>177800</xdr:colOff>
      <xdr:row>54</xdr:row>
      <xdr:rowOff>125044</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280461"/>
          <a:ext cx="889000" cy="102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108831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71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87096</xdr:rowOff>
    </xdr:from>
    <xdr:to>
      <xdr:col>41</xdr:col>
      <xdr:colOff>50800</xdr:colOff>
      <xdr:row>54</xdr:row>
      <xdr:rowOff>125044</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9345396"/>
          <a:ext cx="889000" cy="37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21717</xdr:rowOff>
    </xdr:from>
    <xdr:to>
      <xdr:col>36</xdr:col>
      <xdr:colOff>165100</xdr:colOff>
      <xdr:row>56</xdr:row>
      <xdr:rowOff>123317</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62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114444</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71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52</xdr:row>
      <xdr:rowOff>57023</xdr:rowOff>
    </xdr:from>
    <xdr:to>
      <xdr:col>55</xdr:col>
      <xdr:colOff>50800</xdr:colOff>
      <xdr:row>52</xdr:row>
      <xdr:rowOff>158623</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8972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79900</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8823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53</xdr:row>
      <xdr:rowOff>81445</xdr:rowOff>
    </xdr:from>
    <xdr:to>
      <xdr:col>50</xdr:col>
      <xdr:colOff>165100</xdr:colOff>
      <xdr:row>54</xdr:row>
      <xdr:rowOff>11595</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16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28122</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8943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142811</xdr:rowOff>
    </xdr:from>
    <xdr:to>
      <xdr:col>46</xdr:col>
      <xdr:colOff>38100</xdr:colOff>
      <xdr:row>54</xdr:row>
      <xdr:rowOff>72961</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229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52</xdr:row>
      <xdr:rowOff>89488</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00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74244</xdr:rowOff>
    </xdr:from>
    <xdr:to>
      <xdr:col>41</xdr:col>
      <xdr:colOff>101600</xdr:colOff>
      <xdr:row>55</xdr:row>
      <xdr:rowOff>4394</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332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20921</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9107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36296</xdr:rowOff>
    </xdr:from>
    <xdr:to>
      <xdr:col>36</xdr:col>
      <xdr:colOff>165100</xdr:colOff>
      <xdr:row>54</xdr:row>
      <xdr:rowOff>137896</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294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52</xdr:row>
      <xdr:rowOff>154423</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9069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80528</xdr:rowOff>
    </xdr:from>
    <xdr:to>
      <xdr:col>55</xdr:col>
      <xdr:colOff>0</xdr:colOff>
      <xdr:row>78</xdr:row>
      <xdr:rowOff>105470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453628"/>
          <a:ext cx="838200" cy="24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32620</xdr:rowOff>
    </xdr:from>
    <xdr:to>
      <xdr:col>50</xdr:col>
      <xdr:colOff>114300</xdr:colOff>
      <xdr:row>78</xdr:row>
      <xdr:rowOff>80528</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405720"/>
          <a:ext cx="889000" cy="4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32620</xdr:rowOff>
    </xdr:from>
    <xdr:to>
      <xdr:col>45</xdr:col>
      <xdr:colOff>177800</xdr:colOff>
      <xdr:row>78</xdr:row>
      <xdr:rowOff>92728</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3405720"/>
          <a:ext cx="889000" cy="6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92728</xdr:rowOff>
    </xdr:from>
    <xdr:to>
      <xdr:col>41</xdr:col>
      <xdr:colOff>50800</xdr:colOff>
      <xdr:row>78</xdr:row>
      <xdr:rowOff>112218</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6972300" y="13465828"/>
          <a:ext cx="889000" cy="19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112016</xdr:rowOff>
    </xdr:from>
    <xdr:to>
      <xdr:col>36</xdr:col>
      <xdr:colOff>165100</xdr:colOff>
      <xdr:row>78</xdr:row>
      <xdr:rowOff>42166</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313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58693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08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54670</xdr:rowOff>
    </xdr:from>
    <xdr:to>
      <xdr:col>55</xdr:col>
      <xdr:colOff>50800</xdr:colOff>
      <xdr:row>78</xdr:row>
      <xdr:rowOff>156270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42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141047</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42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29728</xdr:rowOff>
    </xdr:from>
    <xdr:to>
      <xdr:col>50</xdr:col>
      <xdr:colOff>165100</xdr:colOff>
      <xdr:row>78</xdr:row>
      <xdr:rowOff>131328</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402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122455</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495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153270</xdr:rowOff>
    </xdr:from>
    <xdr:to>
      <xdr:col>46</xdr:col>
      <xdr:colOff>38100</xdr:colOff>
      <xdr:row>78</xdr:row>
      <xdr:rowOff>83420</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5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74547</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447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41928</xdr:rowOff>
    </xdr:from>
    <xdr:to>
      <xdr:col>41</xdr:col>
      <xdr:colOff>101600</xdr:colOff>
      <xdr:row>78</xdr:row>
      <xdr:rowOff>143528</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15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134655</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3507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61418</xdr:rowOff>
    </xdr:from>
    <xdr:to>
      <xdr:col>36</xdr:col>
      <xdr:colOff>165100</xdr:colOff>
      <xdr:row>78</xdr:row>
      <xdr:rowOff>163018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43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154145</xdr:rowOff>
    </xdr:from>
    <xdr:ext cx="469744"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37428" y="13527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93</xdr:row>
      <xdr:rowOff>19129</xdr:rowOff>
    </xdr:from>
    <xdr:to>
      <xdr:col>55</xdr:col>
      <xdr:colOff>0</xdr:colOff>
      <xdr:row>93</xdr:row>
      <xdr:rowOff>123637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9639300" y="15963979"/>
          <a:ext cx="838200" cy="104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93</xdr:row>
      <xdr:rowOff>19129</xdr:rowOff>
    </xdr:from>
    <xdr:to>
      <xdr:col>50</xdr:col>
      <xdr:colOff>114300</xdr:colOff>
      <xdr:row>93</xdr:row>
      <xdr:rowOff>105333</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8750300" y="15963979"/>
          <a:ext cx="889000" cy="86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115409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574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105333</xdr:rowOff>
    </xdr:from>
    <xdr:to>
      <xdr:col>45</xdr:col>
      <xdr:colOff>177800</xdr:colOff>
      <xdr:row>94</xdr:row>
      <xdr:rowOff>165303</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050183"/>
          <a:ext cx="889000" cy="231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165303</xdr:rowOff>
    </xdr:from>
    <xdr:to>
      <xdr:col>41</xdr:col>
      <xdr:colOff>50800</xdr:colOff>
      <xdr:row>95</xdr:row>
      <xdr:rowOff>84889</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281603"/>
          <a:ext cx="889000" cy="91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106135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56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146194</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60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72837</xdr:rowOff>
    </xdr:from>
    <xdr:to>
      <xdr:col>55</xdr:col>
      <xdr:colOff>50800</xdr:colOff>
      <xdr:row>94</xdr:row>
      <xdr:rowOff>2987</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01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95714</xdr:rowOff>
    </xdr:from>
    <xdr:ext cx="599010"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5869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92</xdr:row>
      <xdr:rowOff>139779</xdr:rowOff>
    </xdr:from>
    <xdr:to>
      <xdr:col>50</xdr:col>
      <xdr:colOff>165100</xdr:colOff>
      <xdr:row>93</xdr:row>
      <xdr:rowOff>69929</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591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91</xdr:row>
      <xdr:rowOff>86456</xdr:rowOff>
    </xdr:from>
    <xdr:ext cx="59901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39795" y="156884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54533</xdr:rowOff>
    </xdr:from>
    <xdr:to>
      <xdr:col>46</xdr:col>
      <xdr:colOff>38100</xdr:colOff>
      <xdr:row>93</xdr:row>
      <xdr:rowOff>156133</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5999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92</xdr:row>
      <xdr:rowOff>1210</xdr:rowOff>
    </xdr:from>
    <xdr:ext cx="599010"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50795" y="15774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114503</xdr:rowOff>
    </xdr:from>
    <xdr:to>
      <xdr:col>41</xdr:col>
      <xdr:colOff>101600</xdr:colOff>
      <xdr:row>95</xdr:row>
      <xdr:rowOff>44653</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230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61180</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006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34089</xdr:rowOff>
    </xdr:from>
    <xdr:to>
      <xdr:col>36</xdr:col>
      <xdr:colOff>165100</xdr:colOff>
      <xdr:row>95</xdr:row>
      <xdr:rowOff>135689</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32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152216</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097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16913</xdr:rowOff>
    </xdr:from>
    <xdr:to>
      <xdr:col>85</xdr:col>
      <xdr:colOff>127000</xdr:colOff>
      <xdr:row>36</xdr:row>
      <xdr:rowOff>156088</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017663"/>
          <a:ext cx="838200" cy="310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133607</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305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156088</xdr:rowOff>
    </xdr:from>
    <xdr:to>
      <xdr:col>81</xdr:col>
      <xdr:colOff>50800</xdr:colOff>
      <xdr:row>37</xdr:row>
      <xdr:rowOff>134542</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4592300" y="6328288"/>
          <a:ext cx="889000" cy="149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132549</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47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134542</xdr:rowOff>
    </xdr:from>
    <xdr:to>
      <xdr:col>76</xdr:col>
      <xdr:colOff>114300</xdr:colOff>
      <xdr:row>38</xdr:row>
      <xdr:rowOff>40074</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478192"/>
          <a:ext cx="889000" cy="76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60061</xdr:rowOff>
    </xdr:from>
    <xdr:to>
      <xdr:col>71</xdr:col>
      <xdr:colOff>177800</xdr:colOff>
      <xdr:row>38</xdr:row>
      <xdr:rowOff>40074</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a:off x="12814300" y="6403711"/>
          <a:ext cx="889000" cy="151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39765</xdr:rowOff>
    </xdr:from>
    <xdr:to>
      <xdr:col>67</xdr:col>
      <xdr:colOff>101600</xdr:colOff>
      <xdr:row>37</xdr:row>
      <xdr:rowOff>141365</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38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132492</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476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137563</xdr:rowOff>
    </xdr:from>
    <xdr:to>
      <xdr:col>85</xdr:col>
      <xdr:colOff>177800</xdr:colOff>
      <xdr:row>35</xdr:row>
      <xdr:rowOff>67713</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5966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160440</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581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105288</xdr:rowOff>
    </xdr:from>
    <xdr:to>
      <xdr:col>81</xdr:col>
      <xdr:colOff>101600</xdr:colOff>
      <xdr:row>37</xdr:row>
      <xdr:rowOff>35438</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27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51965</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052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83742</xdr:rowOff>
    </xdr:from>
    <xdr:to>
      <xdr:col>76</xdr:col>
      <xdr:colOff>165100</xdr:colOff>
      <xdr:row>38</xdr:row>
      <xdr:rowOff>13892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2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5019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20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160724</xdr:rowOff>
    </xdr:from>
    <xdr:to>
      <xdr:col>72</xdr:col>
      <xdr:colOff>38100</xdr:colOff>
      <xdr:row>38</xdr:row>
      <xdr:rowOff>90874</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50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82001</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97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9261</xdr:rowOff>
    </xdr:from>
    <xdr:to>
      <xdr:col>67</xdr:col>
      <xdr:colOff>101600</xdr:colOff>
      <xdr:row>37</xdr:row>
      <xdr:rowOff>110861</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352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127388</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128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教育費グラフ枠">
          <a:extLst>
            <a:ext uri="{FF2B5EF4-FFF2-40B4-BE49-F238E27FC236}">
              <a16:creationId xmlns:a16="http://schemas.microsoft.com/office/drawing/2014/main" id="{00000000-0008-0000-0700-00003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53</xdr:row>
      <xdr:rowOff>167758</xdr:rowOff>
    </xdr:from>
    <xdr:to>
      <xdr:col>85</xdr:col>
      <xdr:colOff>126364</xdr:colOff>
      <xdr:row>58</xdr:row>
      <xdr:rowOff>578</xdr:rowOff>
    </xdr:to>
    <xdr:cxnSp macro="">
      <xdr:nvCxnSpPr>
        <xdr:cNvPr id="576" name="直線コネクタ 575">
          <a:extLst>
            <a:ext uri="{FF2B5EF4-FFF2-40B4-BE49-F238E27FC236}">
              <a16:creationId xmlns:a16="http://schemas.microsoft.com/office/drawing/2014/main" id="{00000000-0008-0000-0700-000040020000}"/>
            </a:ext>
          </a:extLst>
        </xdr:cNvPr>
        <xdr:cNvCxnSpPr/>
      </xdr:nvCxnSpPr>
      <xdr:spPr>
        <a:xfrm flipV="1">
          <a:off x="16317595" y="9254608"/>
          <a:ext cx="1269" cy="690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4405</xdr:rowOff>
    </xdr:from>
    <xdr:ext cx="534377" cy="259045"/>
    <xdr:sp macro="" textlink="">
      <xdr:nvSpPr>
        <xdr:cNvPr id="577" name="教育費最小値テキスト">
          <a:extLst>
            <a:ext uri="{FF2B5EF4-FFF2-40B4-BE49-F238E27FC236}">
              <a16:creationId xmlns:a16="http://schemas.microsoft.com/office/drawing/2014/main" id="{00000000-0008-0000-0700-000041020000}"/>
            </a:ext>
          </a:extLst>
        </xdr:cNvPr>
        <xdr:cNvSpPr txBox="1"/>
      </xdr:nvSpPr>
      <xdr:spPr>
        <a:xfrm>
          <a:off x="16370300" y="9948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578</xdr:rowOff>
    </xdr:from>
    <xdr:to>
      <xdr:col>86</xdr:col>
      <xdr:colOff>25400</xdr:colOff>
      <xdr:row>58</xdr:row>
      <xdr:rowOff>578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6230600" y="9944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52</xdr:row>
      <xdr:rowOff>114435</xdr:rowOff>
    </xdr:from>
    <xdr:ext cx="599010" cy="259045"/>
    <xdr:sp macro="" textlink="">
      <xdr:nvSpPr>
        <xdr:cNvPr id="579" name="教育費最大値テキスト">
          <a:extLst>
            <a:ext uri="{FF2B5EF4-FFF2-40B4-BE49-F238E27FC236}">
              <a16:creationId xmlns:a16="http://schemas.microsoft.com/office/drawing/2014/main" id="{00000000-0008-0000-0700-000043020000}"/>
            </a:ext>
          </a:extLst>
        </xdr:cNvPr>
        <xdr:cNvSpPr txBox="1"/>
      </xdr:nvSpPr>
      <xdr:spPr>
        <a:xfrm>
          <a:off x="16370300" y="9029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53</xdr:row>
      <xdr:rowOff>167758</xdr:rowOff>
    </xdr:from>
    <xdr:to>
      <xdr:col>86</xdr:col>
      <xdr:colOff>25400</xdr:colOff>
      <xdr:row>53</xdr:row>
      <xdr:rowOff>167758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254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50</xdr:row>
      <xdr:rowOff>98492</xdr:rowOff>
    </xdr:from>
    <xdr:to>
      <xdr:col>85</xdr:col>
      <xdr:colOff>127000</xdr:colOff>
      <xdr:row>57</xdr:row>
      <xdr:rowOff>28925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5481300" y="8670992"/>
          <a:ext cx="838200" cy="113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106492</xdr:rowOff>
    </xdr:from>
    <xdr:ext cx="534377" cy="259045"/>
    <xdr:sp macro="" textlink="">
      <xdr:nvSpPr>
        <xdr:cNvPr id="582" name="教育費平均値テキスト">
          <a:extLst>
            <a:ext uri="{FF2B5EF4-FFF2-40B4-BE49-F238E27FC236}">
              <a16:creationId xmlns:a16="http://schemas.microsoft.com/office/drawing/2014/main" id="{00000000-0008-0000-0700-000046020000}"/>
            </a:ext>
          </a:extLst>
        </xdr:cNvPr>
        <xdr:cNvSpPr txBox="1"/>
      </xdr:nvSpPr>
      <xdr:spPr>
        <a:xfrm>
          <a:off x="16370300" y="95362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83615</xdr:rowOff>
    </xdr:from>
    <xdr:to>
      <xdr:col>85</xdr:col>
      <xdr:colOff>177800</xdr:colOff>
      <xdr:row>57</xdr:row>
      <xdr:rowOff>13765</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6268700" y="968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50</xdr:row>
      <xdr:rowOff>98492</xdr:rowOff>
    </xdr:from>
    <xdr:to>
      <xdr:col>81</xdr:col>
      <xdr:colOff>50800</xdr:colOff>
      <xdr:row>55</xdr:row>
      <xdr:rowOff>148510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4592300" y="8670992"/>
          <a:ext cx="889000" cy="907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119245</xdr:rowOff>
    </xdr:from>
    <xdr:to>
      <xdr:col>81</xdr:col>
      <xdr:colOff>101600</xdr:colOff>
      <xdr:row>57</xdr:row>
      <xdr:rowOff>49395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5430500" y="972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40522</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14111" y="9813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148510</xdr:rowOff>
    </xdr:from>
    <xdr:to>
      <xdr:col>76</xdr:col>
      <xdr:colOff>114300</xdr:colOff>
      <xdr:row>56</xdr:row>
      <xdr:rowOff>94135</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flipV="1">
          <a:off x="13703300" y="9578260"/>
          <a:ext cx="889000" cy="117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137944</xdr:rowOff>
    </xdr:from>
    <xdr:to>
      <xdr:col>76</xdr:col>
      <xdr:colOff>165100</xdr:colOff>
      <xdr:row>57</xdr:row>
      <xdr:rowOff>68094</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4541500" y="973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59221</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325111" y="9831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94135</xdr:rowOff>
    </xdr:from>
    <xdr:to>
      <xdr:col>71</xdr:col>
      <xdr:colOff>177800</xdr:colOff>
      <xdr:row>56</xdr:row>
      <xdr:rowOff>164156</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flipV="1">
          <a:off x="12814300" y="9695335"/>
          <a:ext cx="889000" cy="7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131095</xdr:rowOff>
    </xdr:from>
    <xdr:to>
      <xdr:col>72</xdr:col>
      <xdr:colOff>38100</xdr:colOff>
      <xdr:row>57</xdr:row>
      <xdr:rowOff>61245</xdr:rowOff>
    </xdr:to>
    <xdr:sp macro="" textlink="">
      <xdr:nvSpPr>
        <xdr:cNvPr id="591" name="フローチャート: 判断 590">
          <a:extLst>
            <a:ext uri="{FF2B5EF4-FFF2-40B4-BE49-F238E27FC236}">
              <a16:creationId xmlns:a16="http://schemas.microsoft.com/office/drawing/2014/main" id="{00000000-0008-0000-0700-00004F020000}"/>
            </a:ext>
          </a:extLst>
        </xdr:cNvPr>
        <xdr:cNvSpPr/>
      </xdr:nvSpPr>
      <xdr:spPr>
        <a:xfrm>
          <a:off x="13652500" y="9732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52372</xdr:rowOff>
    </xdr:from>
    <xdr:ext cx="534377"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436111" y="9825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108024</xdr:rowOff>
    </xdr:from>
    <xdr:to>
      <xdr:col>67</xdr:col>
      <xdr:colOff>101600</xdr:colOff>
      <xdr:row>57</xdr:row>
      <xdr:rowOff>38174</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2763500" y="9709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54701</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2547111" y="9484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149575</xdr:rowOff>
    </xdr:from>
    <xdr:to>
      <xdr:col>85</xdr:col>
      <xdr:colOff>177800</xdr:colOff>
      <xdr:row>57</xdr:row>
      <xdr:rowOff>79725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6268700" y="975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128002</xdr:rowOff>
    </xdr:from>
    <xdr:ext cx="534377" cy="259045"/>
    <xdr:sp macro="" textlink="">
      <xdr:nvSpPr>
        <xdr:cNvPr id="601" name="教育費該当値テキスト">
          <a:extLst>
            <a:ext uri="{FF2B5EF4-FFF2-40B4-BE49-F238E27FC236}">
              <a16:creationId xmlns:a16="http://schemas.microsoft.com/office/drawing/2014/main" id="{00000000-0008-0000-0700-000059020000}"/>
            </a:ext>
          </a:extLst>
        </xdr:cNvPr>
        <xdr:cNvSpPr txBox="1"/>
      </xdr:nvSpPr>
      <xdr:spPr>
        <a:xfrm>
          <a:off x="16370300" y="9729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50</xdr:row>
      <xdr:rowOff>47692</xdr:rowOff>
    </xdr:from>
    <xdr:to>
      <xdr:col>81</xdr:col>
      <xdr:colOff>101600</xdr:colOff>
      <xdr:row>50</xdr:row>
      <xdr:rowOff>149292</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5430500" y="8620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48</xdr:row>
      <xdr:rowOff>165819</xdr:rowOff>
    </xdr:from>
    <xdr:ext cx="599010"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5181795" y="8395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97710</xdr:rowOff>
    </xdr:from>
    <xdr:to>
      <xdr:col>76</xdr:col>
      <xdr:colOff>165100</xdr:colOff>
      <xdr:row>56</xdr:row>
      <xdr:rowOff>27860</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4541500" y="952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44387</xdr:rowOff>
    </xdr:from>
    <xdr:ext cx="59901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4292795" y="9302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43335</xdr:rowOff>
    </xdr:from>
    <xdr:to>
      <xdr:col>72</xdr:col>
      <xdr:colOff>38100</xdr:colOff>
      <xdr:row>56</xdr:row>
      <xdr:rowOff>144935</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3652500" y="9644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161462</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3436111" y="9419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113356</xdr:rowOff>
    </xdr:from>
    <xdr:to>
      <xdr:col>67</xdr:col>
      <xdr:colOff>101600</xdr:colOff>
      <xdr:row>57</xdr:row>
      <xdr:rowOff>43506</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2763500" y="971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34633</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547111" y="980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4" name="災害復旧費グラフ枠">
          <a:extLst>
            <a:ext uri="{FF2B5EF4-FFF2-40B4-BE49-F238E27FC236}">
              <a16:creationId xmlns:a16="http://schemas.microsoft.com/office/drawing/2014/main" id="{00000000-0008-0000-0700-00007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6" name="災害復旧費最小値テキスト">
          <a:extLst>
            <a:ext uri="{FF2B5EF4-FFF2-40B4-BE49-F238E27FC236}">
              <a16:creationId xmlns:a16="http://schemas.microsoft.com/office/drawing/2014/main" id="{00000000-0008-0000-0700-00007C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38" name="災害復旧費最大値テキスト">
          <a:extLst>
            <a:ext uri="{FF2B5EF4-FFF2-40B4-BE49-F238E27FC236}">
              <a16:creationId xmlns:a16="http://schemas.microsoft.com/office/drawing/2014/main" id="{00000000-0008-0000-0700-00007E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25867</xdr:rowOff>
    </xdr:from>
    <xdr:to>
      <xdr:col>85</xdr:col>
      <xdr:colOff>127000</xdr:colOff>
      <xdr:row>79</xdr:row>
      <xdr:rowOff>29208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5481300" y="13398967"/>
          <a:ext cx="838200" cy="174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4811</xdr:rowOff>
    </xdr:from>
    <xdr:ext cx="469744" cy="259045"/>
    <xdr:sp macro="" textlink="">
      <xdr:nvSpPr>
        <xdr:cNvPr id="641" name="災害復旧費平均値テキスト">
          <a:extLst>
            <a:ext uri="{FF2B5EF4-FFF2-40B4-BE49-F238E27FC236}">
              <a16:creationId xmlns:a16="http://schemas.microsoft.com/office/drawing/2014/main" id="{00000000-0008-0000-0700-000081020000}"/>
            </a:ext>
          </a:extLst>
        </xdr:cNvPr>
        <xdr:cNvSpPr txBox="1"/>
      </xdr:nvSpPr>
      <xdr:spPr>
        <a:xfrm>
          <a:off x="16370300" y="13549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153657</xdr:rowOff>
    </xdr:from>
    <xdr:to>
      <xdr:col>81</xdr:col>
      <xdr:colOff>50800</xdr:colOff>
      <xdr:row>78</xdr:row>
      <xdr:rowOff>25867</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4592300" y="13355307"/>
          <a:ext cx="889000" cy="43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115378</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5246428" y="1365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122296</xdr:rowOff>
    </xdr:from>
    <xdr:to>
      <xdr:col>76</xdr:col>
      <xdr:colOff>114300</xdr:colOff>
      <xdr:row>77</xdr:row>
      <xdr:rowOff>153657</xdr:rowOff>
    </xdr:to>
    <xdr:cxnSp macro="">
      <xdr:nvCxnSpPr>
        <xdr:cNvPr id="646" name="直線コネクタ 645">
          <a:extLst>
            <a:ext uri="{FF2B5EF4-FFF2-40B4-BE49-F238E27FC236}">
              <a16:creationId xmlns:a16="http://schemas.microsoft.com/office/drawing/2014/main" id="{00000000-0008-0000-0700-000086020000}"/>
            </a:ext>
          </a:extLst>
        </xdr:cNvPr>
        <xdr:cNvCxnSpPr/>
      </xdr:nvCxnSpPr>
      <xdr:spPr>
        <a:xfrm>
          <a:off x="13703300" y="13323946"/>
          <a:ext cx="889000" cy="3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111913</xdr:rowOff>
    </xdr:from>
    <xdr:ext cx="469744"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4357428" y="13656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68932</xdr:rowOff>
    </xdr:from>
    <xdr:to>
      <xdr:col>71</xdr:col>
      <xdr:colOff>177800</xdr:colOff>
      <xdr:row>77</xdr:row>
      <xdr:rowOff>122296</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2814300" y="13270582"/>
          <a:ext cx="889000" cy="53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0" name="フローチャート: 判断 649">
          <a:extLst>
            <a:ext uri="{FF2B5EF4-FFF2-40B4-BE49-F238E27FC236}">
              <a16:creationId xmlns:a16="http://schemas.microsoft.com/office/drawing/2014/main" id="{00000000-0008-0000-0700-00008A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107940</xdr:rowOff>
    </xdr:from>
    <xdr:ext cx="534377"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436111" y="1365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18002</xdr:rowOff>
    </xdr:from>
    <xdr:to>
      <xdr:col>67</xdr:col>
      <xdr:colOff>101600</xdr:colOff>
      <xdr:row>79</xdr:row>
      <xdr:rowOff>119602</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2763500" y="135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110729</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579428" y="136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149858</xdr:rowOff>
    </xdr:from>
    <xdr:to>
      <xdr:col>85</xdr:col>
      <xdr:colOff>177800</xdr:colOff>
      <xdr:row>79</xdr:row>
      <xdr:rowOff>80008</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6268700" y="13522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109235</xdr:rowOff>
    </xdr:from>
    <xdr:ext cx="534377" cy="259045"/>
    <xdr:sp macro="" textlink="">
      <xdr:nvSpPr>
        <xdr:cNvPr id="660" name="災害復旧費該当値テキスト">
          <a:extLst>
            <a:ext uri="{FF2B5EF4-FFF2-40B4-BE49-F238E27FC236}">
              <a16:creationId xmlns:a16="http://schemas.microsoft.com/office/drawing/2014/main" id="{00000000-0008-0000-0700-000094020000}"/>
            </a:ext>
          </a:extLst>
        </xdr:cNvPr>
        <xdr:cNvSpPr txBox="1"/>
      </xdr:nvSpPr>
      <xdr:spPr>
        <a:xfrm>
          <a:off x="16370300" y="1331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146517</xdr:rowOff>
    </xdr:from>
    <xdr:to>
      <xdr:col>81</xdr:col>
      <xdr:colOff>101600</xdr:colOff>
      <xdr:row>78</xdr:row>
      <xdr:rowOff>76667</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5430500" y="13348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93194</xdr:rowOff>
    </xdr:from>
    <xdr:ext cx="534377"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5214111" y="13123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102857</xdr:rowOff>
    </xdr:from>
    <xdr:to>
      <xdr:col>76</xdr:col>
      <xdr:colOff>165100</xdr:colOff>
      <xdr:row>78</xdr:row>
      <xdr:rowOff>33007</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4541500" y="13304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49534</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4325111" y="1307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71496</xdr:rowOff>
    </xdr:from>
    <xdr:to>
      <xdr:col>72</xdr:col>
      <xdr:colOff>38100</xdr:colOff>
      <xdr:row>78</xdr:row>
      <xdr:rowOff>1646</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3652500" y="13273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18173</xdr:rowOff>
    </xdr:from>
    <xdr:ext cx="534377"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3436111" y="13048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18132</xdr:rowOff>
    </xdr:from>
    <xdr:to>
      <xdr:col>67</xdr:col>
      <xdr:colOff>101600</xdr:colOff>
      <xdr:row>77</xdr:row>
      <xdr:rowOff>119732</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2763500" y="1321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136259</xdr:rowOff>
    </xdr:from>
    <xdr:ext cx="599010"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514795" y="12995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公債費グラフ枠">
          <a:extLst>
            <a:ext uri="{FF2B5EF4-FFF2-40B4-BE49-F238E27FC236}">
              <a16:creationId xmlns:a16="http://schemas.microsoft.com/office/drawing/2014/main" id="{00000000-0008-0000-0700-0000B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1" name="公債費最小値テキスト">
          <a:extLst>
            <a:ext uri="{FF2B5EF4-FFF2-40B4-BE49-F238E27FC236}">
              <a16:creationId xmlns:a16="http://schemas.microsoft.com/office/drawing/2014/main" id="{00000000-0008-0000-0700-0000B3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3" name="公債費最大値テキスト">
          <a:extLst>
            <a:ext uri="{FF2B5EF4-FFF2-40B4-BE49-F238E27FC236}">
              <a16:creationId xmlns:a16="http://schemas.microsoft.com/office/drawing/2014/main" id="{00000000-0008-0000-0700-0000B5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94883</xdr:rowOff>
    </xdr:from>
    <xdr:to>
      <xdr:col>85</xdr:col>
      <xdr:colOff>127000</xdr:colOff>
      <xdr:row>97</xdr:row>
      <xdr:rowOff>112967</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5481300" y="16725533"/>
          <a:ext cx="838200" cy="18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62627</xdr:rowOff>
    </xdr:from>
    <xdr:ext cx="534377" cy="259045"/>
    <xdr:sp macro="" textlink="">
      <xdr:nvSpPr>
        <xdr:cNvPr id="696" name="公債費平均値テキスト">
          <a:extLst>
            <a:ext uri="{FF2B5EF4-FFF2-40B4-BE49-F238E27FC236}">
              <a16:creationId xmlns:a16="http://schemas.microsoft.com/office/drawing/2014/main" id="{00000000-0008-0000-0700-0000B8020000}"/>
            </a:ext>
          </a:extLst>
        </xdr:cNvPr>
        <xdr:cNvSpPr txBox="1"/>
      </xdr:nvSpPr>
      <xdr:spPr>
        <a:xfrm>
          <a:off x="16370300" y="16693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78206</xdr:rowOff>
    </xdr:from>
    <xdr:to>
      <xdr:col>81</xdr:col>
      <xdr:colOff>50800</xdr:colOff>
      <xdr:row>97</xdr:row>
      <xdr:rowOff>112967</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4592300" y="16708856"/>
          <a:ext cx="889000" cy="34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4855</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5214111" y="1680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78206</xdr:rowOff>
    </xdr:from>
    <xdr:to>
      <xdr:col>76</xdr:col>
      <xdr:colOff>114300</xdr:colOff>
      <xdr:row>97</xdr:row>
      <xdr:rowOff>86959</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3703300" y="16708856"/>
          <a:ext cx="889000" cy="8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4332</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80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86959</xdr:rowOff>
    </xdr:from>
    <xdr:to>
      <xdr:col>71</xdr:col>
      <xdr:colOff>177800</xdr:colOff>
      <xdr:row>97</xdr:row>
      <xdr:rowOff>102957</xdr:rowOff>
    </xdr:to>
    <xdr:cxnSp macro="">
      <xdr:nvCxnSpPr>
        <xdr:cNvPr id="704" name="直線コネクタ 703">
          <a:extLst>
            <a:ext uri="{FF2B5EF4-FFF2-40B4-BE49-F238E27FC236}">
              <a16:creationId xmlns:a16="http://schemas.microsoft.com/office/drawing/2014/main" id="{00000000-0008-0000-0700-0000C0020000}"/>
            </a:ext>
          </a:extLst>
        </xdr:cNvPr>
        <xdr:cNvCxnSpPr/>
      </xdr:nvCxnSpPr>
      <xdr:spPr>
        <a:xfrm flipV="1">
          <a:off x="12814300" y="16717609"/>
          <a:ext cx="889000" cy="15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5" name="フローチャート: 判断 704">
          <a:extLst>
            <a:ext uri="{FF2B5EF4-FFF2-40B4-BE49-F238E27FC236}">
              <a16:creationId xmlns:a16="http://schemas.microsoft.com/office/drawing/2014/main" id="{00000000-0008-0000-0700-0000C1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10101</xdr:rowOff>
    </xdr:from>
    <xdr:ext cx="534377"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3436111" y="16812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99146</xdr:rowOff>
    </xdr:from>
    <xdr:to>
      <xdr:col>67</xdr:col>
      <xdr:colOff>101600</xdr:colOff>
      <xdr:row>98</xdr:row>
      <xdr:rowOff>29296</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2763500" y="16729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20423</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547111" y="16822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44083</xdr:rowOff>
    </xdr:from>
    <xdr:to>
      <xdr:col>85</xdr:col>
      <xdr:colOff>177800</xdr:colOff>
      <xdr:row>97</xdr:row>
      <xdr:rowOff>145683</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6268700" y="16674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66960</xdr:rowOff>
    </xdr:from>
    <xdr:ext cx="534377" cy="259045"/>
    <xdr:sp macro="" textlink="">
      <xdr:nvSpPr>
        <xdr:cNvPr id="715" name="公債費該当値テキスト">
          <a:extLst>
            <a:ext uri="{FF2B5EF4-FFF2-40B4-BE49-F238E27FC236}">
              <a16:creationId xmlns:a16="http://schemas.microsoft.com/office/drawing/2014/main" id="{00000000-0008-0000-0700-0000CB020000}"/>
            </a:ext>
          </a:extLst>
        </xdr:cNvPr>
        <xdr:cNvSpPr txBox="1"/>
      </xdr:nvSpPr>
      <xdr:spPr>
        <a:xfrm>
          <a:off x="16370300" y="16526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62167</xdr:rowOff>
    </xdr:from>
    <xdr:to>
      <xdr:col>81</xdr:col>
      <xdr:colOff>101600</xdr:colOff>
      <xdr:row>97</xdr:row>
      <xdr:rowOff>163767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5430500" y="16692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8844</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5214111" y="16468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27406</xdr:rowOff>
    </xdr:from>
    <xdr:to>
      <xdr:col>76</xdr:col>
      <xdr:colOff>165100</xdr:colOff>
      <xdr:row>97</xdr:row>
      <xdr:rowOff>129006</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4541500" y="1665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145533</xdr:rowOff>
    </xdr:from>
    <xdr:ext cx="599010"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4292795" y="16433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36159</xdr:rowOff>
    </xdr:from>
    <xdr:to>
      <xdr:col>72</xdr:col>
      <xdr:colOff>38100</xdr:colOff>
      <xdr:row>97</xdr:row>
      <xdr:rowOff>137759</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3652500" y="16666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154286</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3436111" y="16442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52157</xdr:rowOff>
    </xdr:from>
    <xdr:to>
      <xdr:col>67</xdr:col>
      <xdr:colOff>101600</xdr:colOff>
      <xdr:row>97</xdr:row>
      <xdr:rowOff>153757</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2763500" y="16682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170284</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2547111" y="16458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26035</xdr:rowOff>
    </xdr:from>
    <xdr:to>
      <xdr:col>98</xdr:col>
      <xdr:colOff>38100</xdr:colOff>
      <xdr:row>39</xdr:row>
      <xdr:rowOff>127635</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144162</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7017" y="6487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高知県平均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5" name="前年度繰上充用金グラフ枠">
          <a:extLst>
            <a:ext uri="{FF2B5EF4-FFF2-40B4-BE49-F238E27FC236}">
              <a16:creationId xmlns:a16="http://schemas.microsoft.com/office/drawing/2014/main" id="{00000000-0008-0000-0700-00002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7" name="前年度繰上充用金最小値テキスト">
          <a:extLst>
            <a:ext uri="{FF2B5EF4-FFF2-40B4-BE49-F238E27FC236}">
              <a16:creationId xmlns:a16="http://schemas.microsoft.com/office/drawing/2014/main" id="{00000000-0008-0000-0700-000027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09" name="前年度繰上充用金最大値テキスト">
          <a:extLst>
            <a:ext uri="{FF2B5EF4-FFF2-40B4-BE49-F238E27FC236}">
              <a16:creationId xmlns:a16="http://schemas.microsoft.com/office/drawing/2014/main" id="{00000000-0008-0000-0700-000029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2" name="前年度繰上充用金平均値テキスト">
          <a:extLst>
            <a:ext uri="{FF2B5EF4-FFF2-40B4-BE49-F238E27FC236}">
              <a16:creationId xmlns:a16="http://schemas.microsoft.com/office/drawing/2014/main" id="{00000000-0008-0000-0700-00002C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7" name="直線コネクタ 816">
          <a:extLst>
            <a:ext uri="{FF2B5EF4-FFF2-40B4-BE49-F238E27FC236}">
              <a16:creationId xmlns:a16="http://schemas.microsoft.com/office/drawing/2014/main" id="{00000000-0008-0000-0700-000031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0" name="直線コネクタ 819">
          <a:extLst>
            <a:ext uri="{FF2B5EF4-FFF2-40B4-BE49-F238E27FC236}">
              <a16:creationId xmlns:a16="http://schemas.microsoft.com/office/drawing/2014/main" id="{00000000-0008-0000-0700-000034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1" name="フローチャート: 判断 820">
          <a:extLst>
            <a:ext uri="{FF2B5EF4-FFF2-40B4-BE49-F238E27FC236}">
              <a16:creationId xmlns:a16="http://schemas.microsoft.com/office/drawing/2014/main" id="{00000000-0008-0000-0700-000035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154813</xdr:rowOff>
    </xdr:from>
    <xdr:to>
      <xdr:col>98</xdr:col>
      <xdr:colOff>38100</xdr:colOff>
      <xdr:row>59</xdr:row>
      <xdr:rowOff>84963</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8605500" y="10098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57</xdr:row>
      <xdr:rowOff>101490</xdr:rowOff>
    </xdr:from>
    <xdr:ext cx="313932"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499333" y="98741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1" name="前年度繰上充用金該当値テキスト">
          <a:extLst>
            <a:ext uri="{FF2B5EF4-FFF2-40B4-BE49-F238E27FC236}">
              <a16:creationId xmlns:a16="http://schemas.microsoft.com/office/drawing/2014/main" id="{00000000-0008-0000-0700-00003F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3" name="テキスト ボックス 832">
          <a:extLst>
            <a:ext uri="{FF2B5EF4-FFF2-40B4-BE49-F238E27FC236}">
              <a16:creationId xmlns:a16="http://schemas.microsoft.com/office/drawing/2014/main" id="{00000000-0008-0000-0700-000041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0" name="正方形/長方形 839">
          <a:extLst>
            <a:ext uri="{FF2B5EF4-FFF2-40B4-BE49-F238E27FC236}">
              <a16:creationId xmlns:a16="http://schemas.microsoft.com/office/drawing/2014/main" id="{00000000-0008-0000-0700-00004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1" name="正方形/長方形 840">
          <a:extLst>
            <a:ext uri="{FF2B5EF4-FFF2-40B4-BE49-F238E27FC236}">
              <a16:creationId xmlns:a16="http://schemas.microsoft.com/office/drawing/2014/main" id="{00000000-0008-0000-0700-00004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2" name="テキスト ボックス 841">
          <a:extLst>
            <a:ext uri="{FF2B5EF4-FFF2-40B4-BE49-F238E27FC236}">
              <a16:creationId xmlns:a16="http://schemas.microsoft.com/office/drawing/2014/main" id="{00000000-0008-0000-0700-00004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歳出決算総額は、住民一人当たり</a:t>
          </a:r>
          <a:r>
            <a:rPr kumimoji="1" lang="en-US" altLang="ja-JP" sz="1000">
              <a:solidFill>
                <a:schemeClr val="tx1"/>
              </a:solidFill>
              <a:effectLst/>
              <a:latin typeface="+mn-lt"/>
              <a:ea typeface="+mn-ea"/>
              <a:cs typeface="+mn-cs"/>
            </a:rPr>
            <a:t>1,043,946</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399,065</a:t>
          </a:r>
          <a:r>
            <a:rPr kumimoji="1" lang="ja-JP" altLang="ja-JP" sz="1000">
              <a:solidFill>
                <a:schemeClr val="tx1"/>
              </a:solidFill>
              <a:effectLst/>
              <a:latin typeface="+mn-lt"/>
              <a:ea typeface="+mn-ea"/>
              <a:cs typeface="+mn-cs"/>
            </a:rPr>
            <a:t>円の減となっている。</a:t>
          </a:r>
          <a:endParaRPr lang="ja-JP" altLang="ja-JP" sz="1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総務費は、市庁舎建設事業が令和</a:t>
          </a:r>
          <a:r>
            <a:rPr kumimoji="1" lang="en-US" altLang="ja-JP" sz="1000">
              <a:solidFill>
                <a:schemeClr val="tx1"/>
              </a:solidFill>
              <a:effectLst/>
              <a:latin typeface="+mn-lt"/>
              <a:ea typeface="+mn-ea"/>
              <a:cs typeface="+mn-cs"/>
            </a:rPr>
            <a:t>5</a:t>
          </a:r>
          <a:r>
            <a:rPr kumimoji="1" lang="ja-JP" altLang="ja-JP" sz="1000">
              <a:solidFill>
                <a:schemeClr val="tx1"/>
              </a:solidFill>
              <a:effectLst/>
              <a:latin typeface="+mn-lt"/>
              <a:ea typeface="+mn-ea"/>
              <a:cs typeface="+mn-cs"/>
            </a:rPr>
            <a:t>年度に</a:t>
          </a:r>
          <a:r>
            <a:rPr kumimoji="1" lang="ja-JP" altLang="en-US" sz="1000">
              <a:solidFill>
                <a:schemeClr val="tx1"/>
              </a:solidFill>
              <a:effectLst/>
              <a:latin typeface="+mn-lt"/>
              <a:ea typeface="+mn-ea"/>
              <a:cs typeface="+mn-cs"/>
            </a:rPr>
            <a:t>完了したことから</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住民一人当たり</a:t>
          </a:r>
          <a:r>
            <a:rPr kumimoji="1" lang="en-US" altLang="ja-JP" sz="1000">
              <a:solidFill>
                <a:schemeClr val="tx1"/>
              </a:solidFill>
              <a:effectLst/>
              <a:latin typeface="+mn-lt"/>
              <a:ea typeface="+mn-ea"/>
              <a:cs typeface="+mn-cs"/>
            </a:rPr>
            <a:t>257,185</a:t>
          </a:r>
          <a:r>
            <a:rPr kumimoji="1" lang="ja-JP" altLang="en-US"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122,127</a:t>
          </a:r>
          <a:r>
            <a:rPr kumimoji="1" lang="ja-JP" altLang="en-US" sz="1000">
              <a:solidFill>
                <a:schemeClr val="tx1"/>
              </a:solidFill>
              <a:effectLst/>
              <a:latin typeface="+mn-lt"/>
              <a:ea typeface="+mn-ea"/>
              <a:cs typeface="+mn-cs"/>
            </a:rPr>
            <a:t>円の減となり、</a:t>
          </a:r>
          <a:r>
            <a:rPr kumimoji="1" lang="ja-JP" altLang="ja-JP" sz="1000">
              <a:solidFill>
                <a:schemeClr val="tx1"/>
              </a:solidFill>
              <a:effectLst/>
              <a:latin typeface="+mn-lt"/>
              <a:ea typeface="+mn-ea"/>
              <a:cs typeface="+mn-cs"/>
            </a:rPr>
            <a:t>依然として全国平均・類団平均と比較すると高い水準であるが大幅に減少した。</a:t>
          </a:r>
          <a:r>
            <a:rPr kumimoji="1" lang="ja-JP" altLang="en-US" sz="1000">
              <a:solidFill>
                <a:schemeClr val="tx1"/>
              </a:solidFill>
              <a:effectLst/>
              <a:latin typeface="+mn-lt"/>
              <a:ea typeface="+mn-ea"/>
              <a:cs typeface="+mn-cs"/>
            </a:rPr>
            <a:t>今後も人件費の増加や防災対策等の実施により高い水準での推移が見込まれる。</a:t>
          </a:r>
          <a:endParaRPr lang="ja-JP" altLang="ja-JP" sz="1000">
            <a:solidFill>
              <a:schemeClr val="tx1"/>
            </a:solidFill>
            <a:effectLst/>
          </a:endParaRPr>
        </a:p>
        <a:p>
          <a:r>
            <a:rPr kumimoji="1" lang="ja-JP" altLang="ja-JP" sz="1000">
              <a:solidFill>
                <a:schemeClr val="tx1"/>
              </a:solidFill>
              <a:effectLst/>
              <a:latin typeface="+mn-lt"/>
              <a:ea typeface="+mn-ea"/>
              <a:cs typeface="+mn-cs"/>
            </a:rPr>
            <a:t>農林水産業費は、</a:t>
          </a:r>
          <a:r>
            <a:rPr kumimoji="1" lang="ja-JP" altLang="en-US" sz="1000">
              <a:solidFill>
                <a:schemeClr val="tx1"/>
              </a:solidFill>
              <a:effectLst/>
              <a:latin typeface="+mn-lt"/>
              <a:ea typeface="+mn-ea"/>
              <a:cs typeface="+mn-cs"/>
            </a:rPr>
            <a:t>漁港海岸保全施設整備や農業用水路等長寿命化・防災減災事業の事業費が増加したことから、</a:t>
          </a:r>
          <a:r>
            <a:rPr kumimoji="1" lang="ja-JP" altLang="ja-JP" sz="1000">
              <a:solidFill>
                <a:schemeClr val="tx1"/>
              </a:solidFill>
              <a:effectLst/>
              <a:latin typeface="+mn-lt"/>
              <a:ea typeface="+mn-ea"/>
              <a:cs typeface="+mn-cs"/>
            </a:rPr>
            <a:t>住民一人当たり</a:t>
          </a:r>
          <a:r>
            <a:rPr kumimoji="1" lang="en-US" altLang="ja-JP" sz="1000">
              <a:solidFill>
                <a:schemeClr val="tx1"/>
              </a:solidFill>
              <a:effectLst/>
              <a:latin typeface="+mn-lt"/>
              <a:ea typeface="+mn-ea"/>
              <a:cs typeface="+mn-cs"/>
            </a:rPr>
            <a:t>89,510</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15,423</a:t>
          </a:r>
          <a:r>
            <a:rPr kumimoji="1" lang="ja-JP" altLang="ja-JP" sz="1000">
              <a:solidFill>
                <a:schemeClr val="tx1"/>
              </a:solidFill>
              <a:effectLst/>
              <a:latin typeface="+mn-lt"/>
              <a:ea typeface="+mn-ea"/>
              <a:cs typeface="+mn-cs"/>
            </a:rPr>
            <a:t>円の</a:t>
          </a:r>
          <a:r>
            <a:rPr kumimoji="1" lang="ja-JP" altLang="en-US"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と</a:t>
          </a:r>
          <a:r>
            <a:rPr kumimoji="1" lang="ja-JP" altLang="en-US" sz="1000">
              <a:solidFill>
                <a:schemeClr val="tx1"/>
              </a:solidFill>
              <a:effectLst/>
              <a:latin typeface="+mn-lt"/>
              <a:ea typeface="+mn-ea"/>
              <a:cs typeface="+mn-cs"/>
            </a:rPr>
            <a:t>なった。農林水産業は本市の基幹産業であり、今後も継続して事業を展開していくため、</a:t>
          </a:r>
          <a:r>
            <a:rPr kumimoji="1" lang="ja-JP" altLang="ja-JP" sz="1000">
              <a:solidFill>
                <a:schemeClr val="tx1"/>
              </a:solidFill>
              <a:effectLst/>
              <a:latin typeface="+mn-lt"/>
              <a:ea typeface="+mn-ea"/>
              <a:cs typeface="+mn-cs"/>
            </a:rPr>
            <a:t>全国平均・類団平均と比較すると高い水準</a:t>
          </a:r>
          <a:r>
            <a:rPr kumimoji="1" lang="ja-JP" altLang="en-US" sz="1000">
              <a:solidFill>
                <a:schemeClr val="tx1"/>
              </a:solidFill>
              <a:effectLst/>
              <a:latin typeface="+mn-lt"/>
              <a:ea typeface="+mn-ea"/>
              <a:cs typeface="+mn-cs"/>
            </a:rPr>
            <a:t>になることが見込まれる。</a:t>
          </a:r>
          <a:endParaRPr kumimoji="1" lang="en-US" altLang="ja-JP" sz="1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消防</a:t>
          </a:r>
          <a:r>
            <a:rPr kumimoji="1" lang="ja-JP" altLang="ja-JP" sz="1000">
              <a:solidFill>
                <a:schemeClr val="tx1"/>
              </a:solidFill>
              <a:effectLst/>
              <a:latin typeface="+mn-lt"/>
              <a:ea typeface="+mn-ea"/>
              <a:cs typeface="+mn-cs"/>
            </a:rPr>
            <a:t>費は、</a:t>
          </a:r>
          <a:r>
            <a:rPr kumimoji="1" lang="ja-JP" altLang="en-US" sz="1000">
              <a:solidFill>
                <a:schemeClr val="tx1"/>
              </a:solidFill>
              <a:effectLst/>
              <a:latin typeface="+mn-lt"/>
              <a:ea typeface="+mn-ea"/>
              <a:cs typeface="+mn-cs"/>
            </a:rPr>
            <a:t>消防分団屯所の津波浸水区域外への移転事業の実施により、住民一人当たり</a:t>
          </a:r>
          <a:r>
            <a:rPr kumimoji="1" lang="en-US" altLang="ja-JP" sz="1000">
              <a:solidFill>
                <a:schemeClr val="tx1"/>
              </a:solidFill>
              <a:effectLst/>
              <a:latin typeface="+mn-lt"/>
              <a:ea typeface="+mn-ea"/>
              <a:cs typeface="+mn-cs"/>
            </a:rPr>
            <a:t>56,594</a:t>
          </a:r>
          <a:r>
            <a:rPr kumimoji="1" lang="ja-JP" altLang="en-US" sz="1000">
              <a:solidFill>
                <a:schemeClr val="tx1"/>
              </a:solidFill>
              <a:effectLst/>
              <a:latin typeface="+mn-lt"/>
              <a:ea typeface="+mn-ea"/>
              <a:cs typeface="+mn-cs"/>
            </a:rPr>
            <a:t>円となり、対前年度</a:t>
          </a:r>
          <a:r>
            <a:rPr kumimoji="1" lang="en-US" altLang="ja-JP" sz="1000">
              <a:solidFill>
                <a:schemeClr val="tx1"/>
              </a:solidFill>
              <a:effectLst/>
              <a:latin typeface="+mn-lt"/>
              <a:ea typeface="+mn-ea"/>
              <a:cs typeface="+mn-cs"/>
            </a:rPr>
            <a:t>21,741</a:t>
          </a:r>
          <a:r>
            <a:rPr kumimoji="1" lang="ja-JP" altLang="en-US" sz="1000">
              <a:solidFill>
                <a:schemeClr val="tx1"/>
              </a:solidFill>
              <a:effectLst/>
              <a:latin typeface="+mn-lt"/>
              <a:ea typeface="+mn-ea"/>
              <a:cs typeface="+mn-cs"/>
            </a:rPr>
            <a:t>円の増となった。今後も継続して移転事業を実施することや、指令システムの更新を予定していることから、</a:t>
          </a:r>
          <a:r>
            <a:rPr kumimoji="1" lang="ja-JP" altLang="ja-JP" sz="1000">
              <a:solidFill>
                <a:schemeClr val="tx1"/>
              </a:solidFill>
              <a:effectLst/>
              <a:latin typeface="+mn-lt"/>
              <a:ea typeface="+mn-ea"/>
              <a:cs typeface="+mn-cs"/>
            </a:rPr>
            <a:t>全国平均・類団平均と比較すると高い水準になることが見込まれる。</a:t>
          </a:r>
          <a:endParaRPr lang="ja-JP" altLang="ja-JP" sz="1000">
            <a:solidFill>
              <a:schemeClr val="tx1"/>
            </a:solidFill>
            <a:effectLst/>
          </a:endParaRPr>
        </a:p>
        <a:p>
          <a:pPr eaLnBrk="1" fontAlgn="auto" latinLnBrk="0" hangingPunct="1"/>
          <a:r>
            <a:rPr kumimoji="1" lang="ja-JP" altLang="ja-JP" sz="1000">
              <a:solidFill>
                <a:schemeClr val="tx1"/>
              </a:solidFill>
              <a:effectLst/>
              <a:latin typeface="+mn-lt"/>
              <a:ea typeface="+mn-ea"/>
              <a:cs typeface="+mn-cs"/>
            </a:rPr>
            <a:t>教育費は、統合中学校建設事業</a:t>
          </a:r>
          <a:r>
            <a:rPr kumimoji="1" lang="ja-JP" altLang="en-US" sz="1000">
              <a:solidFill>
                <a:schemeClr val="tx1"/>
              </a:solidFill>
              <a:effectLst/>
              <a:latin typeface="+mn-lt"/>
              <a:ea typeface="+mn-ea"/>
              <a:cs typeface="+mn-cs"/>
            </a:rPr>
            <a:t>が令和</a:t>
          </a:r>
          <a:r>
            <a:rPr kumimoji="1" lang="en-US" altLang="ja-JP" sz="1000">
              <a:solidFill>
                <a:schemeClr val="tx1"/>
              </a:solidFill>
              <a:effectLst/>
              <a:latin typeface="+mn-lt"/>
              <a:ea typeface="+mn-ea"/>
              <a:cs typeface="+mn-cs"/>
            </a:rPr>
            <a:t>5</a:t>
          </a:r>
          <a:r>
            <a:rPr kumimoji="1" lang="ja-JP" altLang="en-US" sz="1000">
              <a:solidFill>
                <a:schemeClr val="tx1"/>
              </a:solidFill>
              <a:effectLst/>
              <a:latin typeface="+mn-lt"/>
              <a:ea typeface="+mn-ea"/>
              <a:cs typeface="+mn-cs"/>
            </a:rPr>
            <a:t>年度に完了したことから</a:t>
          </a:r>
          <a:r>
            <a:rPr kumimoji="1" lang="ja-JP" altLang="ja-JP" sz="1000">
              <a:solidFill>
                <a:schemeClr val="tx1"/>
              </a:solidFill>
              <a:effectLst/>
              <a:latin typeface="+mn-lt"/>
              <a:ea typeface="+mn-ea"/>
              <a:cs typeface="+mn-cs"/>
            </a:rPr>
            <a:t>、住民一人当たり</a:t>
          </a:r>
          <a:r>
            <a:rPr kumimoji="1" lang="en-US" altLang="ja-JP" sz="1000">
              <a:solidFill>
                <a:schemeClr val="tx1"/>
              </a:solidFill>
              <a:effectLst/>
              <a:latin typeface="+mn-lt"/>
              <a:ea typeface="+mn-ea"/>
              <a:cs typeface="+mn-cs"/>
            </a:rPr>
            <a:t>61,729</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247,284</a:t>
          </a:r>
          <a:r>
            <a:rPr kumimoji="1" lang="ja-JP" altLang="ja-JP" sz="1000">
              <a:solidFill>
                <a:schemeClr val="tx1"/>
              </a:solidFill>
              <a:effectLst/>
              <a:latin typeface="+mn-lt"/>
              <a:ea typeface="+mn-ea"/>
              <a:cs typeface="+mn-cs"/>
            </a:rPr>
            <a:t>円の減となり、</a:t>
          </a:r>
          <a:r>
            <a:rPr kumimoji="1" lang="ja-JP" altLang="en-US" sz="1000">
              <a:solidFill>
                <a:schemeClr val="tx1"/>
              </a:solidFill>
              <a:effectLst/>
              <a:latin typeface="+mn-lt"/>
              <a:ea typeface="+mn-ea"/>
              <a:cs typeface="+mn-cs"/>
            </a:rPr>
            <a:t>事業実施前の水準に戻ったことで、</a:t>
          </a:r>
          <a:r>
            <a:rPr kumimoji="1" lang="ja-JP" altLang="ja-JP" sz="1000">
              <a:solidFill>
                <a:schemeClr val="tx1"/>
              </a:solidFill>
              <a:effectLst/>
              <a:latin typeface="+mn-lt"/>
              <a:ea typeface="+mn-ea"/>
              <a:cs typeface="+mn-cs"/>
            </a:rPr>
            <a:t>全国平均・類団平均</a:t>
          </a:r>
          <a:r>
            <a:rPr kumimoji="1" lang="ja-JP" altLang="en-US" sz="1000">
              <a:solidFill>
                <a:schemeClr val="tx1"/>
              </a:solidFill>
              <a:effectLst/>
              <a:latin typeface="+mn-lt"/>
              <a:ea typeface="+mn-ea"/>
              <a:cs typeface="+mn-cs"/>
            </a:rPr>
            <a:t>を下回る水準となった。</a:t>
          </a:r>
          <a:endParaRPr lang="ja-JP" altLang="ja-JP" sz="10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災害復旧事業費は、平成</a:t>
          </a:r>
          <a:r>
            <a:rPr kumimoji="1" lang="en-US" altLang="ja-JP" sz="1000">
              <a:solidFill>
                <a:schemeClr val="tx1"/>
              </a:solidFill>
              <a:effectLst/>
              <a:latin typeface="+mn-lt"/>
              <a:ea typeface="+mn-ea"/>
              <a:cs typeface="+mn-cs"/>
            </a:rPr>
            <a:t>30</a:t>
          </a:r>
          <a:r>
            <a:rPr kumimoji="1" lang="ja-JP" altLang="ja-JP" sz="1000">
              <a:solidFill>
                <a:schemeClr val="tx1"/>
              </a:solidFill>
              <a:effectLst/>
              <a:latin typeface="+mn-lt"/>
              <a:ea typeface="+mn-ea"/>
              <a:cs typeface="+mn-cs"/>
            </a:rPr>
            <a:t>年</a:t>
          </a:r>
          <a:r>
            <a:rPr kumimoji="1" lang="en-US" altLang="ja-JP" sz="1000">
              <a:solidFill>
                <a:schemeClr val="tx1"/>
              </a:solidFill>
              <a:effectLst/>
              <a:latin typeface="+mn-lt"/>
              <a:ea typeface="+mn-ea"/>
              <a:cs typeface="+mn-cs"/>
            </a:rPr>
            <a:t>7</a:t>
          </a:r>
          <a:r>
            <a:rPr kumimoji="1" lang="ja-JP" altLang="ja-JP" sz="1000">
              <a:solidFill>
                <a:schemeClr val="tx1"/>
              </a:solidFill>
              <a:effectLst/>
              <a:latin typeface="+mn-lt"/>
              <a:ea typeface="+mn-ea"/>
              <a:cs typeface="+mn-cs"/>
            </a:rPr>
            <a:t>月豪雨に伴う災害復旧が令和</a:t>
          </a:r>
          <a:r>
            <a:rPr kumimoji="1" lang="en-US" altLang="ja-JP" sz="1000">
              <a:solidFill>
                <a:schemeClr val="tx1"/>
              </a:solidFill>
              <a:effectLst/>
              <a:latin typeface="+mn-lt"/>
              <a:ea typeface="+mn-ea"/>
              <a:cs typeface="+mn-cs"/>
            </a:rPr>
            <a:t>5</a:t>
          </a:r>
          <a:r>
            <a:rPr kumimoji="1" lang="ja-JP" altLang="ja-JP" sz="1000">
              <a:solidFill>
                <a:schemeClr val="tx1"/>
              </a:solidFill>
              <a:effectLst/>
              <a:latin typeface="+mn-lt"/>
              <a:ea typeface="+mn-ea"/>
              <a:cs typeface="+mn-cs"/>
            </a:rPr>
            <a:t>年度に完了したことや、令和</a:t>
          </a:r>
          <a:r>
            <a:rPr kumimoji="1" lang="en-US" altLang="ja-JP" sz="1000">
              <a:solidFill>
                <a:schemeClr val="tx1"/>
              </a:solidFill>
              <a:effectLst/>
              <a:latin typeface="+mn-lt"/>
              <a:ea typeface="+mn-ea"/>
              <a:cs typeface="+mn-cs"/>
            </a:rPr>
            <a:t>6</a:t>
          </a:r>
          <a:r>
            <a:rPr kumimoji="1" lang="ja-JP" altLang="ja-JP" sz="1000">
              <a:solidFill>
                <a:schemeClr val="tx1"/>
              </a:solidFill>
              <a:effectLst/>
              <a:latin typeface="+mn-lt"/>
              <a:ea typeface="+mn-ea"/>
              <a:cs typeface="+mn-cs"/>
            </a:rPr>
            <a:t>年度は大規模災害がなかったことから、住民一人当たり</a:t>
          </a:r>
          <a:r>
            <a:rPr kumimoji="1" lang="en-US" altLang="ja-JP" sz="1000">
              <a:solidFill>
                <a:schemeClr val="tx1"/>
              </a:solidFill>
              <a:effectLst/>
              <a:latin typeface="+mn-lt"/>
              <a:ea typeface="+mn-ea"/>
              <a:cs typeface="+mn-cs"/>
            </a:rPr>
            <a:t>21,334</a:t>
          </a:r>
          <a:r>
            <a:rPr kumimoji="1" lang="ja-JP" altLang="ja-JP" sz="1000">
              <a:solidFill>
                <a:schemeClr val="tx1"/>
              </a:solidFill>
              <a:effectLst/>
              <a:latin typeface="+mn-lt"/>
              <a:ea typeface="+mn-ea"/>
              <a:cs typeface="+mn-cs"/>
            </a:rPr>
            <a:t>円で、対前年度</a:t>
          </a:r>
          <a:r>
            <a:rPr kumimoji="1" lang="en-US" altLang="ja-JP" sz="1000">
              <a:solidFill>
                <a:schemeClr val="tx1"/>
              </a:solidFill>
              <a:effectLst/>
              <a:latin typeface="+mn-lt"/>
              <a:ea typeface="+mn-ea"/>
              <a:cs typeface="+mn-cs"/>
            </a:rPr>
            <a:t>53,523</a:t>
          </a:r>
          <a:r>
            <a:rPr kumimoji="1" lang="ja-JP" altLang="ja-JP" sz="1000">
              <a:solidFill>
                <a:schemeClr val="tx1"/>
              </a:solidFill>
              <a:effectLst/>
              <a:latin typeface="+mn-lt"/>
              <a:ea typeface="+mn-ea"/>
              <a:cs typeface="+mn-cs"/>
            </a:rPr>
            <a:t>円の減となり、依然として全国平均・類団平均と比較すると高い水準であるが大幅に減少した。本市の行政区域は山間部を多く含むため、今後も高い水準での推移が見込まれる。</a:t>
          </a:r>
          <a:endParaRPr lang="ja-JP" altLang="ja-JP" sz="1000">
            <a:solidFill>
              <a:schemeClr val="tx1"/>
            </a:solidFill>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高知県安芸市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a:solidFill>
                <a:schemeClr val="dk1"/>
              </a:solidFill>
              <a:effectLst/>
              <a:latin typeface="+mn-lt"/>
              <a:ea typeface="+mn-ea"/>
              <a:cs typeface="+mn-cs"/>
            </a:rPr>
            <a:t>　平成</a:t>
          </a:r>
          <a:r>
            <a:rPr kumimoji="1" lang="en-US" altLang="ja-JP" sz="1050">
              <a:solidFill>
                <a:schemeClr val="dk1"/>
              </a:solidFill>
              <a:effectLst/>
              <a:latin typeface="+mn-lt"/>
              <a:ea typeface="+mn-ea"/>
              <a:cs typeface="+mn-cs"/>
            </a:rPr>
            <a:t>15</a:t>
          </a:r>
          <a:r>
            <a:rPr kumimoji="1" lang="ja-JP" altLang="ja-JP" sz="1050">
              <a:solidFill>
                <a:schemeClr val="dk1"/>
              </a:solidFill>
              <a:effectLst/>
              <a:latin typeface="+mn-lt"/>
              <a:ea typeface="+mn-ea"/>
              <a:cs typeface="+mn-cs"/>
            </a:rPr>
            <a:t>年から</a:t>
          </a:r>
          <a:r>
            <a:rPr kumimoji="1" lang="en-US" altLang="ja-JP" sz="1050">
              <a:solidFill>
                <a:schemeClr val="dk1"/>
              </a:solidFill>
              <a:effectLst/>
              <a:latin typeface="+mn-lt"/>
              <a:ea typeface="+mn-ea"/>
              <a:cs typeface="+mn-cs"/>
            </a:rPr>
            <a:t>25</a:t>
          </a:r>
          <a:r>
            <a:rPr kumimoji="1" lang="ja-JP" altLang="ja-JP" sz="1050">
              <a:solidFill>
                <a:schemeClr val="dk1"/>
              </a:solidFill>
              <a:effectLst/>
              <a:latin typeface="+mn-lt"/>
              <a:ea typeface="+mn-ea"/>
              <a:cs typeface="+mn-cs"/>
            </a:rPr>
            <a:t>年にかけて、三次にわたり策定した安芸市財政健全化計画（アクションプラン）に基づく市債発行額の抑制や繰上償還の実施により、財政基盤は改善されてきており、実質収支は安定している。</a:t>
          </a:r>
          <a:endParaRPr kumimoji="1" lang="en-US" altLang="ja-JP" sz="1050">
            <a:solidFill>
              <a:schemeClr val="dk1"/>
            </a:solidFill>
            <a:effectLst/>
            <a:latin typeface="+mn-lt"/>
            <a:ea typeface="+mn-ea"/>
            <a:cs typeface="+mn-cs"/>
          </a:endParaRPr>
        </a:p>
        <a:p>
          <a:r>
            <a:rPr kumimoji="1" lang="en-US"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令和</a:t>
          </a:r>
          <a:r>
            <a:rPr kumimoji="1" lang="en-US" altLang="ja-JP" sz="1050">
              <a:solidFill>
                <a:schemeClr val="dk1"/>
              </a:solidFill>
              <a:effectLst/>
              <a:latin typeface="+mn-lt"/>
              <a:ea typeface="+mn-ea"/>
              <a:cs typeface="+mn-cs"/>
            </a:rPr>
            <a:t>2</a:t>
          </a:r>
          <a:r>
            <a:rPr kumimoji="1" lang="ja-JP" altLang="en-US" sz="1050">
              <a:solidFill>
                <a:schemeClr val="dk1"/>
              </a:solidFill>
              <a:effectLst/>
              <a:latin typeface="+mn-lt"/>
              <a:ea typeface="+mn-ea"/>
              <a:cs typeface="+mn-cs"/>
            </a:rPr>
            <a:t>年度から令和</a:t>
          </a:r>
          <a:r>
            <a:rPr kumimoji="1" lang="en-US" altLang="ja-JP" sz="1050">
              <a:solidFill>
                <a:schemeClr val="dk1"/>
              </a:solidFill>
              <a:effectLst/>
              <a:latin typeface="+mn-lt"/>
              <a:ea typeface="+mn-ea"/>
              <a:cs typeface="+mn-cs"/>
            </a:rPr>
            <a:t>6</a:t>
          </a:r>
          <a:r>
            <a:rPr kumimoji="1" lang="ja-JP" altLang="en-US" sz="1050">
              <a:solidFill>
                <a:schemeClr val="dk1"/>
              </a:solidFill>
              <a:effectLst/>
              <a:latin typeface="+mn-lt"/>
              <a:ea typeface="+mn-ea"/>
              <a:cs typeface="+mn-cs"/>
            </a:rPr>
            <a:t>年度にかけては、</a:t>
          </a:r>
          <a:r>
            <a:rPr kumimoji="1" lang="ja-JP" altLang="ja-JP" sz="1050">
              <a:solidFill>
                <a:schemeClr val="dk1"/>
              </a:solidFill>
              <a:effectLst/>
              <a:latin typeface="+mn-lt"/>
              <a:ea typeface="+mn-ea"/>
              <a:cs typeface="+mn-cs"/>
            </a:rPr>
            <a:t>市庁舎及び統合中学校建設事業</a:t>
          </a:r>
          <a:r>
            <a:rPr kumimoji="1" lang="ja-JP" altLang="en-US" sz="1050">
              <a:solidFill>
                <a:schemeClr val="dk1"/>
              </a:solidFill>
              <a:effectLst/>
              <a:latin typeface="+mn-lt"/>
              <a:ea typeface="+mn-ea"/>
              <a:cs typeface="+mn-cs"/>
            </a:rPr>
            <a:t>に伴う決算額の増減が大きく、特に事業完了年度となる令和</a:t>
          </a:r>
          <a:r>
            <a:rPr kumimoji="1" lang="en-US" altLang="ja-JP" sz="1050">
              <a:solidFill>
                <a:schemeClr val="dk1"/>
              </a:solidFill>
              <a:effectLst/>
              <a:latin typeface="+mn-lt"/>
              <a:ea typeface="+mn-ea"/>
              <a:cs typeface="+mn-cs"/>
            </a:rPr>
            <a:t>5</a:t>
          </a:r>
          <a:r>
            <a:rPr kumimoji="1" lang="ja-JP" altLang="en-US" sz="1050">
              <a:solidFill>
                <a:schemeClr val="dk1"/>
              </a:solidFill>
              <a:effectLst/>
              <a:latin typeface="+mn-lt"/>
              <a:ea typeface="+mn-ea"/>
              <a:cs typeface="+mn-cs"/>
            </a:rPr>
            <a:t>年においては、事業実施に伴う基金取崩増により実質単年度収支が大きく減少した。</a:t>
          </a:r>
          <a:endParaRPr lang="ja-JP" altLang="ja-JP" sz="1050">
            <a:effectLst/>
          </a:endParaRPr>
        </a:p>
        <a:p>
          <a:r>
            <a:rPr kumimoji="1" lang="ja-JP"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今後も、</a:t>
          </a:r>
          <a:r>
            <a:rPr kumimoji="1" lang="ja-JP" altLang="ja-JP" sz="1050">
              <a:solidFill>
                <a:schemeClr val="dk1"/>
              </a:solidFill>
              <a:effectLst/>
              <a:latin typeface="+mn-lt"/>
              <a:ea typeface="+mn-ea"/>
              <a:cs typeface="+mn-cs"/>
            </a:rPr>
            <a:t>大規模な災害や普通交付税をはじめ標準財政規模が下がったときにも対応できるよう適切な規模の基金残高を確保し弾力性のある財政運営に努めていく。</a:t>
          </a:r>
          <a:endParaRPr lang="ja-JP" altLang="ja-JP" sz="105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高知県安芸市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国民健康保険事業については、低所得者層の加入割合が高</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高齢者が多</a:t>
          </a:r>
          <a:r>
            <a:rPr kumimoji="1" lang="ja-JP" altLang="en-US" sz="1100">
              <a:solidFill>
                <a:schemeClr val="dk1"/>
              </a:solidFill>
              <a:effectLst/>
              <a:latin typeface="+mn-lt"/>
              <a:ea typeface="+mn-ea"/>
              <a:cs typeface="+mn-cs"/>
            </a:rPr>
            <a:t>く</a:t>
          </a:r>
          <a:r>
            <a:rPr kumimoji="1" lang="ja-JP" altLang="ja-JP" sz="1100">
              <a:solidFill>
                <a:schemeClr val="dk1"/>
              </a:solidFill>
              <a:effectLst/>
              <a:latin typeface="+mn-lt"/>
              <a:ea typeface="+mn-ea"/>
              <a:cs typeface="+mn-cs"/>
            </a:rPr>
            <a:t>医療費が増大するという構造的問題を抱えている。</a:t>
          </a:r>
          <a:endParaRPr lang="ja-JP" altLang="ja-JP" sz="1400">
            <a:effectLst/>
          </a:endParaRPr>
        </a:p>
        <a:p>
          <a:r>
            <a:rPr kumimoji="1" lang="ja-JP" altLang="ja-JP" sz="1100">
              <a:solidFill>
                <a:schemeClr val="dk1"/>
              </a:solidFill>
              <a:effectLst/>
              <a:latin typeface="+mn-lt"/>
              <a:ea typeface="+mn-ea"/>
              <a:cs typeface="+mn-cs"/>
            </a:rPr>
            <a:t>　本市の国保会計においては、人口減少により被保険者が年々減少する一方、医療の高度化等による医療費の増加等により慢性的な赤字会計となって</a:t>
          </a:r>
          <a:r>
            <a:rPr kumimoji="1" lang="ja-JP" altLang="en-US" sz="1100">
              <a:solidFill>
                <a:schemeClr val="dk1"/>
              </a:solidFill>
              <a:effectLst/>
              <a:latin typeface="+mn-lt"/>
              <a:ea typeface="+mn-ea"/>
              <a:cs typeface="+mn-cs"/>
            </a:rPr>
            <a:t>いたが、農業所得等に回復が見られ、令和</a:t>
          </a:r>
          <a:r>
            <a:rPr kumimoji="1" lang="en-US" altLang="ja-JP" sz="1100">
              <a:solidFill>
                <a:schemeClr val="dk1"/>
              </a:solidFill>
              <a:effectLst/>
              <a:latin typeface="+mn-lt"/>
              <a:ea typeface="+mn-ea"/>
              <a:cs typeface="+mn-cs"/>
            </a:rPr>
            <a:t>6</a:t>
          </a:r>
          <a:r>
            <a:rPr kumimoji="1" lang="ja-JP" altLang="en-US" sz="1100">
              <a:solidFill>
                <a:schemeClr val="dk1"/>
              </a:solidFill>
              <a:effectLst/>
              <a:latin typeface="+mn-lt"/>
              <a:ea typeface="+mn-ea"/>
              <a:cs typeface="+mn-cs"/>
            </a:rPr>
            <a:t>年度決算は黒字に転じた。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30</a:t>
          </a:r>
          <a:r>
            <a:rPr kumimoji="1" lang="ja-JP" altLang="ja-JP" sz="1100">
              <a:solidFill>
                <a:schemeClr val="dk1"/>
              </a:solidFill>
              <a:effectLst/>
              <a:latin typeface="+mn-lt"/>
              <a:ea typeface="+mn-ea"/>
              <a:cs typeface="+mn-cs"/>
            </a:rPr>
            <a:t>年度から国保財政運営の広域化（都道府県移行）が開始され、今後、より一層の医療費適正化につながる取り組みが重要となってくる</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今後にあたっては、特定保健指導の実施体制等の充実により、</a:t>
          </a:r>
          <a:r>
            <a:rPr kumimoji="1" lang="ja-JP" altLang="ja-JP" sz="1100">
              <a:solidFill>
                <a:schemeClr val="dk1"/>
              </a:solidFill>
              <a:effectLst/>
              <a:latin typeface="+mn-lt"/>
              <a:ea typeface="+mn-ea"/>
              <a:cs typeface="+mn-cs"/>
            </a:rPr>
            <a:t>医療給付費の適正化を推進するとともに、適切な保険税率の見直し</a:t>
          </a:r>
          <a:r>
            <a:rPr kumimoji="1" lang="ja-JP" altLang="en-US" sz="1100">
              <a:solidFill>
                <a:schemeClr val="dk1"/>
              </a:solidFill>
              <a:effectLst/>
              <a:latin typeface="+mn-lt"/>
              <a:ea typeface="+mn-ea"/>
              <a:cs typeface="+mn-cs"/>
            </a:rPr>
            <a:t>を実施しながら、国保会計の運営安定化を図る。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Normal="10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16785348</v>
      </c>
      <c r="BO4" s="358"/>
      <c r="BP4" s="358"/>
      <c r="BQ4" s="358"/>
      <c r="BR4" s="358"/>
      <c r="BS4" s="358"/>
      <c r="BT4" s="358"/>
      <c r="BU4" s="359"/>
      <c r="BV4" s="357">
        <v>23386937</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5.9</v>
      </c>
      <c r="CU4" s="364"/>
      <c r="CV4" s="364"/>
      <c r="CW4" s="364"/>
      <c r="CX4" s="364"/>
      <c r="CY4" s="364"/>
      <c r="CZ4" s="364"/>
      <c r="DA4" s="365"/>
      <c r="DB4" s="363">
        <v>2.6</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16238585</v>
      </c>
      <c r="BO5" s="395"/>
      <c r="BP5" s="395"/>
      <c r="BQ5" s="395"/>
      <c r="BR5" s="395"/>
      <c r="BS5" s="395"/>
      <c r="BT5" s="395"/>
      <c r="BU5" s="396"/>
      <c r="BV5" s="394">
        <v>22943879</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89.4</v>
      </c>
      <c r="CU5" s="392"/>
      <c r="CV5" s="392"/>
      <c r="CW5" s="392"/>
      <c r="CX5" s="392"/>
      <c r="CY5" s="392"/>
      <c r="CZ5" s="392"/>
      <c r="DA5" s="393"/>
      <c r="DB5" s="391">
        <v>89.3</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546763</v>
      </c>
      <c r="BO6" s="395"/>
      <c r="BP6" s="395"/>
      <c r="BQ6" s="395"/>
      <c r="BR6" s="395"/>
      <c r="BS6" s="395"/>
      <c r="BT6" s="395"/>
      <c r="BU6" s="396"/>
      <c r="BV6" s="394">
        <v>443058</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89.6</v>
      </c>
      <c r="CU6" s="432"/>
      <c r="CV6" s="432"/>
      <c r="CW6" s="432"/>
      <c r="CX6" s="432"/>
      <c r="CY6" s="432"/>
      <c r="CZ6" s="432"/>
      <c r="DA6" s="433"/>
      <c r="DB6" s="431">
        <v>89.7</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138593</v>
      </c>
      <c r="BO7" s="395"/>
      <c r="BP7" s="395"/>
      <c r="BQ7" s="395"/>
      <c r="BR7" s="395"/>
      <c r="BS7" s="395"/>
      <c r="BT7" s="395"/>
      <c r="BU7" s="396"/>
      <c r="BV7" s="394">
        <v>270289</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6944455</v>
      </c>
      <c r="CU7" s="395"/>
      <c r="CV7" s="395"/>
      <c r="CW7" s="395"/>
      <c r="CX7" s="395"/>
      <c r="CY7" s="395"/>
      <c r="CZ7" s="395"/>
      <c r="DA7" s="396"/>
      <c r="DB7" s="394">
        <v>6740284</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408170</v>
      </c>
      <c r="BO8" s="395"/>
      <c r="BP8" s="395"/>
      <c r="BQ8" s="395"/>
      <c r="BR8" s="395"/>
      <c r="BS8" s="395"/>
      <c r="BT8" s="395"/>
      <c r="BU8" s="396"/>
      <c r="BV8" s="394">
        <v>172769</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0.31</v>
      </c>
      <c r="CU8" s="435"/>
      <c r="CV8" s="435"/>
      <c r="CW8" s="435"/>
      <c r="CX8" s="435"/>
      <c r="CY8" s="435"/>
      <c r="CZ8" s="435"/>
      <c r="DA8" s="436"/>
      <c r="DB8" s="434">
        <v>0.3</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16243</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235401</v>
      </c>
      <c r="BO9" s="395"/>
      <c r="BP9" s="395"/>
      <c r="BQ9" s="395"/>
      <c r="BR9" s="395"/>
      <c r="BS9" s="395"/>
      <c r="BT9" s="395"/>
      <c r="BU9" s="396"/>
      <c r="BV9" s="394">
        <v>-255369</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16.8</v>
      </c>
      <c r="CU9" s="392"/>
      <c r="CV9" s="392"/>
      <c r="CW9" s="392"/>
      <c r="CX9" s="392"/>
      <c r="CY9" s="392"/>
      <c r="CZ9" s="392"/>
      <c r="DA9" s="393"/>
      <c r="DB9" s="391">
        <v>15.6</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17577</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46895</v>
      </c>
      <c r="BO10" s="395"/>
      <c r="BP10" s="395"/>
      <c r="BQ10" s="395"/>
      <c r="BR10" s="395"/>
      <c r="BS10" s="395"/>
      <c r="BT10" s="395"/>
      <c r="BU10" s="396"/>
      <c r="BV10" s="394">
        <v>51</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114</v>
      </c>
      <c r="AV11" s="427"/>
      <c r="AW11" s="427"/>
      <c r="AX11" s="427"/>
      <c r="AY11" s="428" t="s">
        <v>120</v>
      </c>
      <c r="AZ11" s="429"/>
      <c r="BA11" s="429"/>
      <c r="BB11" s="429"/>
      <c r="BC11" s="429"/>
      <c r="BD11" s="429"/>
      <c r="BE11" s="429"/>
      <c r="BF11" s="429"/>
      <c r="BG11" s="429"/>
      <c r="BH11" s="429"/>
      <c r="BI11" s="429"/>
      <c r="BJ11" s="429"/>
      <c r="BK11" s="429"/>
      <c r="BL11" s="429"/>
      <c r="BM11" s="430"/>
      <c r="BN11" s="394">
        <v>95459</v>
      </c>
      <c r="BO11" s="395"/>
      <c r="BP11" s="395"/>
      <c r="BQ11" s="395"/>
      <c r="BR11" s="395"/>
      <c r="BS11" s="395"/>
      <c r="BT11" s="395"/>
      <c r="BU11" s="396"/>
      <c r="BV11" s="394">
        <v>130377</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15555</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15417</v>
      </c>
      <c r="S13" s="479"/>
      <c r="T13" s="479"/>
      <c r="U13" s="479"/>
      <c r="V13" s="480"/>
      <c r="W13" s="410" t="s">
        <v>131</v>
      </c>
      <c r="X13" s="411"/>
      <c r="Y13" s="411"/>
      <c r="Z13" s="411"/>
      <c r="AA13" s="411"/>
      <c r="AB13" s="401"/>
      <c r="AC13" s="445">
        <v>2174</v>
      </c>
      <c r="AD13" s="446"/>
      <c r="AE13" s="446"/>
      <c r="AF13" s="446"/>
      <c r="AG13" s="488"/>
      <c r="AH13" s="445">
        <v>2328</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377755</v>
      </c>
      <c r="BO13" s="395"/>
      <c r="BP13" s="395"/>
      <c r="BQ13" s="395"/>
      <c r="BR13" s="395"/>
      <c r="BS13" s="395"/>
      <c r="BT13" s="395"/>
      <c r="BU13" s="396"/>
      <c r="BV13" s="394">
        <v>-124941</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5.5</v>
      </c>
      <c r="CU13" s="392"/>
      <c r="CV13" s="392"/>
      <c r="CW13" s="392"/>
      <c r="CX13" s="392"/>
      <c r="CY13" s="392"/>
      <c r="CZ13" s="392"/>
      <c r="DA13" s="393"/>
      <c r="DB13" s="391">
        <v>5.3</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15900</v>
      </c>
      <c r="S14" s="479"/>
      <c r="T14" s="479"/>
      <c r="U14" s="479"/>
      <c r="V14" s="480"/>
      <c r="W14" s="384"/>
      <c r="X14" s="385"/>
      <c r="Y14" s="385"/>
      <c r="Z14" s="385"/>
      <c r="AA14" s="385"/>
      <c r="AB14" s="374"/>
      <c r="AC14" s="481">
        <v>28.2</v>
      </c>
      <c r="AD14" s="482"/>
      <c r="AE14" s="482"/>
      <c r="AF14" s="482"/>
      <c r="AG14" s="483"/>
      <c r="AH14" s="481">
        <v>27.8</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35.700000000000003</v>
      </c>
      <c r="CU14" s="493"/>
      <c r="CV14" s="493"/>
      <c r="CW14" s="493"/>
      <c r="CX14" s="493"/>
      <c r="CY14" s="493"/>
      <c r="CZ14" s="493"/>
      <c r="DA14" s="494"/>
      <c r="DB14" s="492">
        <v>22</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15782</v>
      </c>
      <c r="S15" s="479"/>
      <c r="T15" s="479"/>
      <c r="U15" s="479"/>
      <c r="V15" s="480"/>
      <c r="W15" s="410" t="s">
        <v>137</v>
      </c>
      <c r="X15" s="411"/>
      <c r="Y15" s="411"/>
      <c r="Z15" s="411"/>
      <c r="AA15" s="411"/>
      <c r="AB15" s="401"/>
      <c r="AC15" s="445">
        <v>1025</v>
      </c>
      <c r="AD15" s="446"/>
      <c r="AE15" s="446"/>
      <c r="AF15" s="446"/>
      <c r="AG15" s="488"/>
      <c r="AH15" s="445">
        <v>1135</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1934711</v>
      </c>
      <c r="BO15" s="358"/>
      <c r="BP15" s="358"/>
      <c r="BQ15" s="358"/>
      <c r="BR15" s="358"/>
      <c r="BS15" s="358"/>
      <c r="BT15" s="358"/>
      <c r="BU15" s="359"/>
      <c r="BV15" s="357">
        <v>1924523</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13.3</v>
      </c>
      <c r="AD16" s="482"/>
      <c r="AE16" s="482"/>
      <c r="AF16" s="482"/>
      <c r="AG16" s="483"/>
      <c r="AH16" s="481">
        <v>13.6</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6486833</v>
      </c>
      <c r="BO16" s="395"/>
      <c r="BP16" s="395"/>
      <c r="BQ16" s="395"/>
      <c r="BR16" s="395"/>
      <c r="BS16" s="395"/>
      <c r="BT16" s="395"/>
      <c r="BU16" s="396"/>
      <c r="BV16" s="394">
        <v>6252176</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4507</v>
      </c>
      <c r="AD17" s="446"/>
      <c r="AE17" s="446"/>
      <c r="AF17" s="446"/>
      <c r="AG17" s="488"/>
      <c r="AH17" s="445">
        <v>4899</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2384405</v>
      </c>
      <c r="BO17" s="395"/>
      <c r="BP17" s="395"/>
      <c r="BQ17" s="395"/>
      <c r="BR17" s="395"/>
      <c r="BS17" s="395"/>
      <c r="BT17" s="395"/>
      <c r="BU17" s="396"/>
      <c r="BV17" s="394">
        <v>2379959</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317.16000000000003</v>
      </c>
      <c r="M18" s="518"/>
      <c r="N18" s="518"/>
      <c r="O18" s="518"/>
      <c r="P18" s="518"/>
      <c r="Q18" s="518"/>
      <c r="R18" s="519"/>
      <c r="S18" s="519"/>
      <c r="T18" s="519"/>
      <c r="U18" s="519"/>
      <c r="V18" s="520"/>
      <c r="W18" s="412"/>
      <c r="X18" s="413"/>
      <c r="Y18" s="413"/>
      <c r="Z18" s="413"/>
      <c r="AA18" s="413"/>
      <c r="AB18" s="404"/>
      <c r="AC18" s="521">
        <v>58.5</v>
      </c>
      <c r="AD18" s="522"/>
      <c r="AE18" s="522"/>
      <c r="AF18" s="522"/>
      <c r="AG18" s="523"/>
      <c r="AH18" s="521">
        <v>58.6</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6315874</v>
      </c>
      <c r="BO18" s="395"/>
      <c r="BP18" s="395"/>
      <c r="BQ18" s="395"/>
      <c r="BR18" s="395"/>
      <c r="BS18" s="395"/>
      <c r="BT18" s="395"/>
      <c r="BU18" s="396"/>
      <c r="BV18" s="394">
        <v>6066086</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51</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8629976</v>
      </c>
      <c r="BO19" s="395"/>
      <c r="BP19" s="395"/>
      <c r="BQ19" s="395"/>
      <c r="BR19" s="395"/>
      <c r="BS19" s="395"/>
      <c r="BT19" s="395"/>
      <c r="BU19" s="396"/>
      <c r="BV19" s="394">
        <v>8688090</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7307</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21929860</v>
      </c>
      <c r="BO22" s="358"/>
      <c r="BP22" s="358"/>
      <c r="BQ22" s="358"/>
      <c r="BR22" s="358"/>
      <c r="BS22" s="358"/>
      <c r="BT22" s="358"/>
      <c r="BU22" s="359"/>
      <c r="BV22" s="357">
        <v>21450025</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21366200</v>
      </c>
      <c r="BO23" s="395"/>
      <c r="BP23" s="395"/>
      <c r="BQ23" s="395"/>
      <c r="BR23" s="395"/>
      <c r="BS23" s="395"/>
      <c r="BT23" s="395"/>
      <c r="BU23" s="396"/>
      <c r="BV23" s="394">
        <v>20920908</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7380</v>
      </c>
      <c r="R24" s="446"/>
      <c r="S24" s="446"/>
      <c r="T24" s="446"/>
      <c r="U24" s="446"/>
      <c r="V24" s="488"/>
      <c r="W24" s="540"/>
      <c r="X24" s="541"/>
      <c r="Y24" s="542"/>
      <c r="Z24" s="444" t="s">
        <v>162</v>
      </c>
      <c r="AA24" s="424"/>
      <c r="AB24" s="424"/>
      <c r="AC24" s="424"/>
      <c r="AD24" s="424"/>
      <c r="AE24" s="424"/>
      <c r="AF24" s="424"/>
      <c r="AG24" s="425"/>
      <c r="AH24" s="445">
        <v>254</v>
      </c>
      <c r="AI24" s="446"/>
      <c r="AJ24" s="446"/>
      <c r="AK24" s="446"/>
      <c r="AL24" s="488"/>
      <c r="AM24" s="445">
        <v>756920</v>
      </c>
      <c r="AN24" s="446"/>
      <c r="AO24" s="446"/>
      <c r="AP24" s="446"/>
      <c r="AQ24" s="446"/>
      <c r="AR24" s="488"/>
      <c r="AS24" s="445">
        <v>2980</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19870359</v>
      </c>
      <c r="BO24" s="395"/>
      <c r="BP24" s="395"/>
      <c r="BQ24" s="395"/>
      <c r="BR24" s="395"/>
      <c r="BS24" s="395"/>
      <c r="BT24" s="395"/>
      <c r="BU24" s="396"/>
      <c r="BV24" s="394">
        <v>19124074</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6280</v>
      </c>
      <c r="R25" s="446"/>
      <c r="S25" s="446"/>
      <c r="T25" s="446"/>
      <c r="U25" s="446"/>
      <c r="V25" s="488"/>
      <c r="W25" s="540"/>
      <c r="X25" s="541"/>
      <c r="Y25" s="542"/>
      <c r="Z25" s="444" t="s">
        <v>165</v>
      </c>
      <c r="AA25" s="424"/>
      <c r="AB25" s="424"/>
      <c r="AC25" s="424"/>
      <c r="AD25" s="424"/>
      <c r="AE25" s="424"/>
      <c r="AF25" s="424"/>
      <c r="AG25" s="425"/>
      <c r="AH25" s="445">
        <v>38</v>
      </c>
      <c r="AI25" s="446"/>
      <c r="AJ25" s="446"/>
      <c r="AK25" s="446"/>
      <c r="AL25" s="488"/>
      <c r="AM25" s="445">
        <v>107768</v>
      </c>
      <c r="AN25" s="446"/>
      <c r="AO25" s="446"/>
      <c r="AP25" s="446"/>
      <c r="AQ25" s="446"/>
      <c r="AR25" s="488"/>
      <c r="AS25" s="445">
        <v>2836</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1746865</v>
      </c>
      <c r="BO25" s="358"/>
      <c r="BP25" s="358"/>
      <c r="BQ25" s="358"/>
      <c r="BR25" s="358"/>
      <c r="BS25" s="358"/>
      <c r="BT25" s="358"/>
      <c r="BU25" s="359"/>
      <c r="BV25" s="357">
        <v>928173</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5750</v>
      </c>
      <c r="R26" s="446"/>
      <c r="S26" s="446"/>
      <c r="T26" s="446"/>
      <c r="U26" s="446"/>
      <c r="V26" s="488"/>
      <c r="W26" s="540"/>
      <c r="X26" s="541"/>
      <c r="Y26" s="542"/>
      <c r="Z26" s="444" t="s">
        <v>168</v>
      </c>
      <c r="AA26" s="546"/>
      <c r="AB26" s="546"/>
      <c r="AC26" s="546"/>
      <c r="AD26" s="546"/>
      <c r="AE26" s="546"/>
      <c r="AF26" s="546"/>
      <c r="AG26" s="547"/>
      <c r="AH26" s="445">
        <v>21</v>
      </c>
      <c r="AI26" s="446"/>
      <c r="AJ26" s="446"/>
      <c r="AK26" s="446"/>
      <c r="AL26" s="488"/>
      <c r="AM26" s="445">
        <v>62979</v>
      </c>
      <c r="AN26" s="446"/>
      <c r="AO26" s="446"/>
      <c r="AP26" s="446"/>
      <c r="AQ26" s="446"/>
      <c r="AR26" s="488"/>
      <c r="AS26" s="445">
        <v>2999</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170</v>
      </c>
      <c r="F27" s="424"/>
      <c r="G27" s="424"/>
      <c r="H27" s="424"/>
      <c r="I27" s="424"/>
      <c r="J27" s="424"/>
      <c r="K27" s="425"/>
      <c r="L27" s="445">
        <v>1</v>
      </c>
      <c r="M27" s="446"/>
      <c r="N27" s="446"/>
      <c r="O27" s="446"/>
      <c r="P27" s="488"/>
      <c r="Q27" s="445">
        <v>3850</v>
      </c>
      <c r="R27" s="446"/>
      <c r="S27" s="446"/>
      <c r="T27" s="446"/>
      <c r="U27" s="446"/>
      <c r="V27" s="488"/>
      <c r="W27" s="540"/>
      <c r="X27" s="541"/>
      <c r="Y27" s="542"/>
      <c r="Z27" s="444" t="s">
        <v>171</v>
      </c>
      <c r="AA27" s="424"/>
      <c r="AB27" s="424"/>
      <c r="AC27" s="424"/>
      <c r="AD27" s="424"/>
      <c r="AE27" s="424"/>
      <c r="AF27" s="424"/>
      <c r="AG27" s="425"/>
      <c r="AH27" s="445" t="s">
        <v>122</v>
      </c>
      <c r="AI27" s="446"/>
      <c r="AJ27" s="446"/>
      <c r="AK27" s="446"/>
      <c r="AL27" s="488"/>
      <c r="AM27" s="445" t="s">
        <v>122</v>
      </c>
      <c r="AN27" s="446"/>
      <c r="AO27" s="446"/>
      <c r="AP27" s="446"/>
      <c r="AQ27" s="446"/>
      <c r="AR27" s="488"/>
      <c r="AS27" s="445" t="s">
        <v>122</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t="s">
        <v>122</v>
      </c>
      <c r="BO27" s="514"/>
      <c r="BP27" s="514"/>
      <c r="BQ27" s="514"/>
      <c r="BR27" s="514"/>
      <c r="BS27" s="514"/>
      <c r="BT27" s="514"/>
      <c r="BU27" s="515"/>
      <c r="BV27" s="513" t="s">
        <v>122</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173</v>
      </c>
      <c r="F28" s="424"/>
      <c r="G28" s="424"/>
      <c r="H28" s="424"/>
      <c r="I28" s="424"/>
      <c r="J28" s="424"/>
      <c r="K28" s="425"/>
      <c r="L28" s="445">
        <v>1</v>
      </c>
      <c r="M28" s="446"/>
      <c r="N28" s="446"/>
      <c r="O28" s="446"/>
      <c r="P28" s="488"/>
      <c r="Q28" s="445">
        <v>3350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1292875</v>
      </c>
      <c r="BO28" s="358"/>
      <c r="BP28" s="358"/>
      <c r="BQ28" s="358"/>
      <c r="BR28" s="358"/>
      <c r="BS28" s="358"/>
      <c r="BT28" s="358"/>
      <c r="BU28" s="359"/>
      <c r="BV28" s="357">
        <v>1245980</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176</v>
      </c>
      <c r="F29" s="424"/>
      <c r="G29" s="424"/>
      <c r="H29" s="424"/>
      <c r="I29" s="424"/>
      <c r="J29" s="424"/>
      <c r="K29" s="425"/>
      <c r="L29" s="445">
        <v>12</v>
      </c>
      <c r="M29" s="446"/>
      <c r="N29" s="446"/>
      <c r="O29" s="446"/>
      <c r="P29" s="488"/>
      <c r="Q29" s="445">
        <v>3150</v>
      </c>
      <c r="R29" s="446"/>
      <c r="S29" s="446"/>
      <c r="T29" s="446"/>
      <c r="U29" s="446"/>
      <c r="V29" s="488"/>
      <c r="W29" s="543"/>
      <c r="X29" s="544"/>
      <c r="Y29" s="545"/>
      <c r="Z29" s="444" t="s">
        <v>177</v>
      </c>
      <c r="AA29" s="424"/>
      <c r="AB29" s="424"/>
      <c r="AC29" s="424"/>
      <c r="AD29" s="424"/>
      <c r="AE29" s="424"/>
      <c r="AF29" s="424"/>
      <c r="AG29" s="425"/>
      <c r="AH29" s="445">
        <v>254</v>
      </c>
      <c r="AI29" s="446"/>
      <c r="AJ29" s="446"/>
      <c r="AK29" s="446"/>
      <c r="AL29" s="488"/>
      <c r="AM29" s="445">
        <v>756920</v>
      </c>
      <c r="AN29" s="446"/>
      <c r="AO29" s="446"/>
      <c r="AP29" s="446"/>
      <c r="AQ29" s="446"/>
      <c r="AR29" s="488"/>
      <c r="AS29" s="445">
        <v>2980</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2771321</v>
      </c>
      <c r="BO29" s="395"/>
      <c r="BP29" s="395"/>
      <c r="BQ29" s="395"/>
      <c r="BR29" s="395"/>
      <c r="BS29" s="395"/>
      <c r="BT29" s="395"/>
      <c r="BU29" s="396"/>
      <c r="BV29" s="394">
        <v>2626820</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95.5</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4007539</v>
      </c>
      <c r="BO30" s="514"/>
      <c r="BP30" s="514"/>
      <c r="BQ30" s="514"/>
      <c r="BR30" s="514"/>
      <c r="BS30" s="514"/>
      <c r="BT30" s="514"/>
      <c r="BU30" s="515"/>
      <c r="BV30" s="513">
        <v>3940484</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4</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f>IF(AO34="","",MAX(C34:D43,U34:V43)+1)</f>
        <v>7</v>
      </c>
      <c r="AN34" s="584"/>
      <c r="AO34" s="585" t="str">
        <f>IF('各会計、関係団体の財政状況及び健全化判断比率'!B31="","",'各会計、関係団体の財政状況及び健全化判断比率'!B31)</f>
        <v>水道事業会計</v>
      </c>
      <c r="AP34" s="585"/>
      <c r="AQ34" s="585"/>
      <c r="AR34" s="585"/>
      <c r="AS34" s="585"/>
      <c r="AT34" s="585"/>
      <c r="AU34" s="585"/>
      <c r="AV34" s="585"/>
      <c r="AW34" s="585"/>
      <c r="AX34" s="585"/>
      <c r="AY34" s="585"/>
      <c r="AZ34" s="585"/>
      <c r="BA34" s="585"/>
      <c r="BB34" s="585"/>
      <c r="BC34" s="585"/>
      <c r="BD34" s="163"/>
      <c r="BE34" s="584">
        <f>IF(BG34="","",MAX(C34:D43,U34:V43,AM34:AN43)+1)</f>
        <v>9</v>
      </c>
      <c r="BF34" s="584"/>
      <c r="BG34" s="585" t="str">
        <f>IF('各会計、関係団体の財政状況及び健全化判断比率'!B33="","",'各会計、関係団体の財政状況及び健全化判断比率'!B33)</f>
        <v>住宅団地整備事業特別会計</v>
      </c>
      <c r="BH34" s="585"/>
      <c r="BI34" s="585"/>
      <c r="BJ34" s="585"/>
      <c r="BK34" s="585"/>
      <c r="BL34" s="585"/>
      <c r="BM34" s="585"/>
      <c r="BN34" s="585"/>
      <c r="BO34" s="585"/>
      <c r="BP34" s="585"/>
      <c r="BQ34" s="585"/>
      <c r="BR34" s="585"/>
      <c r="BS34" s="585"/>
      <c r="BT34" s="585"/>
      <c r="BU34" s="585"/>
      <c r="BV34" s="163"/>
      <c r="BW34" s="584">
        <f>IF(BY34="","",MAX(C34:D43,U34:V43,AM34:AN43,BE34:BF43)+1)</f>
        <v>10</v>
      </c>
      <c r="BX34" s="584"/>
      <c r="BY34" s="585" t="str">
        <f>IF('各会計、関係団体の財政状況及び健全化判断比率'!B68="","",'各会計、関係団体の財政状況及び健全化判断比率'!B68)</f>
        <v>安芸広域市町村圏事務組合（一般）</v>
      </c>
      <c r="BZ34" s="585"/>
      <c r="CA34" s="585"/>
      <c r="CB34" s="585"/>
      <c r="CC34" s="585"/>
      <c r="CD34" s="585"/>
      <c r="CE34" s="585"/>
      <c r="CF34" s="585"/>
      <c r="CG34" s="585"/>
      <c r="CH34" s="585"/>
      <c r="CI34" s="585"/>
      <c r="CJ34" s="585"/>
      <c r="CK34" s="585"/>
      <c r="CL34" s="585"/>
      <c r="CM34" s="585"/>
      <c r="CN34" s="163"/>
      <c r="CO34" s="584">
        <f>IF(CQ34="","",MAX(C34:D43,U34:V43,AM34:AN43,BE34:BF43,BW34:BX43)+1)</f>
        <v>16</v>
      </c>
      <c r="CP34" s="584"/>
      <c r="CQ34" s="585" t="str">
        <f>IF('各会計、関係団体の財政状況及び健全化判断比率'!BS7="","",'各会計、関係団体の財政状況及び健全化判断比率'!BS7)</f>
        <v>安芸市土地開発公社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f>IF(E35="","",C34+1)</f>
        <v>2</v>
      </c>
      <c r="D35" s="584"/>
      <c r="E35" s="585" t="str">
        <f>IF('各会計、関係団体の財政状況及び健全化判断比率'!B8="","",'各会計、関係団体の財政状況及び健全化判断比率'!B8)</f>
        <v>元気バス事業特別会計</v>
      </c>
      <c r="F35" s="585"/>
      <c r="G35" s="585"/>
      <c r="H35" s="585"/>
      <c r="I35" s="585"/>
      <c r="J35" s="585"/>
      <c r="K35" s="585"/>
      <c r="L35" s="585"/>
      <c r="M35" s="585"/>
      <c r="N35" s="585"/>
      <c r="O35" s="585"/>
      <c r="P35" s="585"/>
      <c r="Q35" s="585"/>
      <c r="R35" s="585"/>
      <c r="S35" s="585"/>
      <c r="T35" s="163"/>
      <c r="U35" s="584">
        <f>IF(W35="","",U34+1)</f>
        <v>5</v>
      </c>
      <c r="V35" s="584"/>
      <c r="W35" s="585" t="str">
        <f>IF('各会計、関係団体の財政状況及び健全化判断比率'!B29="","",'各会計、関係団体の財政状況及び健全化判断比率'!B29)</f>
        <v>介護保険事業特別会計</v>
      </c>
      <c r="X35" s="585"/>
      <c r="Y35" s="585"/>
      <c r="Z35" s="585"/>
      <c r="AA35" s="585"/>
      <c r="AB35" s="585"/>
      <c r="AC35" s="585"/>
      <c r="AD35" s="585"/>
      <c r="AE35" s="585"/>
      <c r="AF35" s="585"/>
      <c r="AG35" s="585"/>
      <c r="AH35" s="585"/>
      <c r="AI35" s="585"/>
      <c r="AJ35" s="585"/>
      <c r="AK35" s="585"/>
      <c r="AL35" s="163"/>
      <c r="AM35" s="584">
        <f t="shared" ref="AM35:AM43" si="0">IF(AO35="","",AM34+1)</f>
        <v>8</v>
      </c>
      <c r="AN35" s="584"/>
      <c r="AO35" s="585" t="str">
        <f>IF('各会計、関係団体の財政状況及び健全化判断比率'!B32="","",'各会計、関係団体の財政状況及び健全化判断比率'!B32)</f>
        <v>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11</v>
      </c>
      <c r="BX35" s="584"/>
      <c r="BY35" s="585" t="str">
        <f>IF('各会計、関係団体の財政状況及び健全化判断比率'!B69="","",'各会計、関係団体の財政状況及び健全化判断比率'!B69)</f>
        <v>安芸広域市町村圏特別養護老人ホーム組合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f>IF(E36="","",C35+1)</f>
        <v>3</v>
      </c>
      <c r="D36" s="584"/>
      <c r="E36" s="585" t="str">
        <f>IF('各会計、関係団体の財政状況及び健全化判断比率'!B9="","",'各会計、関係団体の財政状況及び健全化判断比率'!B9)</f>
        <v>鉄道経営助成基金事業特別会計</v>
      </c>
      <c r="F36" s="585"/>
      <c r="G36" s="585"/>
      <c r="H36" s="585"/>
      <c r="I36" s="585"/>
      <c r="J36" s="585"/>
      <c r="K36" s="585"/>
      <c r="L36" s="585"/>
      <c r="M36" s="585"/>
      <c r="N36" s="585"/>
      <c r="O36" s="585"/>
      <c r="P36" s="585"/>
      <c r="Q36" s="585"/>
      <c r="R36" s="585"/>
      <c r="S36" s="585"/>
      <c r="T36" s="163"/>
      <c r="U36" s="584">
        <f t="shared" ref="U36:U43" si="4">IF(W36="","",U35+1)</f>
        <v>6</v>
      </c>
      <c r="V36" s="584"/>
      <c r="W36" s="585" t="str">
        <f>IF('各会計、関係団体の財政状況及び健全化判断比率'!B30="","",'各会計、関係団体の財政状況及び健全化判断比率'!B30)</f>
        <v>後期高齢者医療事業特別会計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12</v>
      </c>
      <c r="BX36" s="584"/>
      <c r="BY36" s="585" t="str">
        <f>IF('各会計、関係団体の財政状況及び健全化判断比率'!B70="","",'各会計、関係団体の財政状況及び健全化判断比率'!B70)</f>
        <v>こうち人づくり広域連合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13</v>
      </c>
      <c r="BX37" s="584"/>
      <c r="BY37" s="585" t="str">
        <f>IF('各会計、関係団体の財政状況及び健全化判断比率'!B71="","",'各会計、関係団体の財政状況及び健全化判断比率'!B71)</f>
        <v>高知県市町村総合事務組合（一般）</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14</v>
      </c>
      <c r="BX38" s="584"/>
      <c r="BY38" s="585" t="str">
        <f>IF('各会計、関係団体の財政状況及び健全化判断比率'!B72="","",'各会計、関係団体の財政状況及び健全化判断比率'!B72)</f>
        <v>高知県後期高齢者医療広域連合（一般）</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15</v>
      </c>
      <c r="BX39" s="584"/>
      <c r="BY39" s="585" t="str">
        <f>IF('各会計、関係団体の財政状況及び健全化判断比率'!B73="","",'各会計、関係団体の財政状況及び健全化判断比率'!B73)</f>
        <v>　　　　　　〃　　　　　　　（特別）</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2in+l8rQiGCVRDzOC+gzUWQbhej/oV/NdWxMDNOJDnkGMsv2RJhQp8KSYscDWUIRjW8Gbe6SqWg0Qr1pwptHFg==" saltValue="wbRfXw3mSriMjCNgsqrdy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x14ac:dyDescent="0.15">
      <c r="A34" s="22"/>
      <c r="B34" s="31"/>
      <c r="C34" s="1136" t="s">
        <v>534</v>
      </c>
      <c r="D34" s="1136"/>
      <c r="E34" s="1137"/>
      <c r="F34" s="32">
        <v>12.11</v>
      </c>
      <c r="G34" s="33">
        <v>10.3</v>
      </c>
      <c r="H34" s="33">
        <v>10.57</v>
      </c>
      <c r="I34" s="33">
        <v>10.41</v>
      </c>
      <c r="J34" s="34">
        <v>10.46</v>
      </c>
      <c r="K34" s="22"/>
      <c r="L34" s="22"/>
      <c r="M34" s="22"/>
      <c r="N34" s="22"/>
      <c r="O34" s="22"/>
      <c r="P34" s="22"/>
    </row>
    <row r="35" spans="1:16" ht="39" customHeight="1" x14ac:dyDescent="0.15">
      <c r="A35" s="22"/>
      <c r="B35" s="35"/>
      <c r="C35" s="1132" t="s">
        <v>535</v>
      </c>
      <c r="D35" s="1132"/>
      <c r="E35" s="1133"/>
      <c r="F35" s="36">
        <v>2.84</v>
      </c>
      <c r="G35" s="37">
        <v>6.06</v>
      </c>
      <c r="H35" s="37">
        <v>6.36</v>
      </c>
      <c r="I35" s="37">
        <v>2.56</v>
      </c>
      <c r="J35" s="38">
        <v>5.87</v>
      </c>
      <c r="K35" s="22"/>
      <c r="L35" s="22"/>
      <c r="M35" s="22"/>
      <c r="N35" s="22"/>
      <c r="O35" s="22"/>
      <c r="P35" s="22"/>
    </row>
    <row r="36" spans="1:16" ht="39" customHeight="1" x14ac:dyDescent="0.15">
      <c r="A36" s="22"/>
      <c r="B36" s="35"/>
      <c r="C36" s="1132" t="s">
        <v>536</v>
      </c>
      <c r="D36" s="1132"/>
      <c r="E36" s="1133"/>
      <c r="F36" s="36">
        <v>0.6</v>
      </c>
      <c r="G36" s="37">
        <v>0.95</v>
      </c>
      <c r="H36" s="37">
        <v>1.78</v>
      </c>
      <c r="I36" s="37">
        <v>0.81</v>
      </c>
      <c r="J36" s="38">
        <v>1.35</v>
      </c>
      <c r="K36" s="22"/>
      <c r="L36" s="22"/>
      <c r="M36" s="22"/>
      <c r="N36" s="22"/>
      <c r="O36" s="22"/>
      <c r="P36" s="22"/>
    </row>
    <row r="37" spans="1:16" ht="39" customHeight="1" x14ac:dyDescent="0.15">
      <c r="A37" s="22"/>
      <c r="B37" s="35"/>
      <c r="C37" s="1132" t="s">
        <v>537</v>
      </c>
      <c r="D37" s="1132"/>
      <c r="E37" s="1133"/>
      <c r="F37" s="36" t="s">
        <v>489</v>
      </c>
      <c r="G37" s="37" t="s">
        <v>489</v>
      </c>
      <c r="H37" s="37">
        <v>0</v>
      </c>
      <c r="I37" s="37">
        <v>0.36</v>
      </c>
      <c r="J37" s="38">
        <v>0.73</v>
      </c>
      <c r="K37" s="22"/>
      <c r="L37" s="22"/>
      <c r="M37" s="22"/>
      <c r="N37" s="22"/>
      <c r="O37" s="22"/>
      <c r="P37" s="22"/>
    </row>
    <row r="38" spans="1:16" ht="39" customHeight="1" x14ac:dyDescent="0.15">
      <c r="A38" s="22"/>
      <c r="B38" s="35"/>
      <c r="C38" s="1132" t="s">
        <v>538</v>
      </c>
      <c r="D38" s="1132"/>
      <c r="E38" s="1133"/>
      <c r="F38" s="36">
        <v>0.24</v>
      </c>
      <c r="G38" s="37">
        <v>0.05</v>
      </c>
      <c r="H38" s="37">
        <v>0</v>
      </c>
      <c r="I38" s="37">
        <v>0.02</v>
      </c>
      <c r="J38" s="38">
        <v>0.61</v>
      </c>
      <c r="K38" s="22"/>
      <c r="L38" s="22"/>
      <c r="M38" s="22"/>
      <c r="N38" s="22"/>
      <c r="O38" s="22"/>
      <c r="P38" s="22"/>
    </row>
    <row r="39" spans="1:16" ht="39" customHeight="1" x14ac:dyDescent="0.15">
      <c r="A39" s="22"/>
      <c r="B39" s="35"/>
      <c r="C39" s="1132" t="s">
        <v>539</v>
      </c>
      <c r="D39" s="1132"/>
      <c r="E39" s="1133"/>
      <c r="F39" s="36">
        <v>0.12</v>
      </c>
      <c r="G39" s="37">
        <v>0.13</v>
      </c>
      <c r="H39" s="37">
        <v>0.15</v>
      </c>
      <c r="I39" s="37">
        <v>0.17</v>
      </c>
      <c r="J39" s="38">
        <v>0.16</v>
      </c>
      <c r="K39" s="22"/>
      <c r="L39" s="22"/>
      <c r="M39" s="22"/>
      <c r="N39" s="22"/>
      <c r="O39" s="22"/>
      <c r="P39" s="22"/>
    </row>
    <row r="40" spans="1:16" ht="39" customHeight="1" x14ac:dyDescent="0.15">
      <c r="A40" s="22"/>
      <c r="B40" s="35"/>
      <c r="C40" s="1132" t="s">
        <v>540</v>
      </c>
      <c r="D40" s="1132"/>
      <c r="E40" s="1133"/>
      <c r="F40" s="36">
        <v>0.1</v>
      </c>
      <c r="G40" s="37">
        <v>0.03</v>
      </c>
      <c r="H40" s="37">
        <v>0.03</v>
      </c>
      <c r="I40" s="37">
        <v>0.02</v>
      </c>
      <c r="J40" s="38">
        <v>0.03</v>
      </c>
      <c r="K40" s="22"/>
      <c r="L40" s="22"/>
      <c r="M40" s="22"/>
      <c r="N40" s="22"/>
      <c r="O40" s="22"/>
      <c r="P40" s="22"/>
    </row>
    <row r="41" spans="1:16" ht="39" customHeight="1" x14ac:dyDescent="0.15">
      <c r="A41" s="22"/>
      <c r="B41" s="35"/>
      <c r="C41" s="1132" t="s">
        <v>541</v>
      </c>
      <c r="D41" s="1132"/>
      <c r="E41" s="1133"/>
      <c r="F41" s="36">
        <v>0</v>
      </c>
      <c r="G41" s="37">
        <v>0</v>
      </c>
      <c r="H41" s="37">
        <v>0</v>
      </c>
      <c r="I41" s="37">
        <v>0</v>
      </c>
      <c r="J41" s="38">
        <v>0</v>
      </c>
      <c r="K41" s="22"/>
      <c r="L41" s="22"/>
      <c r="M41" s="22"/>
      <c r="N41" s="22"/>
      <c r="O41" s="22"/>
      <c r="P41" s="22"/>
    </row>
    <row r="42" spans="1:16" ht="39" customHeight="1" x14ac:dyDescent="0.15">
      <c r="A42" s="22"/>
      <c r="B42" s="39"/>
      <c r="C42" s="1132" t="s">
        <v>542</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543</v>
      </c>
      <c r="D43" s="1134"/>
      <c r="E43" s="1135"/>
      <c r="F43" s="41">
        <v>0.6</v>
      </c>
      <c r="G43" s="42">
        <v>0.6</v>
      </c>
      <c r="H43" s="42">
        <v>0</v>
      </c>
      <c r="I43" s="42">
        <v>0</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Rp1xZxsDqRRnkex15d+VcQn1SGFJsCvSWjxLn3L5F5nouLd57H4AuV+LIhDTUwJMHbomGFBLluMDsbKhgpz/Rg==" saltValue="d37kjM3BcWZkGYa56Rr+f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election sqref="A1:A1048576"/>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1231</v>
      </c>
      <c r="L45" s="58">
        <v>1200</v>
      </c>
      <c r="M45" s="58">
        <v>1249</v>
      </c>
      <c r="N45" s="58">
        <v>1248</v>
      </c>
      <c r="O45" s="59">
        <v>1376</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489</v>
      </c>
      <c r="L46" s="62" t="s">
        <v>489</v>
      </c>
      <c r="M46" s="62" t="s">
        <v>489</v>
      </c>
      <c r="N46" s="62" t="s">
        <v>489</v>
      </c>
      <c r="O46" s="63" t="s">
        <v>489</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489</v>
      </c>
      <c r="L47" s="62" t="s">
        <v>489</v>
      </c>
      <c r="M47" s="62" t="s">
        <v>489</v>
      </c>
      <c r="N47" s="62" t="s">
        <v>489</v>
      </c>
      <c r="O47" s="63" t="s">
        <v>489</v>
      </c>
      <c r="P47" s="46"/>
      <c r="Q47" s="46"/>
      <c r="R47" s="46"/>
      <c r="S47" s="46"/>
      <c r="T47" s="46"/>
      <c r="U47" s="46"/>
    </row>
    <row r="48" spans="1:21" ht="30.75" customHeight="1" x14ac:dyDescent="0.15">
      <c r="A48" s="46"/>
      <c r="B48" s="1140"/>
      <c r="C48" s="1141"/>
      <c r="D48" s="60"/>
      <c r="E48" s="1146" t="s">
        <v>13</v>
      </c>
      <c r="F48" s="1146"/>
      <c r="G48" s="1146"/>
      <c r="H48" s="1146"/>
      <c r="I48" s="1146"/>
      <c r="J48" s="1147"/>
      <c r="K48" s="61">
        <v>335</v>
      </c>
      <c r="L48" s="62">
        <v>363</v>
      </c>
      <c r="M48" s="62">
        <v>319</v>
      </c>
      <c r="N48" s="62">
        <v>295</v>
      </c>
      <c r="O48" s="63">
        <v>260</v>
      </c>
      <c r="P48" s="46"/>
      <c r="Q48" s="46"/>
      <c r="R48" s="46"/>
      <c r="S48" s="46"/>
      <c r="T48" s="46"/>
      <c r="U48" s="46"/>
    </row>
    <row r="49" spans="1:21" ht="30.75" customHeight="1" x14ac:dyDescent="0.15">
      <c r="A49" s="46"/>
      <c r="B49" s="1140"/>
      <c r="C49" s="1141"/>
      <c r="D49" s="60"/>
      <c r="E49" s="1146" t="s">
        <v>14</v>
      </c>
      <c r="F49" s="1146"/>
      <c r="G49" s="1146"/>
      <c r="H49" s="1146"/>
      <c r="I49" s="1146"/>
      <c r="J49" s="1147"/>
      <c r="K49" s="61">
        <v>67</v>
      </c>
      <c r="L49" s="62" t="s">
        <v>489</v>
      </c>
      <c r="M49" s="62" t="s">
        <v>489</v>
      </c>
      <c r="N49" s="62" t="s">
        <v>489</v>
      </c>
      <c r="O49" s="63" t="s">
        <v>489</v>
      </c>
      <c r="P49" s="46"/>
      <c r="Q49" s="46"/>
      <c r="R49" s="46"/>
      <c r="S49" s="46"/>
      <c r="T49" s="46"/>
      <c r="U49" s="46"/>
    </row>
    <row r="50" spans="1:21" ht="30.75" customHeight="1" x14ac:dyDescent="0.15">
      <c r="A50" s="46"/>
      <c r="B50" s="1140"/>
      <c r="C50" s="1141"/>
      <c r="D50" s="60"/>
      <c r="E50" s="1146" t="s">
        <v>15</v>
      </c>
      <c r="F50" s="1146"/>
      <c r="G50" s="1146"/>
      <c r="H50" s="1146"/>
      <c r="I50" s="1146"/>
      <c r="J50" s="1147"/>
      <c r="K50" s="61" t="s">
        <v>489</v>
      </c>
      <c r="L50" s="62" t="s">
        <v>489</v>
      </c>
      <c r="M50" s="62" t="s">
        <v>489</v>
      </c>
      <c r="N50" s="62" t="s">
        <v>489</v>
      </c>
      <c r="O50" s="63" t="s">
        <v>489</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489</v>
      </c>
      <c r="L51" s="62" t="s">
        <v>489</v>
      </c>
      <c r="M51" s="62" t="s">
        <v>489</v>
      </c>
      <c r="N51" s="62" t="s">
        <v>489</v>
      </c>
      <c r="O51" s="63" t="s">
        <v>489</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1304</v>
      </c>
      <c r="L52" s="62">
        <v>1280</v>
      </c>
      <c r="M52" s="62">
        <v>1279</v>
      </c>
      <c r="N52" s="62">
        <v>1212</v>
      </c>
      <c r="O52" s="63">
        <v>1325</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329</v>
      </c>
      <c r="L53" s="67">
        <v>283</v>
      </c>
      <c r="M53" s="67">
        <v>289</v>
      </c>
      <c r="N53" s="67">
        <v>331</v>
      </c>
      <c r="O53" s="68">
        <v>311</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544</v>
      </c>
      <c r="L57" s="79" t="s">
        <v>545</v>
      </c>
      <c r="M57" s="79" t="s">
        <v>546</v>
      </c>
      <c r="N57" s="79" t="s">
        <v>547</v>
      </c>
      <c r="O57" s="80" t="s">
        <v>548</v>
      </c>
      <c r="P57" s="46"/>
      <c r="Q57" s="46"/>
      <c r="R57" s="46"/>
      <c r="S57" s="46"/>
      <c r="T57" s="46"/>
      <c r="U57" s="46"/>
    </row>
    <row r="58" spans="1:21" ht="31.5" customHeight="1" x14ac:dyDescent="0.15">
      <c r="B58" s="1154" t="s">
        <v>24</v>
      </c>
      <c r="C58" s="1155"/>
      <c r="D58" s="1160" t="s">
        <v>25</v>
      </c>
      <c r="E58" s="1161"/>
      <c r="F58" s="1161"/>
      <c r="G58" s="1161"/>
      <c r="H58" s="1161"/>
      <c r="I58" s="1161"/>
      <c r="J58" s="1162"/>
      <c r="K58" s="81"/>
      <c r="L58" s="82"/>
      <c r="M58" s="82"/>
      <c r="N58" s="82"/>
      <c r="O58" s="83"/>
    </row>
    <row r="59" spans="1:21" ht="31.5" customHeight="1" x14ac:dyDescent="0.15">
      <c r="B59" s="1156"/>
      <c r="C59" s="1157"/>
      <c r="D59" s="1163" t="s">
        <v>26</v>
      </c>
      <c r="E59" s="1164"/>
      <c r="F59" s="1164"/>
      <c r="G59" s="1164"/>
      <c r="H59" s="1164"/>
      <c r="I59" s="1164"/>
      <c r="J59" s="1165"/>
      <c r="K59" s="84"/>
      <c r="L59" s="85"/>
      <c r="M59" s="85"/>
      <c r="N59" s="85"/>
      <c r="O59" s="86"/>
    </row>
    <row r="60" spans="1:21" ht="31.5" customHeight="1" thickBot="1" x14ac:dyDescent="0.2">
      <c r="B60" s="1158"/>
      <c r="C60" s="1159"/>
      <c r="D60" s="1166" t="s">
        <v>27</v>
      </c>
      <c r="E60" s="1167"/>
      <c r="F60" s="1167"/>
      <c r="G60" s="1167"/>
      <c r="H60" s="1167"/>
      <c r="I60" s="1167"/>
      <c r="J60" s="1168"/>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wQxxG+jpvNvrw7OsZMSRxaD/pmqCyeyHQevqREEHq+wDhYFF27O+DgRgYmXgxycFWcJsSW2wdMO+2XRkvmTjNA==" saltValue="CtyDzBv8lCq3IkBkyCqoN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verticalCentered="1"/>
  <pageMargins left="0" right="0" top="0" bottom="0" header="0" footer="0"/>
  <pageSetup paperSize="8" scale="77" orientation="landscape" r:id="rId1"/>
  <headerFooter alignWithMargins="0">
    <oddFooter>&amp;C&amp;P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Normal="10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528</v>
      </c>
      <c r="J40" s="101" t="s">
        <v>529</v>
      </c>
      <c r="K40" s="101" t="s">
        <v>530</v>
      </c>
      <c r="L40" s="101" t="s">
        <v>531</v>
      </c>
      <c r="M40" s="102" t="s">
        <v>532</v>
      </c>
    </row>
    <row r="41" spans="2:13" ht="27.75" customHeight="1" x14ac:dyDescent="0.15">
      <c r="B41" s="1169" t="s">
        <v>30</v>
      </c>
      <c r="C41" s="1170"/>
      <c r="D41" s="103"/>
      <c r="E41" s="1175" t="s">
        <v>31</v>
      </c>
      <c r="F41" s="1175"/>
      <c r="G41" s="1175"/>
      <c r="H41" s="1176"/>
      <c r="I41" s="330">
        <v>13366</v>
      </c>
      <c r="J41" s="331">
        <v>14117</v>
      </c>
      <c r="K41" s="331">
        <v>16366</v>
      </c>
      <c r="L41" s="331">
        <v>21450</v>
      </c>
      <c r="M41" s="332">
        <v>21930</v>
      </c>
    </row>
    <row r="42" spans="2:13" ht="27.75" customHeight="1" x14ac:dyDescent="0.15">
      <c r="B42" s="1171"/>
      <c r="C42" s="1172"/>
      <c r="D42" s="104"/>
      <c r="E42" s="1177" t="s">
        <v>32</v>
      </c>
      <c r="F42" s="1177"/>
      <c r="G42" s="1177"/>
      <c r="H42" s="1178"/>
      <c r="I42" s="333" t="s">
        <v>489</v>
      </c>
      <c r="J42" s="334" t="s">
        <v>489</v>
      </c>
      <c r="K42" s="334" t="s">
        <v>489</v>
      </c>
      <c r="L42" s="334" t="s">
        <v>489</v>
      </c>
      <c r="M42" s="335" t="s">
        <v>489</v>
      </c>
    </row>
    <row r="43" spans="2:13" ht="27.75" customHeight="1" x14ac:dyDescent="0.15">
      <c r="B43" s="1171"/>
      <c r="C43" s="1172"/>
      <c r="D43" s="104"/>
      <c r="E43" s="1177" t="s">
        <v>33</v>
      </c>
      <c r="F43" s="1177"/>
      <c r="G43" s="1177"/>
      <c r="H43" s="1178"/>
      <c r="I43" s="333">
        <v>4406</v>
      </c>
      <c r="J43" s="334">
        <v>4474</v>
      </c>
      <c r="K43" s="334">
        <v>4427</v>
      </c>
      <c r="L43" s="334">
        <v>4050</v>
      </c>
      <c r="M43" s="335">
        <v>3761</v>
      </c>
    </row>
    <row r="44" spans="2:13" ht="27.75" customHeight="1" x14ac:dyDescent="0.15">
      <c r="B44" s="1171"/>
      <c r="C44" s="1172"/>
      <c r="D44" s="104"/>
      <c r="E44" s="1177" t="s">
        <v>34</v>
      </c>
      <c r="F44" s="1177"/>
      <c r="G44" s="1177"/>
      <c r="H44" s="1178"/>
      <c r="I44" s="333" t="s">
        <v>489</v>
      </c>
      <c r="J44" s="334" t="s">
        <v>489</v>
      </c>
      <c r="K44" s="334" t="s">
        <v>489</v>
      </c>
      <c r="L44" s="334" t="s">
        <v>489</v>
      </c>
      <c r="M44" s="335" t="s">
        <v>489</v>
      </c>
    </row>
    <row r="45" spans="2:13" ht="27.75" customHeight="1" x14ac:dyDescent="0.15">
      <c r="B45" s="1171"/>
      <c r="C45" s="1172"/>
      <c r="D45" s="104"/>
      <c r="E45" s="1177" t="s">
        <v>35</v>
      </c>
      <c r="F45" s="1177"/>
      <c r="G45" s="1177"/>
      <c r="H45" s="1178"/>
      <c r="I45" s="333">
        <v>1749</v>
      </c>
      <c r="J45" s="334">
        <v>1751</v>
      </c>
      <c r="K45" s="334">
        <v>1723</v>
      </c>
      <c r="L45" s="334">
        <v>1780</v>
      </c>
      <c r="M45" s="335">
        <v>1740</v>
      </c>
    </row>
    <row r="46" spans="2:13" ht="27.75" customHeight="1" x14ac:dyDescent="0.15">
      <c r="B46" s="1171"/>
      <c r="C46" s="1172"/>
      <c r="D46" s="105"/>
      <c r="E46" s="1177" t="s">
        <v>36</v>
      </c>
      <c r="F46" s="1177"/>
      <c r="G46" s="1177"/>
      <c r="H46" s="1178"/>
      <c r="I46" s="333" t="s">
        <v>489</v>
      </c>
      <c r="J46" s="334" t="s">
        <v>489</v>
      </c>
      <c r="K46" s="334" t="s">
        <v>489</v>
      </c>
      <c r="L46" s="334" t="s">
        <v>489</v>
      </c>
      <c r="M46" s="335" t="s">
        <v>489</v>
      </c>
    </row>
    <row r="47" spans="2:13" ht="27.75" customHeight="1" x14ac:dyDescent="0.15">
      <c r="B47" s="1171"/>
      <c r="C47" s="1172"/>
      <c r="D47" s="106"/>
      <c r="E47" s="1179" t="s">
        <v>37</v>
      </c>
      <c r="F47" s="1180"/>
      <c r="G47" s="1180"/>
      <c r="H47" s="1181"/>
      <c r="I47" s="333" t="s">
        <v>489</v>
      </c>
      <c r="J47" s="334" t="s">
        <v>489</v>
      </c>
      <c r="K47" s="334" t="s">
        <v>489</v>
      </c>
      <c r="L47" s="334" t="s">
        <v>489</v>
      </c>
      <c r="M47" s="335" t="s">
        <v>489</v>
      </c>
    </row>
    <row r="48" spans="2:13" ht="27.75" customHeight="1" x14ac:dyDescent="0.15">
      <c r="B48" s="1171"/>
      <c r="C48" s="1172"/>
      <c r="D48" s="104"/>
      <c r="E48" s="1177" t="s">
        <v>38</v>
      </c>
      <c r="F48" s="1177"/>
      <c r="G48" s="1177"/>
      <c r="H48" s="1178"/>
      <c r="I48" s="333" t="s">
        <v>489</v>
      </c>
      <c r="J48" s="334" t="s">
        <v>489</v>
      </c>
      <c r="K48" s="334" t="s">
        <v>489</v>
      </c>
      <c r="L48" s="334" t="s">
        <v>489</v>
      </c>
      <c r="M48" s="335" t="s">
        <v>489</v>
      </c>
    </row>
    <row r="49" spans="2:13" ht="27.75" customHeight="1" x14ac:dyDescent="0.15">
      <c r="B49" s="1173"/>
      <c r="C49" s="1174"/>
      <c r="D49" s="104"/>
      <c r="E49" s="1177" t="s">
        <v>39</v>
      </c>
      <c r="F49" s="1177"/>
      <c r="G49" s="1177"/>
      <c r="H49" s="1178"/>
      <c r="I49" s="333" t="s">
        <v>489</v>
      </c>
      <c r="J49" s="334" t="s">
        <v>489</v>
      </c>
      <c r="K49" s="334" t="s">
        <v>489</v>
      </c>
      <c r="L49" s="334" t="s">
        <v>489</v>
      </c>
      <c r="M49" s="335" t="s">
        <v>489</v>
      </c>
    </row>
    <row r="50" spans="2:13" ht="27.75" customHeight="1" x14ac:dyDescent="0.15">
      <c r="B50" s="1182" t="s">
        <v>40</v>
      </c>
      <c r="C50" s="1183"/>
      <c r="D50" s="107"/>
      <c r="E50" s="1177" t="s">
        <v>41</v>
      </c>
      <c r="F50" s="1177"/>
      <c r="G50" s="1177"/>
      <c r="H50" s="1178"/>
      <c r="I50" s="333">
        <v>6375</v>
      </c>
      <c r="J50" s="334">
        <v>6638</v>
      </c>
      <c r="K50" s="334">
        <v>6756</v>
      </c>
      <c r="L50" s="334">
        <v>6529</v>
      </c>
      <c r="M50" s="335">
        <v>6743</v>
      </c>
    </row>
    <row r="51" spans="2:13" ht="27.75" customHeight="1" x14ac:dyDescent="0.15">
      <c r="B51" s="1171"/>
      <c r="C51" s="1172"/>
      <c r="D51" s="104"/>
      <c r="E51" s="1177" t="s">
        <v>42</v>
      </c>
      <c r="F51" s="1177"/>
      <c r="G51" s="1177"/>
      <c r="H51" s="1178"/>
      <c r="I51" s="333">
        <v>224</v>
      </c>
      <c r="J51" s="334">
        <v>250</v>
      </c>
      <c r="K51" s="334">
        <v>409</v>
      </c>
      <c r="L51" s="334">
        <v>417</v>
      </c>
      <c r="M51" s="335">
        <v>434</v>
      </c>
    </row>
    <row r="52" spans="2:13" ht="27.75" customHeight="1" x14ac:dyDescent="0.15">
      <c r="B52" s="1173"/>
      <c r="C52" s="1174"/>
      <c r="D52" s="104"/>
      <c r="E52" s="1177" t="s">
        <v>43</v>
      </c>
      <c r="F52" s="1177"/>
      <c r="G52" s="1177"/>
      <c r="H52" s="1178"/>
      <c r="I52" s="333">
        <v>13100</v>
      </c>
      <c r="J52" s="334">
        <v>13736</v>
      </c>
      <c r="K52" s="334">
        <v>15744</v>
      </c>
      <c r="L52" s="334">
        <v>19111</v>
      </c>
      <c r="M52" s="335">
        <v>18232</v>
      </c>
    </row>
    <row r="53" spans="2:13" ht="27.75" customHeight="1" thickBot="1" x14ac:dyDescent="0.2">
      <c r="B53" s="1184" t="s">
        <v>19</v>
      </c>
      <c r="C53" s="1185"/>
      <c r="D53" s="108"/>
      <c r="E53" s="1186" t="s">
        <v>44</v>
      </c>
      <c r="F53" s="1186"/>
      <c r="G53" s="1186"/>
      <c r="H53" s="1187"/>
      <c r="I53" s="336">
        <v>-177</v>
      </c>
      <c r="J53" s="337">
        <v>-283</v>
      </c>
      <c r="K53" s="337">
        <v>-392</v>
      </c>
      <c r="L53" s="337">
        <v>1223</v>
      </c>
      <c r="M53" s="338">
        <v>2021</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FTIxh8c+2ctHiSxmhyd9nVXdR+RKcbhA4vJrcgFFHAJUUcn2oa2qeBxFQIoAJSL+9cSe2mp0dS8I2UhaMngkMw==" saltValue="U6MqFqDmYwm2dI7qrzPav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election activeCell="AW51" sqref="AW51"/>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530</v>
      </c>
      <c r="G54" s="117" t="s">
        <v>531</v>
      </c>
      <c r="H54" s="118" t="s">
        <v>532</v>
      </c>
    </row>
    <row r="55" spans="2:8" ht="52.5" customHeight="1" x14ac:dyDescent="0.15">
      <c r="B55" s="119"/>
      <c r="C55" s="1196" t="s">
        <v>46</v>
      </c>
      <c r="D55" s="1196"/>
      <c r="E55" s="1197"/>
      <c r="F55" s="339">
        <v>1246</v>
      </c>
      <c r="G55" s="339">
        <v>1246</v>
      </c>
      <c r="H55" s="340">
        <v>1293</v>
      </c>
    </row>
    <row r="56" spans="2:8" ht="52.5" customHeight="1" x14ac:dyDescent="0.15">
      <c r="B56" s="120"/>
      <c r="C56" s="1198" t="s">
        <v>47</v>
      </c>
      <c r="D56" s="1198"/>
      <c r="E56" s="1199"/>
      <c r="F56" s="341">
        <v>2435</v>
      </c>
      <c r="G56" s="341">
        <v>2627</v>
      </c>
      <c r="H56" s="342">
        <v>2771</v>
      </c>
    </row>
    <row r="57" spans="2:8" ht="53.25" customHeight="1" x14ac:dyDescent="0.15">
      <c r="B57" s="120"/>
      <c r="C57" s="1200" t="s">
        <v>48</v>
      </c>
      <c r="D57" s="1200"/>
      <c r="E57" s="1201"/>
      <c r="F57" s="343">
        <v>4298</v>
      </c>
      <c r="G57" s="343">
        <v>3940</v>
      </c>
      <c r="H57" s="344">
        <v>4008</v>
      </c>
    </row>
    <row r="58" spans="2:8" ht="45.75" customHeight="1" x14ac:dyDescent="0.15">
      <c r="B58" s="121"/>
      <c r="C58" s="1188" t="s">
        <v>557</v>
      </c>
      <c r="D58" s="1189"/>
      <c r="E58" s="1190"/>
      <c r="F58" s="345">
        <v>2391</v>
      </c>
      <c r="G58" s="345">
        <v>1912</v>
      </c>
      <c r="H58" s="346">
        <v>1963</v>
      </c>
    </row>
    <row r="59" spans="2:8" ht="45.75" customHeight="1" x14ac:dyDescent="0.15">
      <c r="B59" s="121"/>
      <c r="C59" s="1188" t="s">
        <v>558</v>
      </c>
      <c r="D59" s="1189"/>
      <c r="E59" s="1190"/>
      <c r="F59" s="345">
        <v>806</v>
      </c>
      <c r="G59" s="345">
        <v>835</v>
      </c>
      <c r="H59" s="346">
        <v>836</v>
      </c>
    </row>
    <row r="60" spans="2:8" ht="45.75" customHeight="1" x14ac:dyDescent="0.15">
      <c r="B60" s="121"/>
      <c r="C60" s="1188" t="s">
        <v>559</v>
      </c>
      <c r="D60" s="1189"/>
      <c r="E60" s="1190"/>
      <c r="F60" s="345">
        <v>255</v>
      </c>
      <c r="G60" s="345">
        <v>343</v>
      </c>
      <c r="H60" s="346">
        <v>350</v>
      </c>
    </row>
    <row r="61" spans="2:8" ht="45.75" customHeight="1" x14ac:dyDescent="0.15">
      <c r="B61" s="121"/>
      <c r="C61" s="1188" t="s">
        <v>561</v>
      </c>
      <c r="D61" s="1189"/>
      <c r="E61" s="1190"/>
      <c r="F61" s="345">
        <v>239</v>
      </c>
      <c r="G61" s="345">
        <v>240</v>
      </c>
      <c r="H61" s="346">
        <v>240</v>
      </c>
    </row>
    <row r="62" spans="2:8" ht="45.75" customHeight="1" thickBot="1" x14ac:dyDescent="0.2">
      <c r="B62" s="122"/>
      <c r="C62" s="1191" t="s">
        <v>560</v>
      </c>
      <c r="D62" s="1192"/>
      <c r="E62" s="1193"/>
      <c r="F62" s="347">
        <v>236</v>
      </c>
      <c r="G62" s="347">
        <v>242</v>
      </c>
      <c r="H62" s="348">
        <v>237</v>
      </c>
    </row>
    <row r="63" spans="2:8" ht="52.5" customHeight="1" thickBot="1" x14ac:dyDescent="0.2">
      <c r="B63" s="123"/>
      <c r="C63" s="1194" t="s">
        <v>49</v>
      </c>
      <c r="D63" s="1194"/>
      <c r="E63" s="1195"/>
      <c r="F63" s="349">
        <v>7979</v>
      </c>
      <c r="G63" s="349">
        <v>7813</v>
      </c>
      <c r="H63" s="350">
        <v>8072</v>
      </c>
    </row>
    <row r="64" spans="2:8" x14ac:dyDescent="0.15"/>
  </sheetData>
  <sheetProtection algorithmName="SHA-512" hashValue="C5MWJlG/hMFCH9FAIZc1lGGo6WmMq82OyICPnxDfwUIpY1g6W2xTbTp5vZ/Nc6WuUBWH0duCji8dl1/JBx4zZw==" saltValue="cgp4Db+k1uSlZxrnO1jf8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verticalCentered="1"/>
  <pageMargins left="0" right="0" top="0" bottom="0" header="0" footer="0"/>
  <pageSetup paperSize="8" scale="62" orientation="landscape" r:id="rId1"/>
  <headerFooter alignWithMargins="0">
    <oddFooter>&amp;C&amp;P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527</v>
      </c>
      <c r="G2" s="137"/>
      <c r="H2" s="138"/>
    </row>
    <row r="3" spans="1:8" x14ac:dyDescent="0.15">
      <c r="A3" s="134" t="s">
        <v>520</v>
      </c>
      <c r="B3" s="139"/>
      <c r="C3" s="140"/>
      <c r="D3" s="141">
        <v>163299</v>
      </c>
      <c r="E3" s="142"/>
      <c r="F3" s="143">
        <v>92632</v>
      </c>
      <c r="G3" s="144"/>
      <c r="H3" s="145"/>
    </row>
    <row r="4" spans="1:8" x14ac:dyDescent="0.15">
      <c r="A4" s="146"/>
      <c r="B4" s="147"/>
      <c r="C4" s="148"/>
      <c r="D4" s="149">
        <v>78197</v>
      </c>
      <c r="E4" s="150"/>
      <c r="F4" s="151">
        <v>47978</v>
      </c>
      <c r="G4" s="152"/>
      <c r="H4" s="153"/>
    </row>
    <row r="5" spans="1:8" x14ac:dyDescent="0.15">
      <c r="A5" s="134" t="s">
        <v>522</v>
      </c>
      <c r="B5" s="139"/>
      <c r="C5" s="140"/>
      <c r="D5" s="141">
        <v>220132</v>
      </c>
      <c r="E5" s="142"/>
      <c r="F5" s="143">
        <v>96469</v>
      </c>
      <c r="G5" s="144"/>
      <c r="H5" s="145"/>
    </row>
    <row r="6" spans="1:8" x14ac:dyDescent="0.15">
      <c r="A6" s="146"/>
      <c r="B6" s="147"/>
      <c r="C6" s="148"/>
      <c r="D6" s="149">
        <v>128134</v>
      </c>
      <c r="E6" s="150"/>
      <c r="F6" s="151">
        <v>49775</v>
      </c>
      <c r="G6" s="152"/>
      <c r="H6" s="153"/>
    </row>
    <row r="7" spans="1:8" x14ac:dyDescent="0.15">
      <c r="A7" s="134" t="s">
        <v>523</v>
      </c>
      <c r="B7" s="139"/>
      <c r="C7" s="140"/>
      <c r="D7" s="141">
        <v>311742</v>
      </c>
      <c r="E7" s="142"/>
      <c r="F7" s="143">
        <v>85743</v>
      </c>
      <c r="G7" s="144"/>
      <c r="H7" s="145"/>
    </row>
    <row r="8" spans="1:8" x14ac:dyDescent="0.15">
      <c r="A8" s="146"/>
      <c r="B8" s="147"/>
      <c r="C8" s="148"/>
      <c r="D8" s="149">
        <v>153660</v>
      </c>
      <c r="E8" s="150"/>
      <c r="F8" s="151">
        <v>45231</v>
      </c>
      <c r="G8" s="152"/>
      <c r="H8" s="153"/>
    </row>
    <row r="9" spans="1:8" x14ac:dyDescent="0.15">
      <c r="A9" s="134" t="s">
        <v>524</v>
      </c>
      <c r="B9" s="139"/>
      <c r="C9" s="140"/>
      <c r="D9" s="141">
        <v>566255</v>
      </c>
      <c r="E9" s="142"/>
      <c r="F9" s="143">
        <v>92509</v>
      </c>
      <c r="G9" s="144"/>
      <c r="H9" s="145"/>
    </row>
    <row r="10" spans="1:8" x14ac:dyDescent="0.15">
      <c r="A10" s="146"/>
      <c r="B10" s="147"/>
      <c r="C10" s="148"/>
      <c r="D10" s="149">
        <v>335031</v>
      </c>
      <c r="E10" s="150"/>
      <c r="F10" s="151">
        <v>52274</v>
      </c>
      <c r="G10" s="152"/>
      <c r="H10" s="153"/>
    </row>
    <row r="11" spans="1:8" x14ac:dyDescent="0.15">
      <c r="A11" s="134" t="s">
        <v>525</v>
      </c>
      <c r="B11" s="139"/>
      <c r="C11" s="140"/>
      <c r="D11" s="141">
        <v>229690</v>
      </c>
      <c r="E11" s="142"/>
      <c r="F11" s="143">
        <v>98544</v>
      </c>
      <c r="G11" s="144"/>
      <c r="H11" s="145"/>
    </row>
    <row r="12" spans="1:8" x14ac:dyDescent="0.15">
      <c r="A12" s="146"/>
      <c r="B12" s="147"/>
      <c r="C12" s="154"/>
      <c r="D12" s="149">
        <v>81315</v>
      </c>
      <c r="E12" s="150"/>
      <c r="F12" s="151">
        <v>55816</v>
      </c>
      <c r="G12" s="152"/>
      <c r="H12" s="153"/>
    </row>
    <row r="13" spans="1:8" x14ac:dyDescent="0.15">
      <c r="A13" s="134"/>
      <c r="B13" s="139"/>
      <c r="C13" s="140"/>
      <c r="D13" s="141">
        <v>298224</v>
      </c>
      <c r="E13" s="142"/>
      <c r="F13" s="143">
        <v>93179</v>
      </c>
      <c r="G13" s="155"/>
      <c r="H13" s="145"/>
    </row>
    <row r="14" spans="1:8" x14ac:dyDescent="0.15">
      <c r="A14" s="146"/>
      <c r="B14" s="147"/>
      <c r="C14" s="148"/>
      <c r="D14" s="149">
        <v>155267</v>
      </c>
      <c r="E14" s="150"/>
      <c r="F14" s="151">
        <v>50215</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3.45</v>
      </c>
      <c r="C19" s="156">
        <f>ROUND(VALUE(SUBSTITUTE(実質収支比率等に係る経年分析!G$48,"▲","-")),2)</f>
        <v>6.68</v>
      </c>
      <c r="D19" s="156">
        <f>ROUND(VALUE(SUBSTITUTE(実質収支比率等に係る経年分析!H$48,"▲","-")),2)</f>
        <v>6.36</v>
      </c>
      <c r="E19" s="156">
        <f>ROUND(VALUE(SUBSTITUTE(実質収支比率等に係る経年分析!I$48,"▲","-")),2)</f>
        <v>2.56</v>
      </c>
      <c r="F19" s="156">
        <f>ROUND(VALUE(SUBSTITUTE(実質収支比率等に係る経年分析!J$48,"▲","-")),2)</f>
        <v>5.88</v>
      </c>
    </row>
    <row r="20" spans="1:11" x14ac:dyDescent="0.15">
      <c r="A20" s="156" t="s">
        <v>53</v>
      </c>
      <c r="B20" s="156">
        <f>ROUND(VALUE(SUBSTITUTE(実質収支比率等に係る経年分析!F$47,"▲","-")),2)</f>
        <v>18.170000000000002</v>
      </c>
      <c r="C20" s="156">
        <f>ROUND(VALUE(SUBSTITUTE(実質収支比率等に係る経年分析!G$47,"▲","-")),2)</f>
        <v>17.25</v>
      </c>
      <c r="D20" s="156">
        <f>ROUND(VALUE(SUBSTITUTE(実質収支比率等に係る経年分析!H$47,"▲","-")),2)</f>
        <v>18.510000000000002</v>
      </c>
      <c r="E20" s="156">
        <f>ROUND(VALUE(SUBSTITUTE(実質収支比率等に係る経年分析!I$47,"▲","-")),2)</f>
        <v>18.489999999999998</v>
      </c>
      <c r="F20" s="156">
        <f>ROUND(VALUE(SUBSTITUTE(実質収支比率等に係る経年分析!J$47,"▲","-")),2)</f>
        <v>18.62</v>
      </c>
    </row>
    <row r="21" spans="1:11" x14ac:dyDescent="0.15">
      <c r="A21" s="156" t="s">
        <v>54</v>
      </c>
      <c r="B21" s="156">
        <f>IF(ISNUMBER(VALUE(SUBSTITUTE(実質収支比率等に係る経年分析!F$49,"▲","-"))),ROUND(VALUE(SUBSTITUTE(実質収支比率等に係る経年分析!F$49,"▲","-")),2),NA())</f>
        <v>3.24</v>
      </c>
      <c r="C21" s="156">
        <f>IF(ISNUMBER(VALUE(SUBSTITUTE(実質収支比率等に係る経年分析!G$49,"▲","-"))),ROUND(VALUE(SUBSTITUTE(実質収支比率等に係る経年分析!G$49,"▲","-")),2),NA())</f>
        <v>9.52</v>
      </c>
      <c r="D21" s="156">
        <f>IF(ISNUMBER(VALUE(SUBSTITUTE(実質収支比率等に係る経年分析!H$49,"▲","-"))),ROUND(VALUE(SUBSTITUTE(実質収支比率等に係る経年分析!H$49,"▲","-")),2),NA())</f>
        <v>6.11</v>
      </c>
      <c r="E21" s="156">
        <f>IF(ISNUMBER(VALUE(SUBSTITUTE(実質収支比率等に係る経年分析!I$49,"▲","-"))),ROUND(VALUE(SUBSTITUTE(実質収支比率等に係る経年分析!I$49,"▲","-")),2),NA())</f>
        <v>-1.85</v>
      </c>
      <c r="F21" s="156">
        <f>IF(ISNUMBER(VALUE(SUBSTITUTE(実質収支比率等に係る経年分析!J$49,"▲","-"))),ROUND(VALUE(SUBSTITUTE(実質収支比率等に係る経年分析!J$49,"▲","-")),2),NA())</f>
        <v>5.44</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0.6</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0.6</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元気バス事業特別会計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後期高齢者医療事業特別会計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0.1</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0.03</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0.03</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0.02</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0.03</v>
      </c>
    </row>
    <row r="31" spans="1:11" x14ac:dyDescent="0.15">
      <c r="A31" s="157" t="str">
        <f>IF(連結実質赤字比率に係る赤字・黒字の構成分析!C$39="",NA(),連結実質赤字比率に係る赤字・黒字の構成分析!C$39)</f>
        <v>住宅団地整備事業特別会計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0.12</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0.13</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0.15</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0.17</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0.16</v>
      </c>
    </row>
    <row r="32" spans="1:11" x14ac:dyDescent="0.15">
      <c r="A32" s="157" t="str">
        <f>IF(連結実質赤字比率に係る赤字・黒字の構成分析!C$38="",NA(),連結実質赤字比率に係る赤字・黒字の構成分析!C$38)</f>
        <v>国民健康保険事業特別会計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0.24</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0.05</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0.61</v>
      </c>
    </row>
    <row r="33" spans="1:16" x14ac:dyDescent="0.15">
      <c r="A33" s="157" t="str">
        <f>IF(連結実質赤字比率に係る赤字・黒字の構成分析!C$37="",NA(),連結実質赤字比率に係る赤字・黒字の構成分析!C$37)</f>
        <v>下水道事業会計</v>
      </c>
      <c r="B33" s="157" t="e">
        <f>IF(ROUND(VALUE(SUBSTITUTE(連結実質赤字比率に係る赤字・黒字の構成分析!F$37,"▲", "-")), 2) &lt; 0, ABS(ROUND(VALUE(SUBSTITUTE(連結実質赤字比率に係る赤字・黒字の構成分析!F$37,"▲", "-")), 2)), NA())</f>
        <v>#VALUE!</v>
      </c>
      <c r="C33" s="157" t="e">
        <f>IF(ROUND(VALUE(SUBSTITUTE(連結実質赤字比率に係る赤字・黒字の構成分析!F$37,"▲", "-")), 2) &gt;= 0, ABS(ROUND(VALUE(SUBSTITUTE(連結実質赤字比率に係る赤字・黒字の構成分析!F$37,"▲", "-")), 2)), NA())</f>
        <v>#VALUE!</v>
      </c>
      <c r="D33" s="157" t="e">
        <f>IF(ROUND(VALUE(SUBSTITUTE(連結実質赤字比率に係る赤字・黒字の構成分析!G$37,"▲", "-")), 2) &lt; 0, ABS(ROUND(VALUE(SUBSTITUTE(連結実質赤字比率に係る赤字・黒字の構成分析!G$37,"▲", "-")), 2)), NA())</f>
        <v>#VALUE!</v>
      </c>
      <c r="E33" s="157" t="e">
        <f>IF(ROUND(VALUE(SUBSTITUTE(連結実質赤字比率に係る赤字・黒字の構成分析!G$37,"▲", "-")), 2) &gt;= 0, ABS(ROUND(VALUE(SUBSTITUTE(連結実質赤字比率に係る赤字・黒字の構成分析!G$37,"▲", "-")), 2)), NA())</f>
        <v>#VALUE!</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0.36</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0.73</v>
      </c>
    </row>
    <row r="34" spans="1:16" x14ac:dyDescent="0.15">
      <c r="A34" s="157" t="str">
        <f>IF(連結実質赤字比率に係る赤字・黒字の構成分析!C$36="",NA(),連結実質赤字比率に係る赤字・黒字の構成分析!C$36)</f>
        <v>介護保険事業特別会計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0.95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1.78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0.81</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1.35</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2.84</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6.06</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6.36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2.56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5.87</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12.11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10.57</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10.41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10.46</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1304</v>
      </c>
      <c r="E42" s="158"/>
      <c r="F42" s="158"/>
      <c r="G42" s="158">
        <f>'実質公債費比率（分子）の構造'!L$52</f>
        <v>1280</v>
      </c>
      <c r="H42" s="158"/>
      <c r="I42" s="158"/>
      <c r="J42" s="158">
        <f>'実質公債費比率（分子）の構造'!M$52</f>
        <v>1279</v>
      </c>
      <c r="K42" s="158"/>
      <c r="L42" s="158"/>
      <c r="M42" s="158">
        <f>'実質公債費比率（分子）の構造'!N$52</f>
        <v>1212</v>
      </c>
      <c r="N42" s="158"/>
      <c r="O42" s="158"/>
      <c r="P42" s="158">
        <f>'実質公債費比率（分子）の構造'!O$52</f>
        <v>1325</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67</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335</v>
      </c>
      <c r="C46" s="158"/>
      <c r="D46" s="158"/>
      <c r="E46" s="158">
        <f>'実質公債費比率（分子）の構造'!L$48</f>
        <v>363</v>
      </c>
      <c r="F46" s="158"/>
      <c r="G46" s="158"/>
      <c r="H46" s="158">
        <f>'実質公債費比率（分子）の構造'!M$48</f>
        <v>319</v>
      </c>
      <c r="I46" s="158"/>
      <c r="J46" s="158"/>
      <c r="K46" s="158">
        <f>'実質公債費比率（分子）の構造'!N$48</f>
        <v>295</v>
      </c>
      <c r="L46" s="158"/>
      <c r="M46" s="158"/>
      <c r="N46" s="158">
        <f>'実質公債費比率（分子）の構造'!O$48</f>
        <v>260</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1231</v>
      </c>
      <c r="C49" s="158"/>
      <c r="D49" s="158"/>
      <c r="E49" s="158">
        <f>'実質公債費比率（分子）の構造'!L$45</f>
        <v>1200</v>
      </c>
      <c r="F49" s="158"/>
      <c r="G49" s="158"/>
      <c r="H49" s="158">
        <f>'実質公債費比率（分子）の構造'!M$45</f>
        <v>1249</v>
      </c>
      <c r="I49" s="158"/>
      <c r="J49" s="158"/>
      <c r="K49" s="158">
        <f>'実質公債費比率（分子）の構造'!N$45</f>
        <v>1248</v>
      </c>
      <c r="L49" s="158"/>
      <c r="M49" s="158"/>
      <c r="N49" s="158">
        <f>'実質公債費比率（分子）の構造'!O$45</f>
        <v>1376</v>
      </c>
      <c r="O49" s="158"/>
      <c r="P49" s="158"/>
    </row>
    <row r="50" spans="1:16" x14ac:dyDescent="0.15">
      <c r="A50" s="158" t="s">
        <v>67</v>
      </c>
      <c r="B50" s="158" t="e">
        <f>NA()</f>
        <v>#N/A</v>
      </c>
      <c r="C50" s="158">
        <f>IF(ISNUMBER('実質公債費比率（分子）の構造'!K$53),'実質公債費比率（分子）の構造'!K$53,NA())</f>
        <v>329</v>
      </c>
      <c r="D50" s="158" t="e">
        <f>NA()</f>
        <v>#N/A</v>
      </c>
      <c r="E50" s="158" t="e">
        <f>NA()</f>
        <v>#N/A</v>
      </c>
      <c r="F50" s="158">
        <f>IF(ISNUMBER('実質公債費比率（分子）の構造'!L$53),'実質公債費比率（分子）の構造'!L$53,NA())</f>
        <v>283</v>
      </c>
      <c r="G50" s="158" t="e">
        <f>NA()</f>
        <v>#N/A</v>
      </c>
      <c r="H50" s="158" t="e">
        <f>NA()</f>
        <v>#N/A</v>
      </c>
      <c r="I50" s="158">
        <f>IF(ISNUMBER('実質公債費比率（分子）の構造'!M$53),'実質公債費比率（分子）の構造'!M$53,NA())</f>
        <v>289</v>
      </c>
      <c r="J50" s="158" t="e">
        <f>NA()</f>
        <v>#N/A</v>
      </c>
      <c r="K50" s="158" t="e">
        <f>NA()</f>
        <v>#N/A</v>
      </c>
      <c r="L50" s="158">
        <f>IF(ISNUMBER('実質公債費比率（分子）の構造'!N$53),'実質公債費比率（分子）の構造'!N$53,NA())</f>
        <v>331</v>
      </c>
      <c r="M50" s="158" t="e">
        <f>NA()</f>
        <v>#N/A</v>
      </c>
      <c r="N50" s="158" t="e">
        <f>NA()</f>
        <v>#N/A</v>
      </c>
      <c r="O50" s="158">
        <f>IF(ISNUMBER('実質公債費比率（分子）の構造'!O$53),'実質公債費比率（分子）の構造'!O$53,NA())</f>
        <v>311</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13100</v>
      </c>
      <c r="E56" s="157"/>
      <c r="F56" s="157"/>
      <c r="G56" s="157">
        <f>'将来負担比率（分子）の構造'!J$52</f>
        <v>13736</v>
      </c>
      <c r="H56" s="157"/>
      <c r="I56" s="157"/>
      <c r="J56" s="157">
        <f>'将来負担比率（分子）の構造'!K$52</f>
        <v>15744</v>
      </c>
      <c r="K56" s="157"/>
      <c r="L56" s="157"/>
      <c r="M56" s="157">
        <f>'将来負担比率（分子）の構造'!L$52</f>
        <v>19111</v>
      </c>
      <c r="N56" s="157"/>
      <c r="O56" s="157"/>
      <c r="P56" s="157">
        <f>'将来負担比率（分子）の構造'!M$52</f>
        <v>18232</v>
      </c>
    </row>
    <row r="57" spans="1:16" x14ac:dyDescent="0.15">
      <c r="A57" s="157" t="s">
        <v>42</v>
      </c>
      <c r="B57" s="157"/>
      <c r="C57" s="157"/>
      <c r="D57" s="157">
        <f>'将来負担比率（分子）の構造'!I$51</f>
        <v>224</v>
      </c>
      <c r="E57" s="157"/>
      <c r="F57" s="157"/>
      <c r="G57" s="157">
        <f>'将来負担比率（分子）の構造'!J$51</f>
        <v>250</v>
      </c>
      <c r="H57" s="157"/>
      <c r="I57" s="157"/>
      <c r="J57" s="157">
        <f>'将来負担比率（分子）の構造'!K$51</f>
        <v>409</v>
      </c>
      <c r="K57" s="157"/>
      <c r="L57" s="157"/>
      <c r="M57" s="157">
        <f>'将来負担比率（分子）の構造'!L$51</f>
        <v>417</v>
      </c>
      <c r="N57" s="157"/>
      <c r="O57" s="157"/>
      <c r="P57" s="157">
        <f>'将来負担比率（分子）の構造'!M$51</f>
        <v>434</v>
      </c>
    </row>
    <row r="58" spans="1:16" x14ac:dyDescent="0.15">
      <c r="A58" s="157" t="s">
        <v>41</v>
      </c>
      <c r="B58" s="157"/>
      <c r="C58" s="157"/>
      <c r="D58" s="157">
        <f>'将来負担比率（分子）の構造'!I$50</f>
        <v>6375</v>
      </c>
      <c r="E58" s="157"/>
      <c r="F58" s="157"/>
      <c r="G58" s="157">
        <f>'将来負担比率（分子）の構造'!J$50</f>
        <v>6638</v>
      </c>
      <c r="H58" s="157"/>
      <c r="I58" s="157"/>
      <c r="J58" s="157">
        <f>'将来負担比率（分子）の構造'!K$50</f>
        <v>6756</v>
      </c>
      <c r="K58" s="157"/>
      <c r="L58" s="157"/>
      <c r="M58" s="157">
        <f>'将来負担比率（分子）の構造'!L$50</f>
        <v>6529</v>
      </c>
      <c r="N58" s="157"/>
      <c r="O58" s="157"/>
      <c r="P58" s="157">
        <f>'将来負担比率（分子）の構造'!M$50</f>
        <v>6743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1749</v>
      </c>
      <c r="C62" s="157"/>
      <c r="D62" s="157"/>
      <c r="E62" s="157">
        <f>'将来負担比率（分子）の構造'!J$45</f>
        <v>1751</v>
      </c>
      <c r="F62" s="157"/>
      <c r="G62" s="157"/>
      <c r="H62" s="157">
        <f>'将来負担比率（分子）の構造'!K$45</f>
        <v>1723</v>
      </c>
      <c r="I62" s="157"/>
      <c r="J62" s="157"/>
      <c r="K62" s="157">
        <f>'将来負担比率（分子）の構造'!L$45</f>
        <v>1780</v>
      </c>
      <c r="L62" s="157"/>
      <c r="M62" s="157"/>
      <c r="N62" s="157">
        <f>'将来負担比率（分子）の構造'!M$45</f>
        <v>1740</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4406</v>
      </c>
      <c r="C64" s="157"/>
      <c r="D64" s="157"/>
      <c r="E64" s="157">
        <f>'将来負担比率（分子）の構造'!J$43</f>
        <v>4474</v>
      </c>
      <c r="F64" s="157"/>
      <c r="G64" s="157"/>
      <c r="H64" s="157">
        <f>'将来負担比率（分子）の構造'!K$43</f>
        <v>4427</v>
      </c>
      <c r="I64" s="157"/>
      <c r="J64" s="157"/>
      <c r="K64" s="157">
        <f>'将来負担比率（分子）の構造'!L$43</f>
        <v>4050</v>
      </c>
      <c r="L64" s="157"/>
      <c r="M64" s="157"/>
      <c r="N64" s="157">
        <f>'将来負担比率（分子）の構造'!M$43</f>
        <v>3761</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13366</v>
      </c>
      <c r="C66" s="157"/>
      <c r="D66" s="157"/>
      <c r="E66" s="157">
        <f>'将来負担比率（分子）の構造'!J$41</f>
        <v>14117</v>
      </c>
      <c r="F66" s="157"/>
      <c r="G66" s="157"/>
      <c r="H66" s="157">
        <f>'将来負担比率（分子）の構造'!K$41</f>
        <v>16366</v>
      </c>
      <c r="I66" s="157"/>
      <c r="J66" s="157"/>
      <c r="K66" s="157">
        <f>'将来負担比率（分子）の構造'!L$41</f>
        <v>21450</v>
      </c>
      <c r="L66" s="157"/>
      <c r="M66" s="157"/>
      <c r="N66" s="157">
        <f>'将来負担比率（分子）の構造'!M$41</f>
        <v>21930</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1223</v>
      </c>
      <c r="M67" s="157" t="e">
        <f>NA()</f>
        <v>#N/A</v>
      </c>
      <c r="N67" s="157" t="e">
        <f>NA()</f>
        <v>#N/A</v>
      </c>
      <c r="O67" s="157">
        <f>IF(ISNUMBER('将来負担比率（分子）の構造'!M$53), IF('将来負担比率（分子）の構造'!M$53 &lt; 0, 0, '将来負担比率（分子）の構造'!M$53), NA())</f>
        <v>2021</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1246</v>
      </c>
      <c r="C72" s="161">
        <f>基金残高に係る経年分析!G55</f>
        <v>1246</v>
      </c>
      <c r="D72" s="161">
        <f>基金残高に係る経年分析!H55</f>
        <v>1293</v>
      </c>
    </row>
    <row r="73" spans="1:16" x14ac:dyDescent="0.15">
      <c r="A73" s="160" t="s">
        <v>74</v>
      </c>
      <c r="B73" s="161">
        <f>基金残高に係る経年分析!F56</f>
        <v>2435</v>
      </c>
      <c r="C73" s="161">
        <f>基金残高に係る経年分析!G56</f>
        <v>2627</v>
      </c>
      <c r="D73" s="161">
        <f>基金残高に係る経年分析!H56</f>
        <v>2771</v>
      </c>
    </row>
    <row r="74" spans="1:16" x14ac:dyDescent="0.15">
      <c r="A74" s="160" t="s">
        <v>75</v>
      </c>
      <c r="B74" s="161">
        <f>基金残高に係る経年分析!F57</f>
        <v>4298</v>
      </c>
      <c r="C74" s="161">
        <f>基金残高に係る経年分析!G57</f>
        <v>3940</v>
      </c>
      <c r="D74" s="161">
        <f>基金残高に係る経年分析!H57</f>
        <v>4008</v>
      </c>
    </row>
  </sheetData>
  <sheetProtection algorithmName="SHA-512" hashValue="S+ryKgsd1Zd20C46rVGjs+tJsQ2a+G06EIXEBrEfwiEXklGQXCf2jo6hJMgb0U2OfZ0y0ZN5IpV9IXYkaC44Gg==" saltValue="DaL7ItiWXLx5emaQXrLFP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Normal="10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215</v>
      </c>
      <c r="C5" s="597"/>
      <c r="D5" s="597"/>
      <c r="E5" s="597"/>
      <c r="F5" s="597"/>
      <c r="G5" s="597"/>
      <c r="H5" s="597"/>
      <c r="I5" s="597"/>
      <c r="J5" s="597"/>
      <c r="K5" s="597"/>
      <c r="L5" s="597"/>
      <c r="M5" s="597"/>
      <c r="N5" s="597"/>
      <c r="O5" s="597"/>
      <c r="P5" s="597"/>
      <c r="Q5" s="598"/>
      <c r="R5" s="599">
        <v>1734290</v>
      </c>
      <c r="S5" s="600"/>
      <c r="T5" s="600"/>
      <c r="U5" s="600"/>
      <c r="V5" s="600"/>
      <c r="W5" s="600"/>
      <c r="X5" s="600"/>
      <c r="Y5" s="601"/>
      <c r="Z5" s="602">
        <v>10.3</v>
      </c>
      <c r="AA5" s="602"/>
      <c r="AB5" s="602"/>
      <c r="AC5" s="602"/>
      <c r="AD5" s="603">
        <v>1734290</v>
      </c>
      <c r="AE5" s="603"/>
      <c r="AF5" s="603"/>
      <c r="AG5" s="603"/>
      <c r="AH5" s="603"/>
      <c r="AI5" s="603"/>
      <c r="AJ5" s="603"/>
      <c r="AK5" s="603"/>
      <c r="AL5" s="604">
        <v>24.6</v>
      </c>
      <c r="AM5" s="605"/>
      <c r="AN5" s="605"/>
      <c r="AO5" s="606"/>
      <c r="AP5" s="596" t="s">
        <v>216</v>
      </c>
      <c r="AQ5" s="597"/>
      <c r="AR5" s="597"/>
      <c r="AS5" s="597"/>
      <c r="AT5" s="597"/>
      <c r="AU5" s="597"/>
      <c r="AV5" s="597"/>
      <c r="AW5" s="597"/>
      <c r="AX5" s="597"/>
      <c r="AY5" s="597"/>
      <c r="AZ5" s="597"/>
      <c r="BA5" s="597"/>
      <c r="BB5" s="597"/>
      <c r="BC5" s="597"/>
      <c r="BD5" s="597"/>
      <c r="BE5" s="597"/>
      <c r="BF5" s="598"/>
      <c r="BG5" s="610">
        <v>1734290</v>
      </c>
      <c r="BH5" s="611"/>
      <c r="BI5" s="611"/>
      <c r="BJ5" s="611"/>
      <c r="BK5" s="611"/>
      <c r="BL5" s="611"/>
      <c r="BM5" s="611"/>
      <c r="BN5" s="612"/>
      <c r="BO5" s="613">
        <v>100</v>
      </c>
      <c r="BP5" s="613"/>
      <c r="BQ5" s="613"/>
      <c r="BR5" s="613"/>
      <c r="BS5" s="614">
        <v>27509</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15">
      <c r="B6" s="607" t="s">
        <v>220</v>
      </c>
      <c r="C6" s="608"/>
      <c r="D6" s="608"/>
      <c r="E6" s="608"/>
      <c r="F6" s="608"/>
      <c r="G6" s="608"/>
      <c r="H6" s="608"/>
      <c r="I6" s="608"/>
      <c r="J6" s="608"/>
      <c r="K6" s="608"/>
      <c r="L6" s="608"/>
      <c r="M6" s="608"/>
      <c r="N6" s="608"/>
      <c r="O6" s="608"/>
      <c r="P6" s="608"/>
      <c r="Q6" s="609"/>
      <c r="R6" s="610">
        <v>199021</v>
      </c>
      <c r="S6" s="611"/>
      <c r="T6" s="611"/>
      <c r="U6" s="611"/>
      <c r="V6" s="611"/>
      <c r="W6" s="611"/>
      <c r="X6" s="611"/>
      <c r="Y6" s="612"/>
      <c r="Z6" s="613">
        <v>1.2</v>
      </c>
      <c r="AA6" s="613"/>
      <c r="AB6" s="613"/>
      <c r="AC6" s="613"/>
      <c r="AD6" s="614">
        <v>199021</v>
      </c>
      <c r="AE6" s="614"/>
      <c r="AF6" s="614"/>
      <c r="AG6" s="614"/>
      <c r="AH6" s="614"/>
      <c r="AI6" s="614"/>
      <c r="AJ6" s="614"/>
      <c r="AK6" s="614"/>
      <c r="AL6" s="615">
        <v>2.8</v>
      </c>
      <c r="AM6" s="616"/>
      <c r="AN6" s="616"/>
      <c r="AO6" s="617"/>
      <c r="AP6" s="607" t="s">
        <v>221</v>
      </c>
      <c r="AQ6" s="608"/>
      <c r="AR6" s="608"/>
      <c r="AS6" s="608"/>
      <c r="AT6" s="608"/>
      <c r="AU6" s="608"/>
      <c r="AV6" s="608"/>
      <c r="AW6" s="608"/>
      <c r="AX6" s="608"/>
      <c r="AY6" s="608"/>
      <c r="AZ6" s="608"/>
      <c r="BA6" s="608"/>
      <c r="BB6" s="608"/>
      <c r="BC6" s="608"/>
      <c r="BD6" s="608"/>
      <c r="BE6" s="608"/>
      <c r="BF6" s="609"/>
      <c r="BG6" s="610">
        <v>1734290</v>
      </c>
      <c r="BH6" s="611"/>
      <c r="BI6" s="611"/>
      <c r="BJ6" s="611"/>
      <c r="BK6" s="611"/>
      <c r="BL6" s="611"/>
      <c r="BM6" s="611"/>
      <c r="BN6" s="612"/>
      <c r="BO6" s="613">
        <v>100</v>
      </c>
      <c r="BP6" s="613"/>
      <c r="BQ6" s="613"/>
      <c r="BR6" s="613"/>
      <c r="BS6" s="614">
        <v>27509</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125690</v>
      </c>
      <c r="CS6" s="611"/>
      <c r="CT6" s="611"/>
      <c r="CU6" s="611"/>
      <c r="CV6" s="611"/>
      <c r="CW6" s="611"/>
      <c r="CX6" s="611"/>
      <c r="CY6" s="612"/>
      <c r="CZ6" s="604">
        <v>0.8</v>
      </c>
      <c r="DA6" s="605"/>
      <c r="DB6" s="605"/>
      <c r="DC6" s="621"/>
      <c r="DD6" s="619" t="s">
        <v>122</v>
      </c>
      <c r="DE6" s="611"/>
      <c r="DF6" s="611"/>
      <c r="DG6" s="611"/>
      <c r="DH6" s="611"/>
      <c r="DI6" s="611"/>
      <c r="DJ6" s="611"/>
      <c r="DK6" s="611"/>
      <c r="DL6" s="611"/>
      <c r="DM6" s="611"/>
      <c r="DN6" s="611"/>
      <c r="DO6" s="611"/>
      <c r="DP6" s="612"/>
      <c r="DQ6" s="619">
        <v>125688</v>
      </c>
      <c r="DR6" s="611"/>
      <c r="DS6" s="611"/>
      <c r="DT6" s="611"/>
      <c r="DU6" s="611"/>
      <c r="DV6" s="611"/>
      <c r="DW6" s="611"/>
      <c r="DX6" s="611"/>
      <c r="DY6" s="611"/>
      <c r="DZ6" s="611"/>
      <c r="EA6" s="611"/>
      <c r="EB6" s="611"/>
      <c r="EC6" s="620"/>
    </row>
    <row r="7" spans="2:143" ht="11.25" customHeight="1" x14ac:dyDescent="0.15">
      <c r="B7" s="607" t="s">
        <v>223</v>
      </c>
      <c r="C7" s="608"/>
      <c r="D7" s="608"/>
      <c r="E7" s="608"/>
      <c r="F7" s="608"/>
      <c r="G7" s="608"/>
      <c r="H7" s="608"/>
      <c r="I7" s="608"/>
      <c r="J7" s="608"/>
      <c r="K7" s="608"/>
      <c r="L7" s="608"/>
      <c r="M7" s="608"/>
      <c r="N7" s="608"/>
      <c r="O7" s="608"/>
      <c r="P7" s="608"/>
      <c r="Q7" s="609"/>
      <c r="R7" s="610">
        <v>1598</v>
      </c>
      <c r="S7" s="611"/>
      <c r="T7" s="611"/>
      <c r="U7" s="611"/>
      <c r="V7" s="611"/>
      <c r="W7" s="611"/>
      <c r="X7" s="611"/>
      <c r="Y7" s="612"/>
      <c r="Z7" s="613">
        <v>0</v>
      </c>
      <c r="AA7" s="613"/>
      <c r="AB7" s="613"/>
      <c r="AC7" s="613"/>
      <c r="AD7" s="614">
        <v>1598</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675266</v>
      </c>
      <c r="BH7" s="611"/>
      <c r="BI7" s="611"/>
      <c r="BJ7" s="611"/>
      <c r="BK7" s="611"/>
      <c r="BL7" s="611"/>
      <c r="BM7" s="611"/>
      <c r="BN7" s="612"/>
      <c r="BO7" s="613">
        <v>38.9</v>
      </c>
      <c r="BP7" s="613"/>
      <c r="BQ7" s="613"/>
      <c r="BR7" s="613"/>
      <c r="BS7" s="614">
        <v>27509</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4000507</v>
      </c>
      <c r="CS7" s="611"/>
      <c r="CT7" s="611"/>
      <c r="CU7" s="611"/>
      <c r="CV7" s="611"/>
      <c r="CW7" s="611"/>
      <c r="CX7" s="611"/>
      <c r="CY7" s="612"/>
      <c r="CZ7" s="613">
        <v>24.6</v>
      </c>
      <c r="DA7" s="613"/>
      <c r="DB7" s="613"/>
      <c r="DC7" s="613"/>
      <c r="DD7" s="619">
        <v>539325</v>
      </c>
      <c r="DE7" s="611"/>
      <c r="DF7" s="611"/>
      <c r="DG7" s="611"/>
      <c r="DH7" s="611"/>
      <c r="DI7" s="611"/>
      <c r="DJ7" s="611"/>
      <c r="DK7" s="611"/>
      <c r="DL7" s="611"/>
      <c r="DM7" s="611"/>
      <c r="DN7" s="611"/>
      <c r="DO7" s="611"/>
      <c r="DP7" s="612"/>
      <c r="DQ7" s="619">
        <v>1462611</v>
      </c>
      <c r="DR7" s="611"/>
      <c r="DS7" s="611"/>
      <c r="DT7" s="611"/>
      <c r="DU7" s="611"/>
      <c r="DV7" s="611"/>
      <c r="DW7" s="611"/>
      <c r="DX7" s="611"/>
      <c r="DY7" s="611"/>
      <c r="DZ7" s="611"/>
      <c r="EA7" s="611"/>
      <c r="EB7" s="611"/>
      <c r="EC7" s="620"/>
    </row>
    <row r="8" spans="2:143" ht="11.25" customHeight="1" x14ac:dyDescent="0.15">
      <c r="B8" s="607" t="s">
        <v>226</v>
      </c>
      <c r="C8" s="608"/>
      <c r="D8" s="608"/>
      <c r="E8" s="608"/>
      <c r="F8" s="608"/>
      <c r="G8" s="608"/>
      <c r="H8" s="608"/>
      <c r="I8" s="608"/>
      <c r="J8" s="608"/>
      <c r="K8" s="608"/>
      <c r="L8" s="608"/>
      <c r="M8" s="608"/>
      <c r="N8" s="608"/>
      <c r="O8" s="608"/>
      <c r="P8" s="608"/>
      <c r="Q8" s="609"/>
      <c r="R8" s="610">
        <v>12506</v>
      </c>
      <c r="S8" s="611"/>
      <c r="T8" s="611"/>
      <c r="U8" s="611"/>
      <c r="V8" s="611"/>
      <c r="W8" s="611"/>
      <c r="X8" s="611"/>
      <c r="Y8" s="612"/>
      <c r="Z8" s="613">
        <v>0.1</v>
      </c>
      <c r="AA8" s="613"/>
      <c r="AB8" s="613"/>
      <c r="AC8" s="613"/>
      <c r="AD8" s="614">
        <v>12506</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24574</v>
      </c>
      <c r="BH8" s="611"/>
      <c r="BI8" s="611"/>
      <c r="BJ8" s="611"/>
      <c r="BK8" s="611"/>
      <c r="BL8" s="611"/>
      <c r="BM8" s="611"/>
      <c r="BN8" s="612"/>
      <c r="BO8" s="613">
        <v>1.4</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4061666</v>
      </c>
      <c r="CS8" s="611"/>
      <c r="CT8" s="611"/>
      <c r="CU8" s="611"/>
      <c r="CV8" s="611"/>
      <c r="CW8" s="611"/>
      <c r="CX8" s="611"/>
      <c r="CY8" s="612"/>
      <c r="CZ8" s="613">
        <v>25</v>
      </c>
      <c r="DA8" s="613"/>
      <c r="DB8" s="613"/>
      <c r="DC8" s="613"/>
      <c r="DD8" s="619">
        <v>12020</v>
      </c>
      <c r="DE8" s="611"/>
      <c r="DF8" s="611"/>
      <c r="DG8" s="611"/>
      <c r="DH8" s="611"/>
      <c r="DI8" s="611"/>
      <c r="DJ8" s="611"/>
      <c r="DK8" s="611"/>
      <c r="DL8" s="611"/>
      <c r="DM8" s="611"/>
      <c r="DN8" s="611"/>
      <c r="DO8" s="611"/>
      <c r="DP8" s="612"/>
      <c r="DQ8" s="619">
        <v>2403629</v>
      </c>
      <c r="DR8" s="611"/>
      <c r="DS8" s="611"/>
      <c r="DT8" s="611"/>
      <c r="DU8" s="611"/>
      <c r="DV8" s="611"/>
      <c r="DW8" s="611"/>
      <c r="DX8" s="611"/>
      <c r="DY8" s="611"/>
      <c r="DZ8" s="611"/>
      <c r="EA8" s="611"/>
      <c r="EB8" s="611"/>
      <c r="EC8" s="620"/>
    </row>
    <row r="9" spans="2:143" ht="11.25" customHeight="1" x14ac:dyDescent="0.15">
      <c r="B9" s="607" t="s">
        <v>229</v>
      </c>
      <c r="C9" s="608"/>
      <c r="D9" s="608"/>
      <c r="E9" s="608"/>
      <c r="F9" s="608"/>
      <c r="G9" s="608"/>
      <c r="H9" s="608"/>
      <c r="I9" s="608"/>
      <c r="J9" s="608"/>
      <c r="K9" s="608"/>
      <c r="L9" s="608"/>
      <c r="M9" s="608"/>
      <c r="N9" s="608"/>
      <c r="O9" s="608"/>
      <c r="P9" s="608"/>
      <c r="Q9" s="609"/>
      <c r="R9" s="610">
        <v>15136</v>
      </c>
      <c r="S9" s="611"/>
      <c r="T9" s="611"/>
      <c r="U9" s="611"/>
      <c r="V9" s="611"/>
      <c r="W9" s="611"/>
      <c r="X9" s="611"/>
      <c r="Y9" s="612"/>
      <c r="Z9" s="613">
        <v>0.1</v>
      </c>
      <c r="AA9" s="613"/>
      <c r="AB9" s="613"/>
      <c r="AC9" s="613"/>
      <c r="AD9" s="614">
        <v>15136</v>
      </c>
      <c r="AE9" s="614"/>
      <c r="AF9" s="614"/>
      <c r="AG9" s="614"/>
      <c r="AH9" s="614"/>
      <c r="AI9" s="614"/>
      <c r="AJ9" s="614"/>
      <c r="AK9" s="614"/>
      <c r="AL9" s="615">
        <v>0.2</v>
      </c>
      <c r="AM9" s="616"/>
      <c r="AN9" s="616"/>
      <c r="AO9" s="617"/>
      <c r="AP9" s="607" t="s">
        <v>230</v>
      </c>
      <c r="AQ9" s="608"/>
      <c r="AR9" s="608"/>
      <c r="AS9" s="608"/>
      <c r="AT9" s="608"/>
      <c r="AU9" s="608"/>
      <c r="AV9" s="608"/>
      <c r="AW9" s="608"/>
      <c r="AX9" s="608"/>
      <c r="AY9" s="608"/>
      <c r="AZ9" s="608"/>
      <c r="BA9" s="608"/>
      <c r="BB9" s="608"/>
      <c r="BC9" s="608"/>
      <c r="BD9" s="608"/>
      <c r="BE9" s="608"/>
      <c r="BF9" s="609"/>
      <c r="BG9" s="610">
        <v>529843</v>
      </c>
      <c r="BH9" s="611"/>
      <c r="BI9" s="611"/>
      <c r="BJ9" s="611"/>
      <c r="BK9" s="611"/>
      <c r="BL9" s="611"/>
      <c r="BM9" s="611"/>
      <c r="BN9" s="612"/>
      <c r="BO9" s="613">
        <v>30.6</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934445</v>
      </c>
      <c r="CS9" s="611"/>
      <c r="CT9" s="611"/>
      <c r="CU9" s="611"/>
      <c r="CV9" s="611"/>
      <c r="CW9" s="611"/>
      <c r="CX9" s="611"/>
      <c r="CY9" s="612"/>
      <c r="CZ9" s="613">
        <v>5.8</v>
      </c>
      <c r="DA9" s="613"/>
      <c r="DB9" s="613"/>
      <c r="DC9" s="613"/>
      <c r="DD9" s="619">
        <v>33264</v>
      </c>
      <c r="DE9" s="611"/>
      <c r="DF9" s="611"/>
      <c r="DG9" s="611"/>
      <c r="DH9" s="611"/>
      <c r="DI9" s="611"/>
      <c r="DJ9" s="611"/>
      <c r="DK9" s="611"/>
      <c r="DL9" s="611"/>
      <c r="DM9" s="611"/>
      <c r="DN9" s="611"/>
      <c r="DO9" s="611"/>
      <c r="DP9" s="612"/>
      <c r="DQ9" s="619">
        <v>699486</v>
      </c>
      <c r="DR9" s="611"/>
      <c r="DS9" s="611"/>
      <c r="DT9" s="611"/>
      <c r="DU9" s="611"/>
      <c r="DV9" s="611"/>
      <c r="DW9" s="611"/>
      <c r="DX9" s="611"/>
      <c r="DY9" s="611"/>
      <c r="DZ9" s="611"/>
      <c r="EA9" s="611"/>
      <c r="EB9" s="611"/>
      <c r="EC9" s="620"/>
    </row>
    <row r="10" spans="2:143" ht="11.25" customHeight="1" x14ac:dyDescent="0.15">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59274</v>
      </c>
      <c r="BH10" s="611"/>
      <c r="BI10" s="611"/>
      <c r="BJ10" s="611"/>
      <c r="BK10" s="611"/>
      <c r="BL10" s="611"/>
      <c r="BM10" s="611"/>
      <c r="BN10" s="612"/>
      <c r="BO10" s="613">
        <v>3.4</v>
      </c>
      <c r="BP10" s="613"/>
      <c r="BQ10" s="613"/>
      <c r="BR10" s="613"/>
      <c r="BS10" s="614">
        <v>9924</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25244</v>
      </c>
      <c r="CS10" s="611"/>
      <c r="CT10" s="611"/>
      <c r="CU10" s="611"/>
      <c r="CV10" s="611"/>
      <c r="CW10" s="611"/>
      <c r="CX10" s="611"/>
      <c r="CY10" s="612"/>
      <c r="CZ10" s="613">
        <v>0.2</v>
      </c>
      <c r="DA10" s="613"/>
      <c r="DB10" s="613"/>
      <c r="DC10" s="613"/>
      <c r="DD10" s="619" t="s">
        <v>122</v>
      </c>
      <c r="DE10" s="611"/>
      <c r="DF10" s="611"/>
      <c r="DG10" s="611"/>
      <c r="DH10" s="611"/>
      <c r="DI10" s="611"/>
      <c r="DJ10" s="611"/>
      <c r="DK10" s="611"/>
      <c r="DL10" s="611"/>
      <c r="DM10" s="611"/>
      <c r="DN10" s="611"/>
      <c r="DO10" s="611"/>
      <c r="DP10" s="612"/>
      <c r="DQ10" s="619">
        <v>25244</v>
      </c>
      <c r="DR10" s="611"/>
      <c r="DS10" s="611"/>
      <c r="DT10" s="611"/>
      <c r="DU10" s="611"/>
      <c r="DV10" s="611"/>
      <c r="DW10" s="611"/>
      <c r="DX10" s="611"/>
      <c r="DY10" s="611"/>
      <c r="DZ10" s="611"/>
      <c r="EA10" s="611"/>
      <c r="EB10" s="611"/>
      <c r="EC10" s="620"/>
    </row>
    <row r="11" spans="2:143" ht="11.25" customHeight="1" x14ac:dyDescent="0.15">
      <c r="B11" s="607" t="s">
        <v>235</v>
      </c>
      <c r="C11" s="608"/>
      <c r="D11" s="608"/>
      <c r="E11" s="608"/>
      <c r="F11" s="608"/>
      <c r="G11" s="608"/>
      <c r="H11" s="608"/>
      <c r="I11" s="608"/>
      <c r="J11" s="608"/>
      <c r="K11" s="608"/>
      <c r="L11" s="608"/>
      <c r="M11" s="608"/>
      <c r="N11" s="608"/>
      <c r="O11" s="608"/>
      <c r="P11" s="608"/>
      <c r="Q11" s="609"/>
      <c r="R11" s="610">
        <v>424668</v>
      </c>
      <c r="S11" s="611"/>
      <c r="T11" s="611"/>
      <c r="U11" s="611"/>
      <c r="V11" s="611"/>
      <c r="W11" s="611"/>
      <c r="X11" s="611"/>
      <c r="Y11" s="612"/>
      <c r="Z11" s="615">
        <v>2.5</v>
      </c>
      <c r="AA11" s="616"/>
      <c r="AB11" s="616"/>
      <c r="AC11" s="622"/>
      <c r="AD11" s="619">
        <v>424668</v>
      </c>
      <c r="AE11" s="611"/>
      <c r="AF11" s="611"/>
      <c r="AG11" s="611"/>
      <c r="AH11" s="611"/>
      <c r="AI11" s="611"/>
      <c r="AJ11" s="611"/>
      <c r="AK11" s="612"/>
      <c r="AL11" s="615">
        <v>6</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61575</v>
      </c>
      <c r="BH11" s="611"/>
      <c r="BI11" s="611"/>
      <c r="BJ11" s="611"/>
      <c r="BK11" s="611"/>
      <c r="BL11" s="611"/>
      <c r="BM11" s="611"/>
      <c r="BN11" s="612"/>
      <c r="BO11" s="613">
        <v>3.6</v>
      </c>
      <c r="BP11" s="613"/>
      <c r="BQ11" s="613"/>
      <c r="BR11" s="613"/>
      <c r="BS11" s="614">
        <v>17585</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1392332</v>
      </c>
      <c r="CS11" s="611"/>
      <c r="CT11" s="611"/>
      <c r="CU11" s="611"/>
      <c r="CV11" s="611"/>
      <c r="CW11" s="611"/>
      <c r="CX11" s="611"/>
      <c r="CY11" s="612"/>
      <c r="CZ11" s="613">
        <v>8.6</v>
      </c>
      <c r="DA11" s="613"/>
      <c r="DB11" s="613"/>
      <c r="DC11" s="613"/>
      <c r="DD11" s="619">
        <v>926756</v>
      </c>
      <c r="DE11" s="611"/>
      <c r="DF11" s="611"/>
      <c r="DG11" s="611"/>
      <c r="DH11" s="611"/>
      <c r="DI11" s="611"/>
      <c r="DJ11" s="611"/>
      <c r="DK11" s="611"/>
      <c r="DL11" s="611"/>
      <c r="DM11" s="611"/>
      <c r="DN11" s="611"/>
      <c r="DO11" s="611"/>
      <c r="DP11" s="612"/>
      <c r="DQ11" s="619">
        <v>376008</v>
      </c>
      <c r="DR11" s="611"/>
      <c r="DS11" s="611"/>
      <c r="DT11" s="611"/>
      <c r="DU11" s="611"/>
      <c r="DV11" s="611"/>
      <c r="DW11" s="611"/>
      <c r="DX11" s="611"/>
      <c r="DY11" s="611"/>
      <c r="DZ11" s="611"/>
      <c r="EA11" s="611"/>
      <c r="EB11" s="611"/>
      <c r="EC11" s="620"/>
    </row>
    <row r="12" spans="2:143" ht="11.25" customHeight="1" x14ac:dyDescent="0.15">
      <c r="B12" s="607" t="s">
        <v>238</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819311</v>
      </c>
      <c r="BH12" s="611"/>
      <c r="BI12" s="611"/>
      <c r="BJ12" s="611"/>
      <c r="BK12" s="611"/>
      <c r="BL12" s="611"/>
      <c r="BM12" s="611"/>
      <c r="BN12" s="612"/>
      <c r="BO12" s="613">
        <v>47.2</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116460</v>
      </c>
      <c r="CS12" s="611"/>
      <c r="CT12" s="611"/>
      <c r="CU12" s="611"/>
      <c r="CV12" s="611"/>
      <c r="CW12" s="611"/>
      <c r="CX12" s="611"/>
      <c r="CY12" s="612"/>
      <c r="CZ12" s="613">
        <v>0.7</v>
      </c>
      <c r="DA12" s="613"/>
      <c r="DB12" s="613"/>
      <c r="DC12" s="613"/>
      <c r="DD12" s="619">
        <v>7548</v>
      </c>
      <c r="DE12" s="611"/>
      <c r="DF12" s="611"/>
      <c r="DG12" s="611"/>
      <c r="DH12" s="611"/>
      <c r="DI12" s="611"/>
      <c r="DJ12" s="611"/>
      <c r="DK12" s="611"/>
      <c r="DL12" s="611"/>
      <c r="DM12" s="611"/>
      <c r="DN12" s="611"/>
      <c r="DO12" s="611"/>
      <c r="DP12" s="612"/>
      <c r="DQ12" s="619">
        <v>86393</v>
      </c>
      <c r="DR12" s="611"/>
      <c r="DS12" s="611"/>
      <c r="DT12" s="611"/>
      <c r="DU12" s="611"/>
      <c r="DV12" s="611"/>
      <c r="DW12" s="611"/>
      <c r="DX12" s="611"/>
      <c r="DY12" s="611"/>
      <c r="DZ12" s="611"/>
      <c r="EA12" s="611"/>
      <c r="EB12" s="611"/>
      <c r="EC12" s="620"/>
    </row>
    <row r="13" spans="2:143" ht="11.25" customHeight="1" x14ac:dyDescent="0.15">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803614</v>
      </c>
      <c r="BH13" s="611"/>
      <c r="BI13" s="611"/>
      <c r="BJ13" s="611"/>
      <c r="BK13" s="611"/>
      <c r="BL13" s="611"/>
      <c r="BM13" s="611"/>
      <c r="BN13" s="612"/>
      <c r="BO13" s="613">
        <v>46.3</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1938285</v>
      </c>
      <c r="CS13" s="611"/>
      <c r="CT13" s="611"/>
      <c r="CU13" s="611"/>
      <c r="CV13" s="611"/>
      <c r="CW13" s="611"/>
      <c r="CX13" s="611"/>
      <c r="CY13" s="612"/>
      <c r="CZ13" s="613">
        <v>11.9</v>
      </c>
      <c r="DA13" s="613"/>
      <c r="DB13" s="613"/>
      <c r="DC13" s="613"/>
      <c r="DD13" s="619">
        <v>1436079</v>
      </c>
      <c r="DE13" s="611"/>
      <c r="DF13" s="611"/>
      <c r="DG13" s="611"/>
      <c r="DH13" s="611"/>
      <c r="DI13" s="611"/>
      <c r="DJ13" s="611"/>
      <c r="DK13" s="611"/>
      <c r="DL13" s="611"/>
      <c r="DM13" s="611"/>
      <c r="DN13" s="611"/>
      <c r="DO13" s="611"/>
      <c r="DP13" s="612"/>
      <c r="DQ13" s="619">
        <v>515826</v>
      </c>
      <c r="DR13" s="611"/>
      <c r="DS13" s="611"/>
      <c r="DT13" s="611"/>
      <c r="DU13" s="611"/>
      <c r="DV13" s="611"/>
      <c r="DW13" s="611"/>
      <c r="DX13" s="611"/>
      <c r="DY13" s="611"/>
      <c r="DZ13" s="611"/>
      <c r="EA13" s="611"/>
      <c r="EB13" s="611"/>
      <c r="EC13" s="620"/>
    </row>
    <row r="14" spans="2:143" ht="11.25" customHeight="1" x14ac:dyDescent="0.15">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88011</v>
      </c>
      <c r="BH14" s="611"/>
      <c r="BI14" s="611"/>
      <c r="BJ14" s="611"/>
      <c r="BK14" s="611"/>
      <c r="BL14" s="611"/>
      <c r="BM14" s="611"/>
      <c r="BN14" s="612"/>
      <c r="BO14" s="613">
        <v>5.0999999999999996</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880318</v>
      </c>
      <c r="CS14" s="611"/>
      <c r="CT14" s="611"/>
      <c r="CU14" s="611"/>
      <c r="CV14" s="611"/>
      <c r="CW14" s="611"/>
      <c r="CX14" s="611"/>
      <c r="CY14" s="612"/>
      <c r="CZ14" s="613">
        <v>5.4</v>
      </c>
      <c r="DA14" s="613"/>
      <c r="DB14" s="613"/>
      <c r="DC14" s="613"/>
      <c r="DD14" s="619">
        <v>550094</v>
      </c>
      <c r="DE14" s="611"/>
      <c r="DF14" s="611"/>
      <c r="DG14" s="611"/>
      <c r="DH14" s="611"/>
      <c r="DI14" s="611"/>
      <c r="DJ14" s="611"/>
      <c r="DK14" s="611"/>
      <c r="DL14" s="611"/>
      <c r="DM14" s="611"/>
      <c r="DN14" s="611"/>
      <c r="DO14" s="611"/>
      <c r="DP14" s="612"/>
      <c r="DQ14" s="619">
        <v>285482</v>
      </c>
      <c r="DR14" s="611"/>
      <c r="DS14" s="611"/>
      <c r="DT14" s="611"/>
      <c r="DU14" s="611"/>
      <c r="DV14" s="611"/>
      <c r="DW14" s="611"/>
      <c r="DX14" s="611"/>
      <c r="DY14" s="611"/>
      <c r="DZ14" s="611"/>
      <c r="EA14" s="611"/>
      <c r="EB14" s="611"/>
      <c r="EC14" s="620"/>
    </row>
    <row r="15" spans="2:143" ht="11.25" customHeight="1" x14ac:dyDescent="0.15">
      <c r="B15" s="607" t="s">
        <v>247</v>
      </c>
      <c r="C15" s="608"/>
      <c r="D15" s="608"/>
      <c r="E15" s="608"/>
      <c r="F15" s="608"/>
      <c r="G15" s="608"/>
      <c r="H15" s="608"/>
      <c r="I15" s="608"/>
      <c r="J15" s="608"/>
      <c r="K15" s="608"/>
      <c r="L15" s="608"/>
      <c r="M15" s="608"/>
      <c r="N15" s="608"/>
      <c r="O15" s="608"/>
      <c r="P15" s="608"/>
      <c r="Q15" s="609"/>
      <c r="R15" s="610">
        <v>7749</v>
      </c>
      <c r="S15" s="611"/>
      <c r="T15" s="611"/>
      <c r="U15" s="611"/>
      <c r="V15" s="611"/>
      <c r="W15" s="611"/>
      <c r="X15" s="611"/>
      <c r="Y15" s="612"/>
      <c r="Z15" s="613">
        <v>0</v>
      </c>
      <c r="AA15" s="613"/>
      <c r="AB15" s="613"/>
      <c r="AC15" s="613"/>
      <c r="AD15" s="614">
        <v>7749</v>
      </c>
      <c r="AE15" s="614"/>
      <c r="AF15" s="614"/>
      <c r="AG15" s="614"/>
      <c r="AH15" s="614"/>
      <c r="AI15" s="614"/>
      <c r="AJ15" s="614"/>
      <c r="AK15" s="614"/>
      <c r="AL15" s="615">
        <v>0.1</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151702</v>
      </c>
      <c r="BH15" s="611"/>
      <c r="BI15" s="611"/>
      <c r="BJ15" s="611"/>
      <c r="BK15" s="611"/>
      <c r="BL15" s="611"/>
      <c r="BM15" s="611"/>
      <c r="BN15" s="612"/>
      <c r="BO15" s="613">
        <v>8.6999999999999993</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960194</v>
      </c>
      <c r="CS15" s="611"/>
      <c r="CT15" s="611"/>
      <c r="CU15" s="611"/>
      <c r="CV15" s="611"/>
      <c r="CW15" s="611"/>
      <c r="CX15" s="611"/>
      <c r="CY15" s="612"/>
      <c r="CZ15" s="613">
        <v>5.9</v>
      </c>
      <c r="DA15" s="613"/>
      <c r="DB15" s="613"/>
      <c r="DC15" s="613"/>
      <c r="DD15" s="619">
        <v>67735</v>
      </c>
      <c r="DE15" s="611"/>
      <c r="DF15" s="611"/>
      <c r="DG15" s="611"/>
      <c r="DH15" s="611"/>
      <c r="DI15" s="611"/>
      <c r="DJ15" s="611"/>
      <c r="DK15" s="611"/>
      <c r="DL15" s="611"/>
      <c r="DM15" s="611"/>
      <c r="DN15" s="611"/>
      <c r="DO15" s="611"/>
      <c r="DP15" s="612"/>
      <c r="DQ15" s="619">
        <v>639712</v>
      </c>
      <c r="DR15" s="611"/>
      <c r="DS15" s="611"/>
      <c r="DT15" s="611"/>
      <c r="DU15" s="611"/>
      <c r="DV15" s="611"/>
      <c r="DW15" s="611"/>
      <c r="DX15" s="611"/>
      <c r="DY15" s="611"/>
      <c r="DZ15" s="611"/>
      <c r="EA15" s="611"/>
      <c r="EB15" s="611"/>
      <c r="EC15" s="620"/>
    </row>
    <row r="16" spans="2:143" ht="11.25" customHeight="1" x14ac:dyDescent="0.15">
      <c r="B16" s="607" t="s">
        <v>250</v>
      </c>
      <c r="C16" s="608"/>
      <c r="D16" s="608"/>
      <c r="E16" s="608"/>
      <c r="F16" s="608"/>
      <c r="G16" s="608"/>
      <c r="H16" s="608"/>
      <c r="I16" s="608"/>
      <c r="J16" s="608"/>
      <c r="K16" s="608"/>
      <c r="L16" s="608"/>
      <c r="M16" s="608"/>
      <c r="N16" s="608"/>
      <c r="O16" s="608"/>
      <c r="P16" s="608"/>
      <c r="Q16" s="609"/>
      <c r="R16" s="610">
        <v>23460</v>
      </c>
      <c r="S16" s="611"/>
      <c r="T16" s="611"/>
      <c r="U16" s="611"/>
      <c r="V16" s="611"/>
      <c r="W16" s="611"/>
      <c r="X16" s="611"/>
      <c r="Y16" s="612"/>
      <c r="Z16" s="613">
        <v>0.1</v>
      </c>
      <c r="AA16" s="613"/>
      <c r="AB16" s="613"/>
      <c r="AC16" s="613"/>
      <c r="AD16" s="614">
        <v>23460</v>
      </c>
      <c r="AE16" s="614"/>
      <c r="AF16" s="614"/>
      <c r="AG16" s="614"/>
      <c r="AH16" s="614"/>
      <c r="AI16" s="614"/>
      <c r="AJ16" s="614"/>
      <c r="AK16" s="614"/>
      <c r="AL16" s="615">
        <v>0.3</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331858</v>
      </c>
      <c r="CS16" s="611"/>
      <c r="CT16" s="611"/>
      <c r="CU16" s="611"/>
      <c r="CV16" s="611"/>
      <c r="CW16" s="611"/>
      <c r="CX16" s="611"/>
      <c r="CY16" s="612"/>
      <c r="CZ16" s="613">
        <v>2</v>
      </c>
      <c r="DA16" s="613"/>
      <c r="DB16" s="613"/>
      <c r="DC16" s="613"/>
      <c r="DD16" s="619" t="s">
        <v>122</v>
      </c>
      <c r="DE16" s="611"/>
      <c r="DF16" s="611"/>
      <c r="DG16" s="611"/>
      <c r="DH16" s="611"/>
      <c r="DI16" s="611"/>
      <c r="DJ16" s="611"/>
      <c r="DK16" s="611"/>
      <c r="DL16" s="611"/>
      <c r="DM16" s="611"/>
      <c r="DN16" s="611"/>
      <c r="DO16" s="611"/>
      <c r="DP16" s="612"/>
      <c r="DQ16" s="619">
        <v>13284</v>
      </c>
      <c r="DR16" s="611"/>
      <c r="DS16" s="611"/>
      <c r="DT16" s="611"/>
      <c r="DU16" s="611"/>
      <c r="DV16" s="611"/>
      <c r="DW16" s="611"/>
      <c r="DX16" s="611"/>
      <c r="DY16" s="611"/>
      <c r="DZ16" s="611"/>
      <c r="EA16" s="611"/>
      <c r="EB16" s="611"/>
      <c r="EC16" s="620"/>
    </row>
    <row r="17" spans="2:133" ht="11.25" customHeight="1" x14ac:dyDescent="0.15">
      <c r="B17" s="607" t="s">
        <v>253</v>
      </c>
      <c r="C17" s="608"/>
      <c r="D17" s="608"/>
      <c r="E17" s="608"/>
      <c r="F17" s="608"/>
      <c r="G17" s="608"/>
      <c r="H17" s="608"/>
      <c r="I17" s="608"/>
      <c r="J17" s="608"/>
      <c r="K17" s="608"/>
      <c r="L17" s="608"/>
      <c r="M17" s="608"/>
      <c r="N17" s="608"/>
      <c r="O17" s="608"/>
      <c r="P17" s="608"/>
      <c r="Q17" s="609"/>
      <c r="R17" s="610">
        <v>62744</v>
      </c>
      <c r="S17" s="611"/>
      <c r="T17" s="611"/>
      <c r="U17" s="611"/>
      <c r="V17" s="611"/>
      <c r="W17" s="611"/>
      <c r="X17" s="611"/>
      <c r="Y17" s="612"/>
      <c r="Z17" s="613">
        <v>0.4</v>
      </c>
      <c r="AA17" s="613"/>
      <c r="AB17" s="613"/>
      <c r="AC17" s="613"/>
      <c r="AD17" s="614">
        <v>62744</v>
      </c>
      <c r="AE17" s="614"/>
      <c r="AF17" s="614"/>
      <c r="AG17" s="614"/>
      <c r="AH17" s="614"/>
      <c r="AI17" s="614"/>
      <c r="AJ17" s="614"/>
      <c r="AK17" s="614"/>
      <c r="AL17" s="615">
        <v>0.9</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1471586</v>
      </c>
      <c r="CS17" s="611"/>
      <c r="CT17" s="611"/>
      <c r="CU17" s="611"/>
      <c r="CV17" s="611"/>
      <c r="CW17" s="611"/>
      <c r="CX17" s="611"/>
      <c r="CY17" s="612"/>
      <c r="CZ17" s="613">
        <v>9.1</v>
      </c>
      <c r="DA17" s="613"/>
      <c r="DB17" s="613"/>
      <c r="DC17" s="613"/>
      <c r="DD17" s="619" t="s">
        <v>122</v>
      </c>
      <c r="DE17" s="611"/>
      <c r="DF17" s="611"/>
      <c r="DG17" s="611"/>
      <c r="DH17" s="611"/>
      <c r="DI17" s="611"/>
      <c r="DJ17" s="611"/>
      <c r="DK17" s="611"/>
      <c r="DL17" s="611"/>
      <c r="DM17" s="611"/>
      <c r="DN17" s="611"/>
      <c r="DO17" s="611"/>
      <c r="DP17" s="612"/>
      <c r="DQ17" s="619">
        <v>1449850</v>
      </c>
      <c r="DR17" s="611"/>
      <c r="DS17" s="611"/>
      <c r="DT17" s="611"/>
      <c r="DU17" s="611"/>
      <c r="DV17" s="611"/>
      <c r="DW17" s="611"/>
      <c r="DX17" s="611"/>
      <c r="DY17" s="611"/>
      <c r="DZ17" s="611"/>
      <c r="EA17" s="611"/>
      <c r="EB17" s="611"/>
      <c r="EC17" s="620"/>
    </row>
    <row r="18" spans="2:133" ht="11.25" customHeight="1" x14ac:dyDescent="0.15">
      <c r="B18" s="607" t="s">
        <v>256</v>
      </c>
      <c r="C18" s="608"/>
      <c r="D18" s="608"/>
      <c r="E18" s="608"/>
      <c r="F18" s="608"/>
      <c r="G18" s="608"/>
      <c r="H18" s="608"/>
      <c r="I18" s="608"/>
      <c r="J18" s="608"/>
      <c r="K18" s="608"/>
      <c r="L18" s="608"/>
      <c r="M18" s="608"/>
      <c r="N18" s="608"/>
      <c r="O18" s="608"/>
      <c r="P18" s="608"/>
      <c r="Q18" s="609"/>
      <c r="R18" s="610">
        <v>5601</v>
      </c>
      <c r="S18" s="611"/>
      <c r="T18" s="611"/>
      <c r="U18" s="611"/>
      <c r="V18" s="611"/>
      <c r="W18" s="611"/>
      <c r="X18" s="611"/>
      <c r="Y18" s="612"/>
      <c r="Z18" s="613">
        <v>0</v>
      </c>
      <c r="AA18" s="613"/>
      <c r="AB18" s="613"/>
      <c r="AC18" s="613"/>
      <c r="AD18" s="614">
        <v>5601</v>
      </c>
      <c r="AE18" s="614"/>
      <c r="AF18" s="614"/>
      <c r="AG18" s="614"/>
      <c r="AH18" s="614"/>
      <c r="AI18" s="614"/>
      <c r="AJ18" s="614"/>
      <c r="AK18" s="614"/>
      <c r="AL18" s="615">
        <v>0.1</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259</v>
      </c>
      <c r="C19" s="608"/>
      <c r="D19" s="608"/>
      <c r="E19" s="608"/>
      <c r="F19" s="608"/>
      <c r="G19" s="608"/>
      <c r="H19" s="608"/>
      <c r="I19" s="608"/>
      <c r="J19" s="608"/>
      <c r="K19" s="608"/>
      <c r="L19" s="608"/>
      <c r="M19" s="608"/>
      <c r="N19" s="608"/>
      <c r="O19" s="608"/>
      <c r="P19" s="608"/>
      <c r="Q19" s="609"/>
      <c r="R19" s="610">
        <v>56640</v>
      </c>
      <c r="S19" s="611"/>
      <c r="T19" s="611"/>
      <c r="U19" s="611"/>
      <c r="V19" s="611"/>
      <c r="W19" s="611"/>
      <c r="X19" s="611"/>
      <c r="Y19" s="612"/>
      <c r="Z19" s="613">
        <v>0.3</v>
      </c>
      <c r="AA19" s="613"/>
      <c r="AB19" s="613"/>
      <c r="AC19" s="613"/>
      <c r="AD19" s="614">
        <v>56640</v>
      </c>
      <c r="AE19" s="614"/>
      <c r="AF19" s="614"/>
      <c r="AG19" s="614"/>
      <c r="AH19" s="614"/>
      <c r="AI19" s="614"/>
      <c r="AJ19" s="614"/>
      <c r="AK19" s="614"/>
      <c r="AL19" s="615">
        <v>0.8</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262</v>
      </c>
      <c r="C20" s="624"/>
      <c r="D20" s="624"/>
      <c r="E20" s="624"/>
      <c r="F20" s="624"/>
      <c r="G20" s="624"/>
      <c r="H20" s="624"/>
      <c r="I20" s="624"/>
      <c r="J20" s="624"/>
      <c r="K20" s="624"/>
      <c r="L20" s="624"/>
      <c r="M20" s="624"/>
      <c r="N20" s="624"/>
      <c r="O20" s="624"/>
      <c r="P20" s="624"/>
      <c r="Q20" s="625"/>
      <c r="R20" s="610">
        <v>503</v>
      </c>
      <c r="S20" s="611"/>
      <c r="T20" s="611"/>
      <c r="U20" s="611"/>
      <c r="V20" s="611"/>
      <c r="W20" s="611"/>
      <c r="X20" s="611"/>
      <c r="Y20" s="612"/>
      <c r="Z20" s="613">
        <v>0</v>
      </c>
      <c r="AA20" s="613"/>
      <c r="AB20" s="613"/>
      <c r="AC20" s="613"/>
      <c r="AD20" s="614">
        <v>503</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16238585</v>
      </c>
      <c r="CS20" s="611"/>
      <c r="CT20" s="611"/>
      <c r="CU20" s="611"/>
      <c r="CV20" s="611"/>
      <c r="CW20" s="611"/>
      <c r="CX20" s="611"/>
      <c r="CY20" s="612"/>
      <c r="CZ20" s="613">
        <v>100</v>
      </c>
      <c r="DA20" s="613"/>
      <c r="DB20" s="613"/>
      <c r="DC20" s="613"/>
      <c r="DD20" s="619">
        <v>3572821</v>
      </c>
      <c r="DE20" s="611"/>
      <c r="DF20" s="611"/>
      <c r="DG20" s="611"/>
      <c r="DH20" s="611"/>
      <c r="DI20" s="611"/>
      <c r="DJ20" s="611"/>
      <c r="DK20" s="611"/>
      <c r="DL20" s="611"/>
      <c r="DM20" s="611"/>
      <c r="DN20" s="611"/>
      <c r="DO20" s="611"/>
      <c r="DP20" s="612"/>
      <c r="DQ20" s="619">
        <v>8083213</v>
      </c>
      <c r="DR20" s="611"/>
      <c r="DS20" s="611"/>
      <c r="DT20" s="611"/>
      <c r="DU20" s="611"/>
      <c r="DV20" s="611"/>
      <c r="DW20" s="611"/>
      <c r="DX20" s="611"/>
      <c r="DY20" s="611"/>
      <c r="DZ20" s="611"/>
      <c r="EA20" s="611"/>
      <c r="EB20" s="611"/>
      <c r="EC20" s="620"/>
    </row>
    <row r="21" spans="2:133" ht="11.25" customHeight="1" x14ac:dyDescent="0.15">
      <c r="B21" s="607" t="s">
        <v>265</v>
      </c>
      <c r="C21" s="608"/>
      <c r="D21" s="608"/>
      <c r="E21" s="608"/>
      <c r="F21" s="608"/>
      <c r="G21" s="608"/>
      <c r="H21" s="608"/>
      <c r="I21" s="608"/>
      <c r="J21" s="608"/>
      <c r="K21" s="608"/>
      <c r="L21" s="608"/>
      <c r="M21" s="608"/>
      <c r="N21" s="608"/>
      <c r="O21" s="608"/>
      <c r="P21" s="608"/>
      <c r="Q21" s="609"/>
      <c r="R21" s="610">
        <v>5341408</v>
      </c>
      <c r="S21" s="611"/>
      <c r="T21" s="611"/>
      <c r="U21" s="611"/>
      <c r="V21" s="611"/>
      <c r="W21" s="611"/>
      <c r="X21" s="611"/>
      <c r="Y21" s="612"/>
      <c r="Z21" s="613">
        <v>31.8</v>
      </c>
      <c r="AA21" s="613"/>
      <c r="AB21" s="613"/>
      <c r="AC21" s="613"/>
      <c r="AD21" s="614">
        <v>4544273</v>
      </c>
      <c r="AE21" s="614"/>
      <c r="AF21" s="614"/>
      <c r="AG21" s="614"/>
      <c r="AH21" s="614"/>
      <c r="AI21" s="614"/>
      <c r="AJ21" s="614"/>
      <c r="AK21" s="614"/>
      <c r="AL21" s="615">
        <v>64.5</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267</v>
      </c>
      <c r="C22" s="608"/>
      <c r="D22" s="608"/>
      <c r="E22" s="608"/>
      <c r="F22" s="608"/>
      <c r="G22" s="608"/>
      <c r="H22" s="608"/>
      <c r="I22" s="608"/>
      <c r="J22" s="608"/>
      <c r="K22" s="608"/>
      <c r="L22" s="608"/>
      <c r="M22" s="608"/>
      <c r="N22" s="608"/>
      <c r="O22" s="608"/>
      <c r="P22" s="608"/>
      <c r="Q22" s="609"/>
      <c r="R22" s="610">
        <v>4544273</v>
      </c>
      <c r="S22" s="611"/>
      <c r="T22" s="611"/>
      <c r="U22" s="611"/>
      <c r="V22" s="611"/>
      <c r="W22" s="611"/>
      <c r="X22" s="611"/>
      <c r="Y22" s="612"/>
      <c r="Z22" s="613">
        <v>27.1</v>
      </c>
      <c r="AA22" s="613"/>
      <c r="AB22" s="613"/>
      <c r="AC22" s="613"/>
      <c r="AD22" s="614">
        <v>4544273</v>
      </c>
      <c r="AE22" s="614"/>
      <c r="AF22" s="614"/>
      <c r="AG22" s="614"/>
      <c r="AH22" s="614"/>
      <c r="AI22" s="614"/>
      <c r="AJ22" s="614"/>
      <c r="AK22" s="614"/>
      <c r="AL22" s="615">
        <v>64.5</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270</v>
      </c>
      <c r="C23" s="608"/>
      <c r="D23" s="608"/>
      <c r="E23" s="608"/>
      <c r="F23" s="608"/>
      <c r="G23" s="608"/>
      <c r="H23" s="608"/>
      <c r="I23" s="608"/>
      <c r="J23" s="608"/>
      <c r="K23" s="608"/>
      <c r="L23" s="608"/>
      <c r="M23" s="608"/>
      <c r="N23" s="608"/>
      <c r="O23" s="608"/>
      <c r="P23" s="608"/>
      <c r="Q23" s="609"/>
      <c r="R23" s="610">
        <v>797135</v>
      </c>
      <c r="S23" s="611"/>
      <c r="T23" s="611"/>
      <c r="U23" s="611"/>
      <c r="V23" s="611"/>
      <c r="W23" s="611"/>
      <c r="X23" s="611"/>
      <c r="Y23" s="612"/>
      <c r="Z23" s="613">
        <v>4.7</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15">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6081069</v>
      </c>
      <c r="CS24" s="600"/>
      <c r="CT24" s="600"/>
      <c r="CU24" s="600"/>
      <c r="CV24" s="600"/>
      <c r="CW24" s="600"/>
      <c r="CX24" s="600"/>
      <c r="CY24" s="601"/>
      <c r="CZ24" s="604">
        <v>37.4</v>
      </c>
      <c r="DA24" s="605"/>
      <c r="DB24" s="605"/>
      <c r="DC24" s="621"/>
      <c r="DD24" s="645">
        <v>4465881</v>
      </c>
      <c r="DE24" s="600"/>
      <c r="DF24" s="600"/>
      <c r="DG24" s="600"/>
      <c r="DH24" s="600"/>
      <c r="DI24" s="600"/>
      <c r="DJ24" s="600"/>
      <c r="DK24" s="601"/>
      <c r="DL24" s="645">
        <v>3941395</v>
      </c>
      <c r="DM24" s="600"/>
      <c r="DN24" s="600"/>
      <c r="DO24" s="600"/>
      <c r="DP24" s="600"/>
      <c r="DQ24" s="600"/>
      <c r="DR24" s="600"/>
      <c r="DS24" s="600"/>
      <c r="DT24" s="600"/>
      <c r="DU24" s="600"/>
      <c r="DV24" s="601"/>
      <c r="DW24" s="604">
        <v>55.8</v>
      </c>
      <c r="DX24" s="605"/>
      <c r="DY24" s="605"/>
      <c r="DZ24" s="605"/>
      <c r="EA24" s="605"/>
      <c r="EB24" s="605"/>
      <c r="EC24" s="606"/>
    </row>
    <row r="25" spans="2:133" ht="11.25" customHeight="1" x14ac:dyDescent="0.15">
      <c r="B25" s="607" t="s">
        <v>280</v>
      </c>
      <c r="C25" s="608"/>
      <c r="D25" s="608"/>
      <c r="E25" s="608"/>
      <c r="F25" s="608"/>
      <c r="G25" s="608"/>
      <c r="H25" s="608"/>
      <c r="I25" s="608"/>
      <c r="J25" s="608"/>
      <c r="K25" s="608"/>
      <c r="L25" s="608"/>
      <c r="M25" s="608"/>
      <c r="N25" s="608"/>
      <c r="O25" s="608"/>
      <c r="P25" s="608"/>
      <c r="Q25" s="609"/>
      <c r="R25" s="610">
        <v>7822580</v>
      </c>
      <c r="S25" s="611"/>
      <c r="T25" s="611"/>
      <c r="U25" s="611"/>
      <c r="V25" s="611"/>
      <c r="W25" s="611"/>
      <c r="X25" s="611"/>
      <c r="Y25" s="612"/>
      <c r="Z25" s="613">
        <v>46.6</v>
      </c>
      <c r="AA25" s="613"/>
      <c r="AB25" s="613"/>
      <c r="AC25" s="613"/>
      <c r="AD25" s="614">
        <v>7025445</v>
      </c>
      <c r="AE25" s="614"/>
      <c r="AF25" s="614"/>
      <c r="AG25" s="614"/>
      <c r="AH25" s="614"/>
      <c r="AI25" s="614"/>
      <c r="AJ25" s="614"/>
      <c r="AK25" s="614"/>
      <c r="AL25" s="615">
        <v>99.7</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2491784</v>
      </c>
      <c r="CS25" s="642"/>
      <c r="CT25" s="642"/>
      <c r="CU25" s="642"/>
      <c r="CV25" s="642"/>
      <c r="CW25" s="642"/>
      <c r="CX25" s="642"/>
      <c r="CY25" s="643"/>
      <c r="CZ25" s="615">
        <v>15.3</v>
      </c>
      <c r="DA25" s="640"/>
      <c r="DB25" s="640"/>
      <c r="DC25" s="644"/>
      <c r="DD25" s="619">
        <v>2168232</v>
      </c>
      <c r="DE25" s="642"/>
      <c r="DF25" s="642"/>
      <c r="DG25" s="642"/>
      <c r="DH25" s="642"/>
      <c r="DI25" s="642"/>
      <c r="DJ25" s="642"/>
      <c r="DK25" s="643"/>
      <c r="DL25" s="619">
        <v>1974096</v>
      </c>
      <c r="DM25" s="642"/>
      <c r="DN25" s="642"/>
      <c r="DO25" s="642"/>
      <c r="DP25" s="642"/>
      <c r="DQ25" s="642"/>
      <c r="DR25" s="642"/>
      <c r="DS25" s="642"/>
      <c r="DT25" s="642"/>
      <c r="DU25" s="642"/>
      <c r="DV25" s="643"/>
      <c r="DW25" s="615">
        <v>28</v>
      </c>
      <c r="DX25" s="640"/>
      <c r="DY25" s="640"/>
      <c r="DZ25" s="640"/>
      <c r="EA25" s="640"/>
      <c r="EB25" s="640"/>
      <c r="EC25" s="641"/>
    </row>
    <row r="26" spans="2:133" ht="11.25" customHeight="1" x14ac:dyDescent="0.15">
      <c r="B26" s="607" t="s">
        <v>283</v>
      </c>
      <c r="C26" s="608"/>
      <c r="D26" s="608"/>
      <c r="E26" s="608"/>
      <c r="F26" s="608"/>
      <c r="G26" s="608"/>
      <c r="H26" s="608"/>
      <c r="I26" s="608"/>
      <c r="J26" s="608"/>
      <c r="K26" s="608"/>
      <c r="L26" s="608"/>
      <c r="M26" s="608"/>
      <c r="N26" s="608"/>
      <c r="O26" s="608"/>
      <c r="P26" s="608"/>
      <c r="Q26" s="609"/>
      <c r="R26" s="610">
        <v>1657</v>
      </c>
      <c r="S26" s="611"/>
      <c r="T26" s="611"/>
      <c r="U26" s="611"/>
      <c r="V26" s="611"/>
      <c r="W26" s="611"/>
      <c r="X26" s="611"/>
      <c r="Y26" s="612"/>
      <c r="Z26" s="613">
        <v>0</v>
      </c>
      <c r="AA26" s="613"/>
      <c r="AB26" s="613"/>
      <c r="AC26" s="613"/>
      <c r="AD26" s="614">
        <v>1657</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1508586</v>
      </c>
      <c r="CS26" s="611"/>
      <c r="CT26" s="611"/>
      <c r="CU26" s="611"/>
      <c r="CV26" s="611"/>
      <c r="CW26" s="611"/>
      <c r="CX26" s="611"/>
      <c r="CY26" s="612"/>
      <c r="CZ26" s="615">
        <v>9.3000000000000007</v>
      </c>
      <c r="DA26" s="640"/>
      <c r="DB26" s="640"/>
      <c r="DC26" s="644"/>
      <c r="DD26" s="619">
        <v>1372958</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15">
      <c r="B27" s="607" t="s">
        <v>286</v>
      </c>
      <c r="C27" s="608"/>
      <c r="D27" s="608"/>
      <c r="E27" s="608"/>
      <c r="F27" s="608"/>
      <c r="G27" s="608"/>
      <c r="H27" s="608"/>
      <c r="I27" s="608"/>
      <c r="J27" s="608"/>
      <c r="K27" s="608"/>
      <c r="L27" s="608"/>
      <c r="M27" s="608"/>
      <c r="N27" s="608"/>
      <c r="O27" s="608"/>
      <c r="P27" s="608"/>
      <c r="Q27" s="609"/>
      <c r="R27" s="610">
        <v>315913</v>
      </c>
      <c r="S27" s="611"/>
      <c r="T27" s="611"/>
      <c r="U27" s="611"/>
      <c r="V27" s="611"/>
      <c r="W27" s="611"/>
      <c r="X27" s="611"/>
      <c r="Y27" s="612"/>
      <c r="Z27" s="613">
        <v>1.9</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1734290</v>
      </c>
      <c r="BH27" s="611"/>
      <c r="BI27" s="611"/>
      <c r="BJ27" s="611"/>
      <c r="BK27" s="611"/>
      <c r="BL27" s="611"/>
      <c r="BM27" s="611"/>
      <c r="BN27" s="612"/>
      <c r="BO27" s="613">
        <v>100</v>
      </c>
      <c r="BP27" s="613"/>
      <c r="BQ27" s="613"/>
      <c r="BR27" s="613"/>
      <c r="BS27" s="614">
        <v>27509</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2117699</v>
      </c>
      <c r="CS27" s="642"/>
      <c r="CT27" s="642"/>
      <c r="CU27" s="642"/>
      <c r="CV27" s="642"/>
      <c r="CW27" s="642"/>
      <c r="CX27" s="642"/>
      <c r="CY27" s="643"/>
      <c r="CZ27" s="615">
        <v>13</v>
      </c>
      <c r="DA27" s="640"/>
      <c r="DB27" s="640"/>
      <c r="DC27" s="644"/>
      <c r="DD27" s="619">
        <v>847799</v>
      </c>
      <c r="DE27" s="642"/>
      <c r="DF27" s="642"/>
      <c r="DG27" s="642"/>
      <c r="DH27" s="642"/>
      <c r="DI27" s="642"/>
      <c r="DJ27" s="642"/>
      <c r="DK27" s="643"/>
      <c r="DL27" s="619">
        <v>612911</v>
      </c>
      <c r="DM27" s="642"/>
      <c r="DN27" s="642"/>
      <c r="DO27" s="642"/>
      <c r="DP27" s="642"/>
      <c r="DQ27" s="642"/>
      <c r="DR27" s="642"/>
      <c r="DS27" s="642"/>
      <c r="DT27" s="642"/>
      <c r="DU27" s="642"/>
      <c r="DV27" s="643"/>
      <c r="DW27" s="615">
        <v>8.6999999999999993</v>
      </c>
      <c r="DX27" s="640"/>
      <c r="DY27" s="640"/>
      <c r="DZ27" s="640"/>
      <c r="EA27" s="640"/>
      <c r="EB27" s="640"/>
      <c r="EC27" s="641"/>
    </row>
    <row r="28" spans="2:133" ht="11.25" customHeight="1" x14ac:dyDescent="0.15">
      <c r="B28" s="607" t="s">
        <v>289</v>
      </c>
      <c r="C28" s="608"/>
      <c r="D28" s="608"/>
      <c r="E28" s="608"/>
      <c r="F28" s="608"/>
      <c r="G28" s="608"/>
      <c r="H28" s="608"/>
      <c r="I28" s="608"/>
      <c r="J28" s="608"/>
      <c r="K28" s="608"/>
      <c r="L28" s="608"/>
      <c r="M28" s="608"/>
      <c r="N28" s="608"/>
      <c r="O28" s="608"/>
      <c r="P28" s="608"/>
      <c r="Q28" s="609"/>
      <c r="R28" s="610">
        <v>113727</v>
      </c>
      <c r="S28" s="611"/>
      <c r="T28" s="611"/>
      <c r="U28" s="611"/>
      <c r="V28" s="611"/>
      <c r="W28" s="611"/>
      <c r="X28" s="611"/>
      <c r="Y28" s="612"/>
      <c r="Z28" s="613">
        <v>0.7</v>
      </c>
      <c r="AA28" s="613"/>
      <c r="AB28" s="613"/>
      <c r="AC28" s="613"/>
      <c r="AD28" s="614">
        <v>9197</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1471586</v>
      </c>
      <c r="CS28" s="611"/>
      <c r="CT28" s="611"/>
      <c r="CU28" s="611"/>
      <c r="CV28" s="611"/>
      <c r="CW28" s="611"/>
      <c r="CX28" s="611"/>
      <c r="CY28" s="612"/>
      <c r="CZ28" s="615">
        <v>9.1</v>
      </c>
      <c r="DA28" s="640"/>
      <c r="DB28" s="640"/>
      <c r="DC28" s="644"/>
      <c r="DD28" s="619">
        <v>1449850</v>
      </c>
      <c r="DE28" s="611"/>
      <c r="DF28" s="611"/>
      <c r="DG28" s="611"/>
      <c r="DH28" s="611"/>
      <c r="DI28" s="611"/>
      <c r="DJ28" s="611"/>
      <c r="DK28" s="612"/>
      <c r="DL28" s="619">
        <v>1354388</v>
      </c>
      <c r="DM28" s="611"/>
      <c r="DN28" s="611"/>
      <c r="DO28" s="611"/>
      <c r="DP28" s="611"/>
      <c r="DQ28" s="611"/>
      <c r="DR28" s="611"/>
      <c r="DS28" s="611"/>
      <c r="DT28" s="611"/>
      <c r="DU28" s="611"/>
      <c r="DV28" s="612"/>
      <c r="DW28" s="615">
        <v>19.2</v>
      </c>
      <c r="DX28" s="640"/>
      <c r="DY28" s="640"/>
      <c r="DZ28" s="640"/>
      <c r="EA28" s="640"/>
      <c r="EB28" s="640"/>
      <c r="EC28" s="641"/>
    </row>
    <row r="29" spans="2:133" ht="11.25" customHeight="1" x14ac:dyDescent="0.15">
      <c r="B29" s="607" t="s">
        <v>291</v>
      </c>
      <c r="C29" s="608"/>
      <c r="D29" s="608"/>
      <c r="E29" s="608"/>
      <c r="F29" s="608"/>
      <c r="G29" s="608"/>
      <c r="H29" s="608"/>
      <c r="I29" s="608"/>
      <c r="J29" s="608"/>
      <c r="K29" s="608"/>
      <c r="L29" s="608"/>
      <c r="M29" s="608"/>
      <c r="N29" s="608"/>
      <c r="O29" s="608"/>
      <c r="P29" s="608"/>
      <c r="Q29" s="609"/>
      <c r="R29" s="610">
        <v>79451</v>
      </c>
      <c r="S29" s="611"/>
      <c r="T29" s="611"/>
      <c r="U29" s="611"/>
      <c r="V29" s="611"/>
      <c r="W29" s="611"/>
      <c r="X29" s="611"/>
      <c r="Y29" s="612"/>
      <c r="Z29" s="613">
        <v>0.5</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1471586</v>
      </c>
      <c r="CS29" s="642"/>
      <c r="CT29" s="642"/>
      <c r="CU29" s="642"/>
      <c r="CV29" s="642"/>
      <c r="CW29" s="642"/>
      <c r="CX29" s="642"/>
      <c r="CY29" s="643"/>
      <c r="CZ29" s="615">
        <v>9.1</v>
      </c>
      <c r="DA29" s="640"/>
      <c r="DB29" s="640"/>
      <c r="DC29" s="644"/>
      <c r="DD29" s="619">
        <v>1449850</v>
      </c>
      <c r="DE29" s="642"/>
      <c r="DF29" s="642"/>
      <c r="DG29" s="642"/>
      <c r="DH29" s="642"/>
      <c r="DI29" s="642"/>
      <c r="DJ29" s="642"/>
      <c r="DK29" s="643"/>
      <c r="DL29" s="619">
        <v>1354388</v>
      </c>
      <c r="DM29" s="642"/>
      <c r="DN29" s="642"/>
      <c r="DO29" s="642"/>
      <c r="DP29" s="642"/>
      <c r="DQ29" s="642"/>
      <c r="DR29" s="642"/>
      <c r="DS29" s="642"/>
      <c r="DT29" s="642"/>
      <c r="DU29" s="642"/>
      <c r="DV29" s="643"/>
      <c r="DW29" s="615">
        <v>19.2</v>
      </c>
      <c r="DX29" s="640"/>
      <c r="DY29" s="640"/>
      <c r="DZ29" s="640"/>
      <c r="EA29" s="640"/>
      <c r="EB29" s="640"/>
      <c r="EC29" s="641"/>
    </row>
    <row r="30" spans="2:133" ht="11.25" customHeight="1" x14ac:dyDescent="0.15">
      <c r="B30" s="607" t="s">
        <v>293</v>
      </c>
      <c r="C30" s="608"/>
      <c r="D30" s="608"/>
      <c r="E30" s="608"/>
      <c r="F30" s="608"/>
      <c r="G30" s="608"/>
      <c r="H30" s="608"/>
      <c r="I30" s="608"/>
      <c r="J30" s="608"/>
      <c r="K30" s="608"/>
      <c r="L30" s="608"/>
      <c r="M30" s="608"/>
      <c r="N30" s="608"/>
      <c r="O30" s="608"/>
      <c r="P30" s="608"/>
      <c r="Q30" s="609"/>
      <c r="R30" s="610">
        <v>2882174</v>
      </c>
      <c r="S30" s="611"/>
      <c r="T30" s="611"/>
      <c r="U30" s="611"/>
      <c r="V30" s="611"/>
      <c r="W30" s="611"/>
      <c r="X30" s="611"/>
      <c r="Y30" s="612"/>
      <c r="Z30" s="613">
        <v>17.2</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1379665</v>
      </c>
      <c r="CS30" s="611"/>
      <c r="CT30" s="611"/>
      <c r="CU30" s="611"/>
      <c r="CV30" s="611"/>
      <c r="CW30" s="611"/>
      <c r="CX30" s="611"/>
      <c r="CY30" s="612"/>
      <c r="CZ30" s="615">
        <v>8.5</v>
      </c>
      <c r="DA30" s="640"/>
      <c r="DB30" s="640"/>
      <c r="DC30" s="644"/>
      <c r="DD30" s="619">
        <v>1361606</v>
      </c>
      <c r="DE30" s="611"/>
      <c r="DF30" s="611"/>
      <c r="DG30" s="611"/>
      <c r="DH30" s="611"/>
      <c r="DI30" s="611"/>
      <c r="DJ30" s="611"/>
      <c r="DK30" s="612"/>
      <c r="DL30" s="619">
        <v>1266147</v>
      </c>
      <c r="DM30" s="611"/>
      <c r="DN30" s="611"/>
      <c r="DO30" s="611"/>
      <c r="DP30" s="611"/>
      <c r="DQ30" s="611"/>
      <c r="DR30" s="611"/>
      <c r="DS30" s="611"/>
      <c r="DT30" s="611"/>
      <c r="DU30" s="611"/>
      <c r="DV30" s="612"/>
      <c r="DW30" s="615">
        <v>17.899999999999999</v>
      </c>
      <c r="DX30" s="640"/>
      <c r="DY30" s="640"/>
      <c r="DZ30" s="640"/>
      <c r="EA30" s="640"/>
      <c r="EB30" s="640"/>
      <c r="EC30" s="641"/>
    </row>
    <row r="31" spans="2:133" ht="11.25" customHeight="1" x14ac:dyDescent="0.15">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99.8</v>
      </c>
      <c r="BH31" s="654"/>
      <c r="BI31" s="654"/>
      <c r="BJ31" s="654"/>
      <c r="BK31" s="654"/>
      <c r="BL31" s="654"/>
      <c r="BM31" s="605">
        <v>98.2</v>
      </c>
      <c r="BN31" s="654"/>
      <c r="BO31" s="654"/>
      <c r="BP31" s="654"/>
      <c r="BQ31" s="655"/>
      <c r="BR31" s="666">
        <v>99.5</v>
      </c>
      <c r="BS31" s="654"/>
      <c r="BT31" s="654"/>
      <c r="BU31" s="654"/>
      <c r="BV31" s="654"/>
      <c r="BW31" s="654"/>
      <c r="BX31" s="605">
        <v>98</v>
      </c>
      <c r="BY31" s="654"/>
      <c r="BZ31" s="654"/>
      <c r="CA31" s="654"/>
      <c r="CB31" s="655"/>
      <c r="CD31" s="648"/>
      <c r="CE31" s="649"/>
      <c r="CF31" s="607" t="s">
        <v>300</v>
      </c>
      <c r="CG31" s="608"/>
      <c r="CH31" s="608"/>
      <c r="CI31" s="608"/>
      <c r="CJ31" s="608"/>
      <c r="CK31" s="608"/>
      <c r="CL31" s="608"/>
      <c r="CM31" s="608"/>
      <c r="CN31" s="608"/>
      <c r="CO31" s="608"/>
      <c r="CP31" s="608"/>
      <c r="CQ31" s="609"/>
      <c r="CR31" s="610">
        <v>91921</v>
      </c>
      <c r="CS31" s="642"/>
      <c r="CT31" s="642"/>
      <c r="CU31" s="642"/>
      <c r="CV31" s="642"/>
      <c r="CW31" s="642"/>
      <c r="CX31" s="642"/>
      <c r="CY31" s="643"/>
      <c r="CZ31" s="615">
        <v>0.6</v>
      </c>
      <c r="DA31" s="640"/>
      <c r="DB31" s="640"/>
      <c r="DC31" s="644"/>
      <c r="DD31" s="619">
        <v>88244</v>
      </c>
      <c r="DE31" s="642"/>
      <c r="DF31" s="642"/>
      <c r="DG31" s="642"/>
      <c r="DH31" s="642"/>
      <c r="DI31" s="642"/>
      <c r="DJ31" s="642"/>
      <c r="DK31" s="643"/>
      <c r="DL31" s="619">
        <v>88241</v>
      </c>
      <c r="DM31" s="642"/>
      <c r="DN31" s="642"/>
      <c r="DO31" s="642"/>
      <c r="DP31" s="642"/>
      <c r="DQ31" s="642"/>
      <c r="DR31" s="642"/>
      <c r="DS31" s="642"/>
      <c r="DT31" s="642"/>
      <c r="DU31" s="642"/>
      <c r="DV31" s="643"/>
      <c r="DW31" s="615">
        <v>1.2</v>
      </c>
      <c r="DX31" s="640"/>
      <c r="DY31" s="640"/>
      <c r="DZ31" s="640"/>
      <c r="EA31" s="640"/>
      <c r="EB31" s="640"/>
      <c r="EC31" s="641"/>
    </row>
    <row r="32" spans="2:133" ht="11.25" customHeight="1" x14ac:dyDescent="0.15">
      <c r="B32" s="607" t="s">
        <v>301</v>
      </c>
      <c r="C32" s="608"/>
      <c r="D32" s="608"/>
      <c r="E32" s="608"/>
      <c r="F32" s="608"/>
      <c r="G32" s="608"/>
      <c r="H32" s="608"/>
      <c r="I32" s="608"/>
      <c r="J32" s="608"/>
      <c r="K32" s="608"/>
      <c r="L32" s="608"/>
      <c r="M32" s="608"/>
      <c r="N32" s="608"/>
      <c r="O32" s="608"/>
      <c r="P32" s="608"/>
      <c r="Q32" s="609"/>
      <c r="R32" s="610">
        <v>1310145</v>
      </c>
      <c r="S32" s="611"/>
      <c r="T32" s="611"/>
      <c r="U32" s="611"/>
      <c r="V32" s="611"/>
      <c r="W32" s="611"/>
      <c r="X32" s="611"/>
      <c r="Y32" s="612"/>
      <c r="Z32" s="613">
        <v>7.8</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99.7</v>
      </c>
      <c r="BH32" s="642"/>
      <c r="BI32" s="642"/>
      <c r="BJ32" s="642"/>
      <c r="BK32" s="642"/>
      <c r="BL32" s="642"/>
      <c r="BM32" s="616">
        <v>98.4</v>
      </c>
      <c r="BN32" s="642"/>
      <c r="BO32" s="642"/>
      <c r="BP32" s="642"/>
      <c r="BQ32" s="665"/>
      <c r="BR32" s="667">
        <v>99.2</v>
      </c>
      <c r="BS32" s="642"/>
      <c r="BT32" s="642"/>
      <c r="BU32" s="642"/>
      <c r="BV32" s="642"/>
      <c r="BW32" s="642"/>
      <c r="BX32" s="616">
        <v>98.3</v>
      </c>
      <c r="BY32" s="642"/>
      <c r="BZ32" s="642"/>
      <c r="CA32" s="642"/>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0"/>
      <c r="DB32" s="640"/>
      <c r="DC32" s="644"/>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0"/>
      <c r="DY32" s="640"/>
      <c r="DZ32" s="640"/>
      <c r="EA32" s="640"/>
      <c r="EB32" s="640"/>
      <c r="EC32" s="641"/>
    </row>
    <row r="33" spans="2:133" ht="11.25" customHeight="1" x14ac:dyDescent="0.15">
      <c r="B33" s="607" t="s">
        <v>305</v>
      </c>
      <c r="C33" s="608"/>
      <c r="D33" s="608"/>
      <c r="E33" s="608"/>
      <c r="F33" s="608"/>
      <c r="G33" s="608"/>
      <c r="H33" s="608"/>
      <c r="I33" s="608"/>
      <c r="J33" s="608"/>
      <c r="K33" s="608"/>
      <c r="L33" s="608"/>
      <c r="M33" s="608"/>
      <c r="N33" s="608"/>
      <c r="O33" s="608"/>
      <c r="P33" s="608"/>
      <c r="Q33" s="609"/>
      <c r="R33" s="610">
        <v>36266</v>
      </c>
      <c r="S33" s="611"/>
      <c r="T33" s="611"/>
      <c r="U33" s="611"/>
      <c r="V33" s="611"/>
      <c r="W33" s="611"/>
      <c r="X33" s="611"/>
      <c r="Y33" s="612"/>
      <c r="Z33" s="613">
        <v>0.2</v>
      </c>
      <c r="AA33" s="613"/>
      <c r="AB33" s="613"/>
      <c r="AC33" s="613"/>
      <c r="AD33" s="614">
        <v>9481</v>
      </c>
      <c r="AE33" s="614"/>
      <c r="AF33" s="614"/>
      <c r="AG33" s="614"/>
      <c r="AH33" s="614"/>
      <c r="AI33" s="614"/>
      <c r="AJ33" s="614"/>
      <c r="AK33" s="614"/>
      <c r="AL33" s="615">
        <v>0.1</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99.8</v>
      </c>
      <c r="BH33" s="669"/>
      <c r="BI33" s="669"/>
      <c r="BJ33" s="669"/>
      <c r="BK33" s="669"/>
      <c r="BL33" s="669"/>
      <c r="BM33" s="670">
        <v>97.6</v>
      </c>
      <c r="BN33" s="669"/>
      <c r="BO33" s="669"/>
      <c r="BP33" s="669"/>
      <c r="BQ33" s="671"/>
      <c r="BR33" s="668">
        <v>99.7</v>
      </c>
      <c r="BS33" s="669"/>
      <c r="BT33" s="669"/>
      <c r="BU33" s="669"/>
      <c r="BV33" s="669"/>
      <c r="BW33" s="669"/>
      <c r="BX33" s="670">
        <v>97.5</v>
      </c>
      <c r="BY33" s="669"/>
      <c r="BZ33" s="669"/>
      <c r="CA33" s="669"/>
      <c r="CB33" s="671"/>
      <c r="CD33" s="607" t="s">
        <v>307</v>
      </c>
      <c r="CE33" s="608"/>
      <c r="CF33" s="608"/>
      <c r="CG33" s="608"/>
      <c r="CH33" s="608"/>
      <c r="CI33" s="608"/>
      <c r="CJ33" s="608"/>
      <c r="CK33" s="608"/>
      <c r="CL33" s="608"/>
      <c r="CM33" s="608"/>
      <c r="CN33" s="608"/>
      <c r="CO33" s="608"/>
      <c r="CP33" s="608"/>
      <c r="CQ33" s="609"/>
      <c r="CR33" s="610">
        <v>6252837</v>
      </c>
      <c r="CS33" s="642"/>
      <c r="CT33" s="642"/>
      <c r="CU33" s="642"/>
      <c r="CV33" s="642"/>
      <c r="CW33" s="642"/>
      <c r="CX33" s="642"/>
      <c r="CY33" s="643"/>
      <c r="CZ33" s="615">
        <v>38.5</v>
      </c>
      <c r="DA33" s="640"/>
      <c r="DB33" s="640"/>
      <c r="DC33" s="644"/>
      <c r="DD33" s="619">
        <v>3374055</v>
      </c>
      <c r="DE33" s="642"/>
      <c r="DF33" s="642"/>
      <c r="DG33" s="642"/>
      <c r="DH33" s="642"/>
      <c r="DI33" s="642"/>
      <c r="DJ33" s="642"/>
      <c r="DK33" s="643"/>
      <c r="DL33" s="619">
        <v>2374479</v>
      </c>
      <c r="DM33" s="642"/>
      <c r="DN33" s="642"/>
      <c r="DO33" s="642"/>
      <c r="DP33" s="642"/>
      <c r="DQ33" s="642"/>
      <c r="DR33" s="642"/>
      <c r="DS33" s="642"/>
      <c r="DT33" s="642"/>
      <c r="DU33" s="642"/>
      <c r="DV33" s="643"/>
      <c r="DW33" s="615">
        <v>33.6</v>
      </c>
      <c r="DX33" s="640"/>
      <c r="DY33" s="640"/>
      <c r="DZ33" s="640"/>
      <c r="EA33" s="640"/>
      <c r="EB33" s="640"/>
      <c r="EC33" s="641"/>
    </row>
    <row r="34" spans="2:133" ht="11.25" customHeight="1" x14ac:dyDescent="0.15">
      <c r="B34" s="607" t="s">
        <v>308</v>
      </c>
      <c r="C34" s="608"/>
      <c r="D34" s="608"/>
      <c r="E34" s="608"/>
      <c r="F34" s="608"/>
      <c r="G34" s="608"/>
      <c r="H34" s="608"/>
      <c r="I34" s="608"/>
      <c r="J34" s="608"/>
      <c r="K34" s="608"/>
      <c r="L34" s="608"/>
      <c r="M34" s="608"/>
      <c r="N34" s="608"/>
      <c r="O34" s="608"/>
      <c r="P34" s="608"/>
      <c r="Q34" s="609"/>
      <c r="R34" s="610">
        <v>257932</v>
      </c>
      <c r="S34" s="611"/>
      <c r="T34" s="611"/>
      <c r="U34" s="611"/>
      <c r="V34" s="611"/>
      <c r="W34" s="611"/>
      <c r="X34" s="611"/>
      <c r="Y34" s="612"/>
      <c r="Z34" s="613">
        <v>1.5</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1810815</v>
      </c>
      <c r="CS34" s="611"/>
      <c r="CT34" s="611"/>
      <c r="CU34" s="611"/>
      <c r="CV34" s="611"/>
      <c r="CW34" s="611"/>
      <c r="CX34" s="611"/>
      <c r="CY34" s="612"/>
      <c r="CZ34" s="615">
        <v>11.2</v>
      </c>
      <c r="DA34" s="640"/>
      <c r="DB34" s="640"/>
      <c r="DC34" s="644"/>
      <c r="DD34" s="619">
        <v>1089012</v>
      </c>
      <c r="DE34" s="611"/>
      <c r="DF34" s="611"/>
      <c r="DG34" s="611"/>
      <c r="DH34" s="611"/>
      <c r="DI34" s="611"/>
      <c r="DJ34" s="611"/>
      <c r="DK34" s="612"/>
      <c r="DL34" s="619">
        <v>869337</v>
      </c>
      <c r="DM34" s="611"/>
      <c r="DN34" s="611"/>
      <c r="DO34" s="611"/>
      <c r="DP34" s="611"/>
      <c r="DQ34" s="611"/>
      <c r="DR34" s="611"/>
      <c r="DS34" s="611"/>
      <c r="DT34" s="611"/>
      <c r="DU34" s="611"/>
      <c r="DV34" s="612"/>
      <c r="DW34" s="615">
        <v>12.3</v>
      </c>
      <c r="DX34" s="640"/>
      <c r="DY34" s="640"/>
      <c r="DZ34" s="640"/>
      <c r="EA34" s="640"/>
      <c r="EB34" s="640"/>
      <c r="EC34" s="641"/>
    </row>
    <row r="35" spans="2:133" ht="11.25" customHeight="1" x14ac:dyDescent="0.15">
      <c r="B35" s="607" t="s">
        <v>310</v>
      </c>
      <c r="C35" s="608"/>
      <c r="D35" s="608"/>
      <c r="E35" s="608"/>
      <c r="F35" s="608"/>
      <c r="G35" s="608"/>
      <c r="H35" s="608"/>
      <c r="I35" s="608"/>
      <c r="J35" s="608"/>
      <c r="K35" s="608"/>
      <c r="L35" s="608"/>
      <c r="M35" s="608"/>
      <c r="N35" s="608"/>
      <c r="O35" s="608"/>
      <c r="P35" s="608"/>
      <c r="Q35" s="609"/>
      <c r="R35" s="610">
        <v>993240</v>
      </c>
      <c r="S35" s="611"/>
      <c r="T35" s="611"/>
      <c r="U35" s="611"/>
      <c r="V35" s="611"/>
      <c r="W35" s="611"/>
      <c r="X35" s="611"/>
      <c r="Y35" s="612"/>
      <c r="Z35" s="613">
        <v>5.9</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92034</v>
      </c>
      <c r="CS35" s="642"/>
      <c r="CT35" s="642"/>
      <c r="CU35" s="642"/>
      <c r="CV35" s="642"/>
      <c r="CW35" s="642"/>
      <c r="CX35" s="642"/>
      <c r="CY35" s="643"/>
      <c r="CZ35" s="615">
        <v>0.6</v>
      </c>
      <c r="DA35" s="640"/>
      <c r="DB35" s="640"/>
      <c r="DC35" s="644"/>
      <c r="DD35" s="619">
        <v>71382</v>
      </c>
      <c r="DE35" s="642"/>
      <c r="DF35" s="642"/>
      <c r="DG35" s="642"/>
      <c r="DH35" s="642"/>
      <c r="DI35" s="642"/>
      <c r="DJ35" s="642"/>
      <c r="DK35" s="643"/>
      <c r="DL35" s="619">
        <v>33652</v>
      </c>
      <c r="DM35" s="642"/>
      <c r="DN35" s="642"/>
      <c r="DO35" s="642"/>
      <c r="DP35" s="642"/>
      <c r="DQ35" s="642"/>
      <c r="DR35" s="642"/>
      <c r="DS35" s="642"/>
      <c r="DT35" s="642"/>
      <c r="DU35" s="642"/>
      <c r="DV35" s="643"/>
      <c r="DW35" s="615">
        <v>0.5</v>
      </c>
      <c r="DX35" s="640"/>
      <c r="DY35" s="640"/>
      <c r="DZ35" s="640"/>
      <c r="EA35" s="640"/>
      <c r="EB35" s="640"/>
      <c r="EC35" s="641"/>
    </row>
    <row r="36" spans="2:133" ht="11.25" customHeight="1" x14ac:dyDescent="0.15">
      <c r="B36" s="607" t="s">
        <v>314</v>
      </c>
      <c r="C36" s="608"/>
      <c r="D36" s="608"/>
      <c r="E36" s="608"/>
      <c r="F36" s="608"/>
      <c r="G36" s="608"/>
      <c r="H36" s="608"/>
      <c r="I36" s="608"/>
      <c r="J36" s="608"/>
      <c r="K36" s="608"/>
      <c r="L36" s="608"/>
      <c r="M36" s="608"/>
      <c r="N36" s="608"/>
      <c r="O36" s="608"/>
      <c r="P36" s="608"/>
      <c r="Q36" s="609"/>
      <c r="R36" s="610">
        <v>443058</v>
      </c>
      <c r="S36" s="611"/>
      <c r="T36" s="611"/>
      <c r="U36" s="611"/>
      <c r="V36" s="611"/>
      <c r="W36" s="611"/>
      <c r="X36" s="611"/>
      <c r="Y36" s="612"/>
      <c r="Z36" s="613">
        <v>2.6</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1398345</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42601</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1474396</v>
      </c>
      <c r="CS36" s="611"/>
      <c r="CT36" s="611"/>
      <c r="CU36" s="611"/>
      <c r="CV36" s="611"/>
      <c r="CW36" s="611"/>
      <c r="CX36" s="611"/>
      <c r="CY36" s="612"/>
      <c r="CZ36" s="615">
        <v>9.1</v>
      </c>
      <c r="DA36" s="640"/>
      <c r="DB36" s="640"/>
      <c r="DC36" s="644"/>
      <c r="DD36" s="619">
        <v>945592</v>
      </c>
      <c r="DE36" s="611"/>
      <c r="DF36" s="611"/>
      <c r="DG36" s="611"/>
      <c r="DH36" s="611"/>
      <c r="DI36" s="611"/>
      <c r="DJ36" s="611"/>
      <c r="DK36" s="612"/>
      <c r="DL36" s="619">
        <v>611271</v>
      </c>
      <c r="DM36" s="611"/>
      <c r="DN36" s="611"/>
      <c r="DO36" s="611"/>
      <c r="DP36" s="611"/>
      <c r="DQ36" s="611"/>
      <c r="DR36" s="611"/>
      <c r="DS36" s="611"/>
      <c r="DT36" s="611"/>
      <c r="DU36" s="611"/>
      <c r="DV36" s="612"/>
      <c r="DW36" s="615">
        <v>8.6999999999999993</v>
      </c>
      <c r="DX36" s="640"/>
      <c r="DY36" s="640"/>
      <c r="DZ36" s="640"/>
      <c r="EA36" s="640"/>
      <c r="EB36" s="640"/>
      <c r="EC36" s="641"/>
    </row>
    <row r="37" spans="2:133" ht="11.25" customHeight="1" x14ac:dyDescent="0.15">
      <c r="B37" s="607" t="s">
        <v>318</v>
      </c>
      <c r="C37" s="608"/>
      <c r="D37" s="608"/>
      <c r="E37" s="608"/>
      <c r="F37" s="608"/>
      <c r="G37" s="608"/>
      <c r="H37" s="608"/>
      <c r="I37" s="608"/>
      <c r="J37" s="608"/>
      <c r="K37" s="608"/>
      <c r="L37" s="608"/>
      <c r="M37" s="608"/>
      <c r="N37" s="608"/>
      <c r="O37" s="608"/>
      <c r="P37" s="608"/>
      <c r="Q37" s="609"/>
      <c r="R37" s="610">
        <v>669705</v>
      </c>
      <c r="S37" s="611"/>
      <c r="T37" s="611"/>
      <c r="U37" s="611"/>
      <c r="V37" s="611"/>
      <c r="W37" s="611"/>
      <c r="X37" s="611"/>
      <c r="Y37" s="612"/>
      <c r="Z37" s="613">
        <v>4</v>
      </c>
      <c r="AA37" s="613"/>
      <c r="AB37" s="613"/>
      <c r="AC37" s="613"/>
      <c r="AD37" s="614" t="s">
        <v>122</v>
      </c>
      <c r="AE37" s="614"/>
      <c r="AF37" s="614"/>
      <c r="AG37" s="614"/>
      <c r="AH37" s="614"/>
      <c r="AI37" s="614"/>
      <c r="AJ37" s="614"/>
      <c r="AK37" s="614"/>
      <c r="AL37" s="615" t="s">
        <v>122</v>
      </c>
      <c r="AM37" s="616"/>
      <c r="AN37" s="616"/>
      <c r="AO37" s="617"/>
      <c r="AQ37" s="673" t="s">
        <v>319</v>
      </c>
      <c r="AR37" s="674"/>
      <c r="AS37" s="674"/>
      <c r="AT37" s="674"/>
      <c r="AU37" s="674"/>
      <c r="AV37" s="674"/>
      <c r="AW37" s="674"/>
      <c r="AX37" s="674"/>
      <c r="AY37" s="675"/>
      <c r="AZ37" s="610">
        <v>318167</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33271</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381783</v>
      </c>
      <c r="CS37" s="642"/>
      <c r="CT37" s="642"/>
      <c r="CU37" s="642"/>
      <c r="CV37" s="642"/>
      <c r="CW37" s="642"/>
      <c r="CX37" s="642"/>
      <c r="CY37" s="643"/>
      <c r="CZ37" s="615">
        <v>2.4</v>
      </c>
      <c r="DA37" s="640"/>
      <c r="DB37" s="640"/>
      <c r="DC37" s="644"/>
      <c r="DD37" s="619">
        <v>259263</v>
      </c>
      <c r="DE37" s="642"/>
      <c r="DF37" s="642"/>
      <c r="DG37" s="642"/>
      <c r="DH37" s="642"/>
      <c r="DI37" s="642"/>
      <c r="DJ37" s="642"/>
      <c r="DK37" s="643"/>
      <c r="DL37" s="619">
        <v>186911</v>
      </c>
      <c r="DM37" s="642"/>
      <c r="DN37" s="642"/>
      <c r="DO37" s="642"/>
      <c r="DP37" s="642"/>
      <c r="DQ37" s="642"/>
      <c r="DR37" s="642"/>
      <c r="DS37" s="642"/>
      <c r="DT37" s="642"/>
      <c r="DU37" s="642"/>
      <c r="DV37" s="643"/>
      <c r="DW37" s="615">
        <v>2.6</v>
      </c>
      <c r="DX37" s="640"/>
      <c r="DY37" s="640"/>
      <c r="DZ37" s="640"/>
      <c r="EA37" s="640"/>
      <c r="EB37" s="640"/>
      <c r="EC37" s="641"/>
    </row>
    <row r="38" spans="2:133" ht="11.25" customHeight="1" x14ac:dyDescent="0.15">
      <c r="B38" s="607" t="s">
        <v>322</v>
      </c>
      <c r="C38" s="608"/>
      <c r="D38" s="608"/>
      <c r="E38" s="608"/>
      <c r="F38" s="608"/>
      <c r="G38" s="608"/>
      <c r="H38" s="608"/>
      <c r="I38" s="608"/>
      <c r="J38" s="608"/>
      <c r="K38" s="608"/>
      <c r="L38" s="608"/>
      <c r="M38" s="608"/>
      <c r="N38" s="608"/>
      <c r="O38" s="608"/>
      <c r="P38" s="608"/>
      <c r="Q38" s="609"/>
      <c r="R38" s="610">
        <v>1859500</v>
      </c>
      <c r="S38" s="611"/>
      <c r="T38" s="611"/>
      <c r="U38" s="611"/>
      <c r="V38" s="611"/>
      <c r="W38" s="611"/>
      <c r="X38" s="611"/>
      <c r="Y38" s="612"/>
      <c r="Z38" s="613">
        <v>11.1</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36914</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2790</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1043264</v>
      </c>
      <c r="CS38" s="611"/>
      <c r="CT38" s="611"/>
      <c r="CU38" s="611"/>
      <c r="CV38" s="611"/>
      <c r="CW38" s="611"/>
      <c r="CX38" s="611"/>
      <c r="CY38" s="612"/>
      <c r="CZ38" s="615">
        <v>6.4</v>
      </c>
      <c r="DA38" s="640"/>
      <c r="DB38" s="640"/>
      <c r="DC38" s="644"/>
      <c r="DD38" s="619">
        <v>840666</v>
      </c>
      <c r="DE38" s="611"/>
      <c r="DF38" s="611"/>
      <c r="DG38" s="611"/>
      <c r="DH38" s="611"/>
      <c r="DI38" s="611"/>
      <c r="DJ38" s="611"/>
      <c r="DK38" s="612"/>
      <c r="DL38" s="619">
        <v>827302</v>
      </c>
      <c r="DM38" s="611"/>
      <c r="DN38" s="611"/>
      <c r="DO38" s="611"/>
      <c r="DP38" s="611"/>
      <c r="DQ38" s="611"/>
      <c r="DR38" s="611"/>
      <c r="DS38" s="611"/>
      <c r="DT38" s="611"/>
      <c r="DU38" s="611"/>
      <c r="DV38" s="612"/>
      <c r="DW38" s="615">
        <v>11.7</v>
      </c>
      <c r="DX38" s="640"/>
      <c r="DY38" s="640"/>
      <c r="DZ38" s="640"/>
      <c r="EA38" s="640"/>
      <c r="EB38" s="640"/>
      <c r="EC38" s="641"/>
    </row>
    <row r="39" spans="2:133" ht="11.25" customHeight="1" x14ac:dyDescent="0.15">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1644</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4404</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1242190</v>
      </c>
      <c r="CS39" s="642"/>
      <c r="CT39" s="642"/>
      <c r="CU39" s="642"/>
      <c r="CV39" s="642"/>
      <c r="CW39" s="642"/>
      <c r="CX39" s="642"/>
      <c r="CY39" s="643"/>
      <c r="CZ39" s="615">
        <v>7.6</v>
      </c>
      <c r="DA39" s="640"/>
      <c r="DB39" s="640"/>
      <c r="DC39" s="644"/>
      <c r="DD39" s="619">
        <v>377625</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15">
      <c r="B40" s="607" t="s">
        <v>330</v>
      </c>
      <c r="C40" s="608"/>
      <c r="D40" s="608"/>
      <c r="E40" s="608"/>
      <c r="F40" s="608"/>
      <c r="G40" s="608"/>
      <c r="H40" s="608"/>
      <c r="I40" s="608"/>
      <c r="J40" s="608"/>
      <c r="K40" s="608"/>
      <c r="L40" s="608"/>
      <c r="M40" s="608"/>
      <c r="N40" s="608"/>
      <c r="O40" s="608"/>
      <c r="P40" s="608"/>
      <c r="Q40" s="609"/>
      <c r="R40" s="610">
        <v>15700</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1042</v>
      </c>
      <c r="BA40" s="611"/>
      <c r="BB40" s="611"/>
      <c r="BC40" s="611"/>
      <c r="BD40" s="642"/>
      <c r="BE40" s="642"/>
      <c r="BF40" s="665"/>
      <c r="BG40" s="658" t="s">
        <v>332</v>
      </c>
      <c r="BH40" s="659"/>
      <c r="BI40" s="659"/>
      <c r="BJ40" s="659"/>
      <c r="BK40" s="659"/>
      <c r="BL40" s="202"/>
      <c r="BM40" s="608" t="s">
        <v>333</v>
      </c>
      <c r="BN40" s="608"/>
      <c r="BO40" s="608"/>
      <c r="BP40" s="608"/>
      <c r="BQ40" s="608"/>
      <c r="BR40" s="608"/>
      <c r="BS40" s="608"/>
      <c r="BT40" s="608"/>
      <c r="BU40" s="609"/>
      <c r="BV40" s="610">
        <v>124</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590138</v>
      </c>
      <c r="CS40" s="611"/>
      <c r="CT40" s="611"/>
      <c r="CU40" s="611"/>
      <c r="CV40" s="611"/>
      <c r="CW40" s="611"/>
      <c r="CX40" s="611"/>
      <c r="CY40" s="612"/>
      <c r="CZ40" s="615">
        <v>3.6</v>
      </c>
      <c r="DA40" s="640"/>
      <c r="DB40" s="640"/>
      <c r="DC40" s="644"/>
      <c r="DD40" s="619">
        <v>49778</v>
      </c>
      <c r="DE40" s="611"/>
      <c r="DF40" s="611"/>
      <c r="DG40" s="611"/>
      <c r="DH40" s="611"/>
      <c r="DI40" s="611"/>
      <c r="DJ40" s="611"/>
      <c r="DK40" s="612"/>
      <c r="DL40" s="619">
        <v>32917</v>
      </c>
      <c r="DM40" s="611"/>
      <c r="DN40" s="611"/>
      <c r="DO40" s="611"/>
      <c r="DP40" s="611"/>
      <c r="DQ40" s="611"/>
      <c r="DR40" s="611"/>
      <c r="DS40" s="611"/>
      <c r="DT40" s="611"/>
      <c r="DU40" s="611"/>
      <c r="DV40" s="612"/>
      <c r="DW40" s="615">
        <v>0.5</v>
      </c>
      <c r="DX40" s="640"/>
      <c r="DY40" s="640"/>
      <c r="DZ40" s="640"/>
      <c r="EA40" s="640"/>
      <c r="EB40" s="640"/>
      <c r="EC40" s="641"/>
    </row>
    <row r="41" spans="2:133" ht="11.25" customHeight="1" x14ac:dyDescent="0.15">
      <c r="B41" s="631" t="s">
        <v>335</v>
      </c>
      <c r="C41" s="632"/>
      <c r="D41" s="632"/>
      <c r="E41" s="632"/>
      <c r="F41" s="632"/>
      <c r="G41" s="632"/>
      <c r="H41" s="632"/>
      <c r="I41" s="632"/>
      <c r="J41" s="632"/>
      <c r="K41" s="632"/>
      <c r="L41" s="632"/>
      <c r="M41" s="632"/>
      <c r="N41" s="632"/>
      <c r="O41" s="632"/>
      <c r="P41" s="632"/>
      <c r="Q41" s="633"/>
      <c r="R41" s="682">
        <v>16785348</v>
      </c>
      <c r="S41" s="683"/>
      <c r="T41" s="683"/>
      <c r="U41" s="683"/>
      <c r="V41" s="683"/>
      <c r="W41" s="683"/>
      <c r="X41" s="683"/>
      <c r="Y41" s="687"/>
      <c r="Z41" s="688">
        <v>100</v>
      </c>
      <c r="AA41" s="688"/>
      <c r="AB41" s="688"/>
      <c r="AC41" s="688"/>
      <c r="AD41" s="689">
        <v>7045780</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209156</v>
      </c>
      <c r="BA41" s="611"/>
      <c r="BB41" s="611"/>
      <c r="BC41" s="611"/>
      <c r="BD41" s="642"/>
      <c r="BE41" s="642"/>
      <c r="BF41" s="665"/>
      <c r="BG41" s="658"/>
      <c r="BH41" s="659"/>
      <c r="BI41" s="659"/>
      <c r="BJ41" s="659"/>
      <c r="BK41" s="659"/>
      <c r="BL41" s="202"/>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339</v>
      </c>
      <c r="AR42" s="680"/>
      <c r="AS42" s="680"/>
      <c r="AT42" s="680"/>
      <c r="AU42" s="680"/>
      <c r="AV42" s="680"/>
      <c r="AW42" s="680"/>
      <c r="AX42" s="680"/>
      <c r="AY42" s="681"/>
      <c r="AZ42" s="682">
        <v>831422</v>
      </c>
      <c r="BA42" s="683"/>
      <c r="BB42" s="683"/>
      <c r="BC42" s="683"/>
      <c r="BD42" s="669"/>
      <c r="BE42" s="669"/>
      <c r="BF42" s="671"/>
      <c r="BG42" s="660"/>
      <c r="BH42" s="661"/>
      <c r="BI42" s="661"/>
      <c r="BJ42" s="661"/>
      <c r="BK42" s="661"/>
      <c r="BL42" s="203"/>
      <c r="BM42" s="632" t="s">
        <v>340</v>
      </c>
      <c r="BN42" s="632"/>
      <c r="BO42" s="632"/>
      <c r="BP42" s="632"/>
      <c r="BQ42" s="632"/>
      <c r="BR42" s="632"/>
      <c r="BS42" s="632"/>
      <c r="BT42" s="632"/>
      <c r="BU42" s="633"/>
      <c r="BV42" s="682">
        <v>423</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3904679</v>
      </c>
      <c r="CS42" s="642"/>
      <c r="CT42" s="642"/>
      <c r="CU42" s="642"/>
      <c r="CV42" s="642"/>
      <c r="CW42" s="642"/>
      <c r="CX42" s="642"/>
      <c r="CY42" s="643"/>
      <c r="CZ42" s="615">
        <v>24</v>
      </c>
      <c r="DA42" s="640"/>
      <c r="DB42" s="640"/>
      <c r="DC42" s="644"/>
      <c r="DD42" s="619">
        <v>243277</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342</v>
      </c>
      <c r="CD43" s="607" t="s">
        <v>343</v>
      </c>
      <c r="CE43" s="608"/>
      <c r="CF43" s="608"/>
      <c r="CG43" s="608"/>
      <c r="CH43" s="608"/>
      <c r="CI43" s="608"/>
      <c r="CJ43" s="608"/>
      <c r="CK43" s="608"/>
      <c r="CL43" s="608"/>
      <c r="CM43" s="608"/>
      <c r="CN43" s="608"/>
      <c r="CO43" s="608"/>
      <c r="CP43" s="608"/>
      <c r="CQ43" s="609"/>
      <c r="CR43" s="610">
        <v>102226</v>
      </c>
      <c r="CS43" s="642"/>
      <c r="CT43" s="642"/>
      <c r="CU43" s="642"/>
      <c r="CV43" s="642"/>
      <c r="CW43" s="642"/>
      <c r="CX43" s="642"/>
      <c r="CY43" s="643"/>
      <c r="CZ43" s="615">
        <v>0.6</v>
      </c>
      <c r="DA43" s="640"/>
      <c r="DB43" s="640"/>
      <c r="DC43" s="644"/>
      <c r="DD43" s="619">
        <v>29526</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3572821</v>
      </c>
      <c r="CS44" s="611"/>
      <c r="CT44" s="611"/>
      <c r="CU44" s="611"/>
      <c r="CV44" s="611"/>
      <c r="CW44" s="611"/>
      <c r="CX44" s="611"/>
      <c r="CY44" s="612"/>
      <c r="CZ44" s="615">
        <v>22</v>
      </c>
      <c r="DA44" s="616"/>
      <c r="DB44" s="616"/>
      <c r="DC44" s="622"/>
      <c r="DD44" s="619">
        <v>229993</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2246165</v>
      </c>
      <c r="CS45" s="642"/>
      <c r="CT45" s="642"/>
      <c r="CU45" s="642"/>
      <c r="CV45" s="642"/>
      <c r="CW45" s="642"/>
      <c r="CX45" s="642"/>
      <c r="CY45" s="643"/>
      <c r="CZ45" s="615">
        <v>13.8</v>
      </c>
      <c r="DA45" s="640"/>
      <c r="DB45" s="640"/>
      <c r="DC45" s="644"/>
      <c r="DD45" s="619">
        <v>64819</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48"/>
      <c r="CE46" s="649"/>
      <c r="CF46" s="607" t="s">
        <v>348</v>
      </c>
      <c r="CG46" s="608"/>
      <c r="CH46" s="608"/>
      <c r="CI46" s="608"/>
      <c r="CJ46" s="608"/>
      <c r="CK46" s="608"/>
      <c r="CL46" s="608"/>
      <c r="CM46" s="608"/>
      <c r="CN46" s="608"/>
      <c r="CO46" s="608"/>
      <c r="CP46" s="608"/>
      <c r="CQ46" s="609"/>
      <c r="CR46" s="610">
        <v>1264856</v>
      </c>
      <c r="CS46" s="611"/>
      <c r="CT46" s="611"/>
      <c r="CU46" s="611"/>
      <c r="CV46" s="611"/>
      <c r="CW46" s="611"/>
      <c r="CX46" s="611"/>
      <c r="CY46" s="612"/>
      <c r="CZ46" s="615">
        <v>7.8</v>
      </c>
      <c r="DA46" s="616"/>
      <c r="DB46" s="616"/>
      <c r="DC46" s="622"/>
      <c r="DD46" s="619">
        <v>164589</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48"/>
      <c r="CE47" s="649"/>
      <c r="CF47" s="607" t="s">
        <v>349</v>
      </c>
      <c r="CG47" s="608"/>
      <c r="CH47" s="608"/>
      <c r="CI47" s="608"/>
      <c r="CJ47" s="608"/>
      <c r="CK47" s="608"/>
      <c r="CL47" s="608"/>
      <c r="CM47" s="608"/>
      <c r="CN47" s="608"/>
      <c r="CO47" s="608"/>
      <c r="CP47" s="608"/>
      <c r="CQ47" s="609"/>
      <c r="CR47" s="610">
        <v>331858</v>
      </c>
      <c r="CS47" s="642"/>
      <c r="CT47" s="642"/>
      <c r="CU47" s="642"/>
      <c r="CV47" s="642"/>
      <c r="CW47" s="642"/>
      <c r="CX47" s="642"/>
      <c r="CY47" s="643"/>
      <c r="CZ47" s="615">
        <v>2</v>
      </c>
      <c r="DA47" s="640"/>
      <c r="DB47" s="640"/>
      <c r="DC47" s="644"/>
      <c r="DD47" s="619">
        <v>13284</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1" t="s">
        <v>351</v>
      </c>
      <c r="CE49" s="632"/>
      <c r="CF49" s="632"/>
      <c r="CG49" s="632"/>
      <c r="CH49" s="632"/>
      <c r="CI49" s="632"/>
      <c r="CJ49" s="632"/>
      <c r="CK49" s="632"/>
      <c r="CL49" s="632"/>
      <c r="CM49" s="632"/>
      <c r="CN49" s="632"/>
      <c r="CO49" s="632"/>
      <c r="CP49" s="632"/>
      <c r="CQ49" s="633"/>
      <c r="CR49" s="682">
        <v>16238585</v>
      </c>
      <c r="CS49" s="669"/>
      <c r="CT49" s="669"/>
      <c r="CU49" s="669"/>
      <c r="CV49" s="669"/>
      <c r="CW49" s="669"/>
      <c r="CX49" s="669"/>
      <c r="CY49" s="698"/>
      <c r="CZ49" s="690">
        <v>100</v>
      </c>
      <c r="DA49" s="699"/>
      <c r="DB49" s="699"/>
      <c r="DC49" s="700"/>
      <c r="DD49" s="701">
        <v>8083213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fxq8kH+n55McSmX/rRhn6M9Gp10VLBFEkwBnPuPAOGX1vqlgYd0FDCS26wf/xkHo/Wu2IUAJYESjhQKyDthXZQ==" saltValue="vULaxF6dLNzp/OusdohBX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70" zoomScaleSheetLayoutView="70" workbookViewId="0">
      <selection activeCell="AF13" sqref="AF13:AJ13"/>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374</v>
      </c>
      <c r="C7" s="737"/>
      <c r="D7" s="737"/>
      <c r="E7" s="737"/>
      <c r="F7" s="737"/>
      <c r="G7" s="737"/>
      <c r="H7" s="737"/>
      <c r="I7" s="737"/>
      <c r="J7" s="737"/>
      <c r="K7" s="737"/>
      <c r="L7" s="737"/>
      <c r="M7" s="737"/>
      <c r="N7" s="737"/>
      <c r="O7" s="737"/>
      <c r="P7" s="738"/>
      <c r="Q7" s="739">
        <v>15659</v>
      </c>
      <c r="R7" s="740"/>
      <c r="S7" s="740"/>
      <c r="T7" s="740"/>
      <c r="U7" s="740"/>
      <c r="V7" s="740">
        <v>15112</v>
      </c>
      <c r="W7" s="740"/>
      <c r="X7" s="740"/>
      <c r="Y7" s="740"/>
      <c r="Z7" s="740"/>
      <c r="AA7" s="740">
        <v>547</v>
      </c>
      <c r="AB7" s="740"/>
      <c r="AC7" s="740"/>
      <c r="AD7" s="740"/>
      <c r="AE7" s="741"/>
      <c r="AF7" s="742">
        <v>408</v>
      </c>
      <c r="AG7" s="743"/>
      <c r="AH7" s="743"/>
      <c r="AI7" s="743"/>
      <c r="AJ7" s="744"/>
      <c r="AK7" s="745">
        <v>302</v>
      </c>
      <c r="AL7" s="746"/>
      <c r="AM7" s="746"/>
      <c r="AN7" s="746"/>
      <c r="AO7" s="746"/>
      <c r="AP7" s="746">
        <v>21917</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556</v>
      </c>
      <c r="BT7" s="734"/>
      <c r="BU7" s="734"/>
      <c r="BV7" s="734"/>
      <c r="BW7" s="734"/>
      <c r="BX7" s="734"/>
      <c r="BY7" s="734"/>
      <c r="BZ7" s="734"/>
      <c r="CA7" s="734"/>
      <c r="CB7" s="734"/>
      <c r="CC7" s="734"/>
      <c r="CD7" s="734"/>
      <c r="CE7" s="734"/>
      <c r="CF7" s="734"/>
      <c r="CG7" s="749"/>
      <c r="CH7" s="730" t="s">
        <v>549</v>
      </c>
      <c r="CI7" s="731"/>
      <c r="CJ7" s="731"/>
      <c r="CK7" s="731"/>
      <c r="CL7" s="732"/>
      <c r="CM7" s="730">
        <v>244</v>
      </c>
      <c r="CN7" s="731"/>
      <c r="CO7" s="731"/>
      <c r="CP7" s="731"/>
      <c r="CQ7" s="732"/>
      <c r="CR7" s="730">
        <v>5</v>
      </c>
      <c r="CS7" s="731"/>
      <c r="CT7" s="731"/>
      <c r="CU7" s="731"/>
      <c r="CV7" s="732"/>
      <c r="CW7" s="730" t="s">
        <v>549</v>
      </c>
      <c r="CX7" s="731"/>
      <c r="CY7" s="731"/>
      <c r="CZ7" s="731"/>
      <c r="DA7" s="732"/>
      <c r="DB7" s="730" t="s">
        <v>549</v>
      </c>
      <c r="DC7" s="731"/>
      <c r="DD7" s="731"/>
      <c r="DE7" s="731"/>
      <c r="DF7" s="732"/>
      <c r="DG7" s="730" t="s">
        <v>549</v>
      </c>
      <c r="DH7" s="731"/>
      <c r="DI7" s="731"/>
      <c r="DJ7" s="731"/>
      <c r="DK7" s="732"/>
      <c r="DL7" s="730" t="s">
        <v>549</v>
      </c>
      <c r="DM7" s="731"/>
      <c r="DN7" s="731"/>
      <c r="DO7" s="731"/>
      <c r="DP7" s="732"/>
      <c r="DQ7" s="730" t="s">
        <v>549</v>
      </c>
      <c r="DR7" s="731"/>
      <c r="DS7" s="731"/>
      <c r="DT7" s="731"/>
      <c r="DU7" s="732"/>
      <c r="DV7" s="733"/>
      <c r="DW7" s="734"/>
      <c r="DX7" s="734"/>
      <c r="DY7" s="734"/>
      <c r="DZ7" s="735"/>
      <c r="EA7" s="217"/>
    </row>
    <row r="8" spans="1:131" s="218" customFormat="1" ht="26.25" customHeight="1" x14ac:dyDescent="0.15">
      <c r="A8" s="221">
        <v>2</v>
      </c>
      <c r="B8" s="767" t="s">
        <v>375</v>
      </c>
      <c r="C8" s="768"/>
      <c r="D8" s="768"/>
      <c r="E8" s="768"/>
      <c r="F8" s="768"/>
      <c r="G8" s="768"/>
      <c r="H8" s="768"/>
      <c r="I8" s="768"/>
      <c r="J8" s="768"/>
      <c r="K8" s="768"/>
      <c r="L8" s="768"/>
      <c r="M8" s="768"/>
      <c r="N8" s="768"/>
      <c r="O8" s="768"/>
      <c r="P8" s="769"/>
      <c r="Q8" s="770">
        <v>37</v>
      </c>
      <c r="R8" s="771"/>
      <c r="S8" s="771"/>
      <c r="T8" s="771"/>
      <c r="U8" s="771"/>
      <c r="V8" s="771">
        <v>37</v>
      </c>
      <c r="W8" s="771"/>
      <c r="X8" s="771"/>
      <c r="Y8" s="771"/>
      <c r="Z8" s="771"/>
      <c r="AA8" s="771" t="s">
        <v>549</v>
      </c>
      <c r="AB8" s="771"/>
      <c r="AC8" s="771"/>
      <c r="AD8" s="771"/>
      <c r="AE8" s="772"/>
      <c r="AF8" s="773" t="s">
        <v>122</v>
      </c>
      <c r="AG8" s="774"/>
      <c r="AH8" s="774"/>
      <c r="AI8" s="774"/>
      <c r="AJ8" s="775"/>
      <c r="AK8" s="756">
        <v>28</v>
      </c>
      <c r="AL8" s="757"/>
      <c r="AM8" s="757"/>
      <c r="AN8" s="757"/>
      <c r="AO8" s="757"/>
      <c r="AP8" s="757">
        <v>13</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7"/>
    </row>
    <row r="9" spans="1:131" s="218" customFormat="1" ht="26.25" customHeight="1" x14ac:dyDescent="0.15">
      <c r="A9" s="221">
        <v>3</v>
      </c>
      <c r="B9" s="767" t="s">
        <v>376</v>
      </c>
      <c r="C9" s="768"/>
      <c r="D9" s="768"/>
      <c r="E9" s="768"/>
      <c r="F9" s="768"/>
      <c r="G9" s="768"/>
      <c r="H9" s="768"/>
      <c r="I9" s="768"/>
      <c r="J9" s="768"/>
      <c r="K9" s="768"/>
      <c r="L9" s="768"/>
      <c r="M9" s="768"/>
      <c r="N9" s="768"/>
      <c r="O9" s="768"/>
      <c r="P9" s="769"/>
      <c r="Q9" s="770">
        <v>1399</v>
      </c>
      <c r="R9" s="771"/>
      <c r="S9" s="771"/>
      <c r="T9" s="771"/>
      <c r="U9" s="771"/>
      <c r="V9" s="771">
        <v>1399</v>
      </c>
      <c r="W9" s="771"/>
      <c r="X9" s="771"/>
      <c r="Y9" s="771"/>
      <c r="Z9" s="771"/>
      <c r="AA9" s="771" t="s">
        <v>549</v>
      </c>
      <c r="AB9" s="771"/>
      <c r="AC9" s="771"/>
      <c r="AD9" s="771"/>
      <c r="AE9" s="772"/>
      <c r="AF9" s="773" t="s">
        <v>122</v>
      </c>
      <c r="AG9" s="774"/>
      <c r="AH9" s="774"/>
      <c r="AI9" s="774"/>
      <c r="AJ9" s="775"/>
      <c r="AK9" s="756">
        <v>729</v>
      </c>
      <c r="AL9" s="757"/>
      <c r="AM9" s="757"/>
      <c r="AN9" s="757"/>
      <c r="AO9" s="757"/>
      <c r="AP9" s="757" t="s">
        <v>549</v>
      </c>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377</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378</v>
      </c>
      <c r="B23" s="776" t="s">
        <v>379</v>
      </c>
      <c r="C23" s="777"/>
      <c r="D23" s="777"/>
      <c r="E23" s="777"/>
      <c r="F23" s="777"/>
      <c r="G23" s="777"/>
      <c r="H23" s="777"/>
      <c r="I23" s="777"/>
      <c r="J23" s="777"/>
      <c r="K23" s="777"/>
      <c r="L23" s="777"/>
      <c r="M23" s="777"/>
      <c r="N23" s="777"/>
      <c r="O23" s="777"/>
      <c r="P23" s="778"/>
      <c r="Q23" s="779">
        <v>17095</v>
      </c>
      <c r="R23" s="780"/>
      <c r="S23" s="780"/>
      <c r="T23" s="780"/>
      <c r="U23" s="780"/>
      <c r="V23" s="780">
        <v>16548</v>
      </c>
      <c r="W23" s="780"/>
      <c r="X23" s="780"/>
      <c r="Y23" s="780"/>
      <c r="Z23" s="780"/>
      <c r="AA23" s="780">
        <v>547</v>
      </c>
      <c r="AB23" s="780"/>
      <c r="AC23" s="780"/>
      <c r="AD23" s="780"/>
      <c r="AE23" s="781"/>
      <c r="AF23" s="782">
        <v>408</v>
      </c>
      <c r="AG23" s="780"/>
      <c r="AH23" s="780"/>
      <c r="AI23" s="780"/>
      <c r="AJ23" s="783"/>
      <c r="AK23" s="784"/>
      <c r="AL23" s="785"/>
      <c r="AM23" s="785"/>
      <c r="AN23" s="785"/>
      <c r="AO23" s="785"/>
      <c r="AP23" s="780">
        <v>21930</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380</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381</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357</v>
      </c>
      <c r="B26" s="715"/>
      <c r="C26" s="715"/>
      <c r="D26" s="715"/>
      <c r="E26" s="715"/>
      <c r="F26" s="715"/>
      <c r="G26" s="715"/>
      <c r="H26" s="715"/>
      <c r="I26" s="715"/>
      <c r="J26" s="715"/>
      <c r="K26" s="715"/>
      <c r="L26" s="715"/>
      <c r="M26" s="715"/>
      <c r="N26" s="715"/>
      <c r="O26" s="715"/>
      <c r="P26" s="716"/>
      <c r="Q26" s="720" t="s">
        <v>382</v>
      </c>
      <c r="R26" s="721"/>
      <c r="S26" s="721"/>
      <c r="T26" s="721"/>
      <c r="U26" s="722"/>
      <c r="V26" s="720" t="s">
        <v>383</v>
      </c>
      <c r="W26" s="721"/>
      <c r="X26" s="721"/>
      <c r="Y26" s="721"/>
      <c r="Z26" s="722"/>
      <c r="AA26" s="720" t="s">
        <v>384</v>
      </c>
      <c r="AB26" s="721"/>
      <c r="AC26" s="721"/>
      <c r="AD26" s="721"/>
      <c r="AE26" s="721"/>
      <c r="AF26" s="801" t="s">
        <v>385</v>
      </c>
      <c r="AG26" s="802"/>
      <c r="AH26" s="802"/>
      <c r="AI26" s="802"/>
      <c r="AJ26" s="803"/>
      <c r="AK26" s="721" t="s">
        <v>386</v>
      </c>
      <c r="AL26" s="721"/>
      <c r="AM26" s="721"/>
      <c r="AN26" s="721"/>
      <c r="AO26" s="722"/>
      <c r="AP26" s="720" t="s">
        <v>387</v>
      </c>
      <c r="AQ26" s="721"/>
      <c r="AR26" s="721"/>
      <c r="AS26" s="721"/>
      <c r="AT26" s="722"/>
      <c r="AU26" s="720" t="s">
        <v>388</v>
      </c>
      <c r="AV26" s="721"/>
      <c r="AW26" s="721"/>
      <c r="AX26" s="721"/>
      <c r="AY26" s="722"/>
      <c r="AZ26" s="720" t="s">
        <v>389</v>
      </c>
      <c r="BA26" s="721"/>
      <c r="BB26" s="721"/>
      <c r="BC26" s="721"/>
      <c r="BD26" s="722"/>
      <c r="BE26" s="720" t="s">
        <v>364</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390</v>
      </c>
      <c r="C28" s="737"/>
      <c r="D28" s="737"/>
      <c r="E28" s="737"/>
      <c r="F28" s="737"/>
      <c r="G28" s="737"/>
      <c r="H28" s="737"/>
      <c r="I28" s="737"/>
      <c r="J28" s="737"/>
      <c r="K28" s="737"/>
      <c r="L28" s="737"/>
      <c r="M28" s="737"/>
      <c r="N28" s="737"/>
      <c r="O28" s="737"/>
      <c r="P28" s="738"/>
      <c r="Q28" s="809">
        <v>2682</v>
      </c>
      <c r="R28" s="810"/>
      <c r="S28" s="810"/>
      <c r="T28" s="810"/>
      <c r="U28" s="810"/>
      <c r="V28" s="810">
        <v>2640</v>
      </c>
      <c r="W28" s="810"/>
      <c r="X28" s="810"/>
      <c r="Y28" s="810"/>
      <c r="Z28" s="810"/>
      <c r="AA28" s="810">
        <v>43</v>
      </c>
      <c r="AB28" s="810"/>
      <c r="AC28" s="810"/>
      <c r="AD28" s="810"/>
      <c r="AE28" s="811"/>
      <c r="AF28" s="812">
        <v>43</v>
      </c>
      <c r="AG28" s="810"/>
      <c r="AH28" s="810"/>
      <c r="AI28" s="810"/>
      <c r="AJ28" s="813"/>
      <c r="AK28" s="814">
        <v>180</v>
      </c>
      <c r="AL28" s="815"/>
      <c r="AM28" s="815"/>
      <c r="AN28" s="815"/>
      <c r="AO28" s="815"/>
      <c r="AP28" s="815" t="s">
        <v>549</v>
      </c>
      <c r="AQ28" s="815"/>
      <c r="AR28" s="815"/>
      <c r="AS28" s="815"/>
      <c r="AT28" s="815"/>
      <c r="AU28" s="815" t="s">
        <v>549</v>
      </c>
      <c r="AV28" s="815"/>
      <c r="AW28" s="815"/>
      <c r="AX28" s="815"/>
      <c r="AY28" s="815"/>
      <c r="AZ28" s="816" t="s">
        <v>549</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391</v>
      </c>
      <c r="C29" s="768"/>
      <c r="D29" s="768"/>
      <c r="E29" s="768"/>
      <c r="F29" s="768"/>
      <c r="G29" s="768"/>
      <c r="H29" s="768"/>
      <c r="I29" s="768"/>
      <c r="J29" s="768"/>
      <c r="K29" s="768"/>
      <c r="L29" s="768"/>
      <c r="M29" s="768"/>
      <c r="N29" s="768"/>
      <c r="O29" s="768"/>
      <c r="P29" s="769"/>
      <c r="Q29" s="770">
        <v>2599</v>
      </c>
      <c r="R29" s="771"/>
      <c r="S29" s="771"/>
      <c r="T29" s="771"/>
      <c r="U29" s="771"/>
      <c r="V29" s="771">
        <v>2505</v>
      </c>
      <c r="W29" s="771"/>
      <c r="X29" s="771"/>
      <c r="Y29" s="771"/>
      <c r="Z29" s="771"/>
      <c r="AA29" s="771">
        <v>94</v>
      </c>
      <c r="AB29" s="771"/>
      <c r="AC29" s="771"/>
      <c r="AD29" s="771"/>
      <c r="AE29" s="772"/>
      <c r="AF29" s="773">
        <v>94</v>
      </c>
      <c r="AG29" s="774"/>
      <c r="AH29" s="774"/>
      <c r="AI29" s="774"/>
      <c r="AJ29" s="775"/>
      <c r="AK29" s="821">
        <v>360</v>
      </c>
      <c r="AL29" s="817"/>
      <c r="AM29" s="817"/>
      <c r="AN29" s="817"/>
      <c r="AO29" s="817"/>
      <c r="AP29" s="817" t="s">
        <v>549</v>
      </c>
      <c r="AQ29" s="817"/>
      <c r="AR29" s="817"/>
      <c r="AS29" s="817"/>
      <c r="AT29" s="817"/>
      <c r="AU29" s="817" t="s">
        <v>549</v>
      </c>
      <c r="AV29" s="817"/>
      <c r="AW29" s="817"/>
      <c r="AX29" s="817"/>
      <c r="AY29" s="817"/>
      <c r="AZ29" s="818" t="s">
        <v>549</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392</v>
      </c>
      <c r="C30" s="768"/>
      <c r="D30" s="768"/>
      <c r="E30" s="768"/>
      <c r="F30" s="768"/>
      <c r="G30" s="768"/>
      <c r="H30" s="768"/>
      <c r="I30" s="768"/>
      <c r="J30" s="768"/>
      <c r="K30" s="768"/>
      <c r="L30" s="768"/>
      <c r="M30" s="768"/>
      <c r="N30" s="768"/>
      <c r="O30" s="768"/>
      <c r="P30" s="769"/>
      <c r="Q30" s="770">
        <v>378</v>
      </c>
      <c r="R30" s="771"/>
      <c r="S30" s="771"/>
      <c r="T30" s="771"/>
      <c r="U30" s="771"/>
      <c r="V30" s="771">
        <v>376</v>
      </c>
      <c r="W30" s="771"/>
      <c r="X30" s="771"/>
      <c r="Y30" s="771"/>
      <c r="Z30" s="771"/>
      <c r="AA30" s="771">
        <v>2</v>
      </c>
      <c r="AB30" s="771"/>
      <c r="AC30" s="771"/>
      <c r="AD30" s="771"/>
      <c r="AE30" s="772"/>
      <c r="AF30" s="773">
        <v>2</v>
      </c>
      <c r="AG30" s="774"/>
      <c r="AH30" s="774"/>
      <c r="AI30" s="774"/>
      <c r="AJ30" s="775"/>
      <c r="AK30" s="821">
        <v>98</v>
      </c>
      <c r="AL30" s="817"/>
      <c r="AM30" s="817"/>
      <c r="AN30" s="817"/>
      <c r="AO30" s="817"/>
      <c r="AP30" s="817" t="s">
        <v>549</v>
      </c>
      <c r="AQ30" s="817"/>
      <c r="AR30" s="817"/>
      <c r="AS30" s="817"/>
      <c r="AT30" s="817"/>
      <c r="AU30" s="817" t="s">
        <v>549</v>
      </c>
      <c r="AV30" s="817"/>
      <c r="AW30" s="817"/>
      <c r="AX30" s="817"/>
      <c r="AY30" s="817"/>
      <c r="AZ30" s="818" t="s">
        <v>549</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393</v>
      </c>
      <c r="C31" s="768"/>
      <c r="D31" s="768"/>
      <c r="E31" s="768"/>
      <c r="F31" s="768"/>
      <c r="G31" s="768"/>
      <c r="H31" s="768"/>
      <c r="I31" s="768"/>
      <c r="J31" s="768"/>
      <c r="K31" s="768"/>
      <c r="L31" s="768"/>
      <c r="M31" s="768"/>
      <c r="N31" s="768"/>
      <c r="O31" s="768"/>
      <c r="P31" s="769"/>
      <c r="Q31" s="770">
        <v>320</v>
      </c>
      <c r="R31" s="771"/>
      <c r="S31" s="771"/>
      <c r="T31" s="771"/>
      <c r="U31" s="771"/>
      <c r="V31" s="771">
        <v>273</v>
      </c>
      <c r="W31" s="771"/>
      <c r="X31" s="771"/>
      <c r="Y31" s="771"/>
      <c r="Z31" s="771"/>
      <c r="AA31" s="771">
        <v>46</v>
      </c>
      <c r="AB31" s="771"/>
      <c r="AC31" s="771"/>
      <c r="AD31" s="771"/>
      <c r="AE31" s="772"/>
      <c r="AF31" s="773">
        <v>726</v>
      </c>
      <c r="AG31" s="774"/>
      <c r="AH31" s="774"/>
      <c r="AI31" s="774"/>
      <c r="AJ31" s="775"/>
      <c r="AK31" s="821">
        <v>80</v>
      </c>
      <c r="AL31" s="817"/>
      <c r="AM31" s="817"/>
      <c r="AN31" s="817"/>
      <c r="AO31" s="817"/>
      <c r="AP31" s="817">
        <v>982</v>
      </c>
      <c r="AQ31" s="817"/>
      <c r="AR31" s="817"/>
      <c r="AS31" s="817"/>
      <c r="AT31" s="817"/>
      <c r="AU31" s="817">
        <v>387</v>
      </c>
      <c r="AV31" s="817"/>
      <c r="AW31" s="817"/>
      <c r="AX31" s="817"/>
      <c r="AY31" s="817"/>
      <c r="AZ31" s="818" t="s">
        <v>549</v>
      </c>
      <c r="BA31" s="818"/>
      <c r="BB31" s="818"/>
      <c r="BC31" s="818"/>
      <c r="BD31" s="818"/>
      <c r="BE31" s="819" t="s">
        <v>394</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395</v>
      </c>
      <c r="C32" s="768"/>
      <c r="D32" s="768"/>
      <c r="E32" s="768"/>
      <c r="F32" s="768"/>
      <c r="G32" s="768"/>
      <c r="H32" s="768"/>
      <c r="I32" s="768"/>
      <c r="J32" s="768"/>
      <c r="K32" s="768"/>
      <c r="L32" s="768"/>
      <c r="M32" s="768"/>
      <c r="N32" s="768"/>
      <c r="O32" s="768"/>
      <c r="P32" s="769"/>
      <c r="Q32" s="770">
        <v>466</v>
      </c>
      <c r="R32" s="771"/>
      <c r="S32" s="771"/>
      <c r="T32" s="771"/>
      <c r="U32" s="771"/>
      <c r="V32" s="771">
        <v>456</v>
      </c>
      <c r="W32" s="771"/>
      <c r="X32" s="771"/>
      <c r="Y32" s="771"/>
      <c r="Z32" s="771"/>
      <c r="AA32" s="771">
        <v>11</v>
      </c>
      <c r="AB32" s="771"/>
      <c r="AC32" s="771"/>
      <c r="AD32" s="771"/>
      <c r="AE32" s="772"/>
      <c r="AF32" s="773">
        <v>51</v>
      </c>
      <c r="AG32" s="774"/>
      <c r="AH32" s="774"/>
      <c r="AI32" s="774"/>
      <c r="AJ32" s="775"/>
      <c r="AK32" s="821">
        <v>318</v>
      </c>
      <c r="AL32" s="817"/>
      <c r="AM32" s="817"/>
      <c r="AN32" s="817"/>
      <c r="AO32" s="817"/>
      <c r="AP32" s="817">
        <v>3493</v>
      </c>
      <c r="AQ32" s="817"/>
      <c r="AR32" s="817"/>
      <c r="AS32" s="817"/>
      <c r="AT32" s="817"/>
      <c r="AU32" s="817">
        <v>435</v>
      </c>
      <c r="AV32" s="817"/>
      <c r="AW32" s="817"/>
      <c r="AX32" s="817"/>
      <c r="AY32" s="817"/>
      <c r="AZ32" s="818" t="s">
        <v>549</v>
      </c>
      <c r="BA32" s="818"/>
      <c r="BB32" s="818"/>
      <c r="BC32" s="818"/>
      <c r="BD32" s="818"/>
      <c r="BE32" s="819" t="s">
        <v>394</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t="s">
        <v>396</v>
      </c>
      <c r="C33" s="768"/>
      <c r="D33" s="768"/>
      <c r="E33" s="768"/>
      <c r="F33" s="768"/>
      <c r="G33" s="768"/>
      <c r="H33" s="768"/>
      <c r="I33" s="768"/>
      <c r="J33" s="768"/>
      <c r="K33" s="768"/>
      <c r="L33" s="768"/>
      <c r="M33" s="768"/>
      <c r="N33" s="768"/>
      <c r="O33" s="768"/>
      <c r="P33" s="769"/>
      <c r="Q33" s="770">
        <v>13</v>
      </c>
      <c r="R33" s="771"/>
      <c r="S33" s="771"/>
      <c r="T33" s="771"/>
      <c r="U33" s="771"/>
      <c r="V33" s="771">
        <v>3</v>
      </c>
      <c r="W33" s="771"/>
      <c r="X33" s="771"/>
      <c r="Y33" s="771"/>
      <c r="Z33" s="771"/>
      <c r="AA33" s="771">
        <v>10</v>
      </c>
      <c r="AB33" s="771"/>
      <c r="AC33" s="771"/>
      <c r="AD33" s="771"/>
      <c r="AE33" s="772"/>
      <c r="AF33" s="773">
        <v>11</v>
      </c>
      <c r="AG33" s="774"/>
      <c r="AH33" s="774"/>
      <c r="AI33" s="774"/>
      <c r="AJ33" s="775"/>
      <c r="AK33" s="821">
        <v>1</v>
      </c>
      <c r="AL33" s="817"/>
      <c r="AM33" s="817"/>
      <c r="AN33" s="817"/>
      <c r="AO33" s="817"/>
      <c r="AP33" s="817">
        <v>3</v>
      </c>
      <c r="AQ33" s="817"/>
      <c r="AR33" s="817"/>
      <c r="AS33" s="817"/>
      <c r="AT33" s="817"/>
      <c r="AU33" s="817" t="s">
        <v>549</v>
      </c>
      <c r="AV33" s="817"/>
      <c r="AW33" s="817"/>
      <c r="AX33" s="817"/>
      <c r="AY33" s="817"/>
      <c r="AZ33" s="818" t="s">
        <v>549</v>
      </c>
      <c r="BA33" s="818"/>
      <c r="BB33" s="818"/>
      <c r="BC33" s="818"/>
      <c r="BD33" s="818"/>
      <c r="BE33" s="819" t="s">
        <v>397</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398</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378</v>
      </c>
      <c r="B63" s="776" t="s">
        <v>399</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928</v>
      </c>
      <c r="AG63" s="831"/>
      <c r="AH63" s="831"/>
      <c r="AI63" s="831"/>
      <c r="AJ63" s="832"/>
      <c r="AK63" s="833"/>
      <c r="AL63" s="828"/>
      <c r="AM63" s="828"/>
      <c r="AN63" s="828"/>
      <c r="AO63" s="828"/>
      <c r="AP63" s="831">
        <v>4477</v>
      </c>
      <c r="AQ63" s="831"/>
      <c r="AR63" s="831"/>
      <c r="AS63" s="831"/>
      <c r="AT63" s="831"/>
      <c r="AU63" s="831">
        <v>822</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400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401</v>
      </c>
      <c r="B66" s="715"/>
      <c r="C66" s="715"/>
      <c r="D66" s="715"/>
      <c r="E66" s="715"/>
      <c r="F66" s="715"/>
      <c r="G66" s="715"/>
      <c r="H66" s="715"/>
      <c r="I66" s="715"/>
      <c r="J66" s="715"/>
      <c r="K66" s="715"/>
      <c r="L66" s="715"/>
      <c r="M66" s="715"/>
      <c r="N66" s="715"/>
      <c r="O66" s="715"/>
      <c r="P66" s="716"/>
      <c r="Q66" s="720" t="s">
        <v>382</v>
      </c>
      <c r="R66" s="721"/>
      <c r="S66" s="721"/>
      <c r="T66" s="721"/>
      <c r="U66" s="722"/>
      <c r="V66" s="720" t="s">
        <v>383</v>
      </c>
      <c r="W66" s="721"/>
      <c r="X66" s="721"/>
      <c r="Y66" s="721"/>
      <c r="Z66" s="722"/>
      <c r="AA66" s="720" t="s">
        <v>384</v>
      </c>
      <c r="AB66" s="721"/>
      <c r="AC66" s="721"/>
      <c r="AD66" s="721"/>
      <c r="AE66" s="722"/>
      <c r="AF66" s="841" t="s">
        <v>385</v>
      </c>
      <c r="AG66" s="802"/>
      <c r="AH66" s="802"/>
      <c r="AI66" s="802"/>
      <c r="AJ66" s="842"/>
      <c r="AK66" s="720" t="s">
        <v>386</v>
      </c>
      <c r="AL66" s="715"/>
      <c r="AM66" s="715"/>
      <c r="AN66" s="715"/>
      <c r="AO66" s="716"/>
      <c r="AP66" s="720" t="s">
        <v>387</v>
      </c>
      <c r="AQ66" s="721"/>
      <c r="AR66" s="721"/>
      <c r="AS66" s="721"/>
      <c r="AT66" s="722"/>
      <c r="AU66" s="720" t="s">
        <v>402</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550</v>
      </c>
      <c r="C68" s="857"/>
      <c r="D68" s="857"/>
      <c r="E68" s="857"/>
      <c r="F68" s="857"/>
      <c r="G68" s="857"/>
      <c r="H68" s="857"/>
      <c r="I68" s="857"/>
      <c r="J68" s="857"/>
      <c r="K68" s="857"/>
      <c r="L68" s="857"/>
      <c r="M68" s="857"/>
      <c r="N68" s="857"/>
      <c r="O68" s="857"/>
      <c r="P68" s="858"/>
      <c r="Q68" s="859">
        <v>1228</v>
      </c>
      <c r="R68" s="853"/>
      <c r="S68" s="853"/>
      <c r="T68" s="853"/>
      <c r="U68" s="853"/>
      <c r="V68" s="853">
        <v>1131</v>
      </c>
      <c r="W68" s="853"/>
      <c r="X68" s="853"/>
      <c r="Y68" s="853"/>
      <c r="Z68" s="853"/>
      <c r="AA68" s="853">
        <v>96</v>
      </c>
      <c r="AB68" s="853"/>
      <c r="AC68" s="853"/>
      <c r="AD68" s="853"/>
      <c r="AE68" s="853"/>
      <c r="AF68" s="853">
        <v>88</v>
      </c>
      <c r="AG68" s="853"/>
      <c r="AH68" s="853"/>
      <c r="AI68" s="853"/>
      <c r="AJ68" s="853"/>
      <c r="AK68" s="853" t="s">
        <v>549</v>
      </c>
      <c r="AL68" s="853"/>
      <c r="AM68" s="853"/>
      <c r="AN68" s="853"/>
      <c r="AO68" s="853"/>
      <c r="AP68" s="853" t="s">
        <v>549</v>
      </c>
      <c r="AQ68" s="853"/>
      <c r="AR68" s="853"/>
      <c r="AS68" s="853"/>
      <c r="AT68" s="853"/>
      <c r="AU68" s="853" t="s">
        <v>549</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551</v>
      </c>
      <c r="C69" s="861"/>
      <c r="D69" s="861"/>
      <c r="E69" s="861"/>
      <c r="F69" s="861"/>
      <c r="G69" s="861"/>
      <c r="H69" s="861"/>
      <c r="I69" s="861"/>
      <c r="J69" s="861"/>
      <c r="K69" s="861"/>
      <c r="L69" s="861"/>
      <c r="M69" s="861"/>
      <c r="N69" s="861"/>
      <c r="O69" s="861"/>
      <c r="P69" s="862"/>
      <c r="Q69" s="863">
        <v>538</v>
      </c>
      <c r="R69" s="817"/>
      <c r="S69" s="817"/>
      <c r="T69" s="817"/>
      <c r="U69" s="817"/>
      <c r="V69" s="817">
        <v>532</v>
      </c>
      <c r="W69" s="817"/>
      <c r="X69" s="817"/>
      <c r="Y69" s="817"/>
      <c r="Z69" s="817"/>
      <c r="AA69" s="817">
        <v>5</v>
      </c>
      <c r="AB69" s="817"/>
      <c r="AC69" s="817"/>
      <c r="AD69" s="817"/>
      <c r="AE69" s="817"/>
      <c r="AF69" s="817">
        <v>0</v>
      </c>
      <c r="AG69" s="817"/>
      <c r="AH69" s="817"/>
      <c r="AI69" s="817"/>
      <c r="AJ69" s="817"/>
      <c r="AK69" s="817" t="s">
        <v>549</v>
      </c>
      <c r="AL69" s="817"/>
      <c r="AM69" s="817"/>
      <c r="AN69" s="817"/>
      <c r="AO69" s="817"/>
      <c r="AP69" s="817" t="s">
        <v>549</v>
      </c>
      <c r="AQ69" s="817"/>
      <c r="AR69" s="817"/>
      <c r="AS69" s="817"/>
      <c r="AT69" s="817"/>
      <c r="AU69" s="817" t="s">
        <v>549</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552</v>
      </c>
      <c r="C70" s="861"/>
      <c r="D70" s="861"/>
      <c r="E70" s="861"/>
      <c r="F70" s="861"/>
      <c r="G70" s="861"/>
      <c r="H70" s="861"/>
      <c r="I70" s="861"/>
      <c r="J70" s="861"/>
      <c r="K70" s="861"/>
      <c r="L70" s="861"/>
      <c r="M70" s="861"/>
      <c r="N70" s="861"/>
      <c r="O70" s="861"/>
      <c r="P70" s="862"/>
      <c r="Q70" s="863">
        <v>152</v>
      </c>
      <c r="R70" s="817"/>
      <c r="S70" s="817"/>
      <c r="T70" s="817"/>
      <c r="U70" s="817"/>
      <c r="V70" s="817">
        <v>143</v>
      </c>
      <c r="W70" s="817"/>
      <c r="X70" s="817"/>
      <c r="Y70" s="817"/>
      <c r="Z70" s="817"/>
      <c r="AA70" s="817">
        <v>9</v>
      </c>
      <c r="AB70" s="817"/>
      <c r="AC70" s="817"/>
      <c r="AD70" s="817"/>
      <c r="AE70" s="817"/>
      <c r="AF70" s="817">
        <v>9</v>
      </c>
      <c r="AG70" s="817"/>
      <c r="AH70" s="817"/>
      <c r="AI70" s="817"/>
      <c r="AJ70" s="817"/>
      <c r="AK70" s="817" t="s">
        <v>549</v>
      </c>
      <c r="AL70" s="817"/>
      <c r="AM70" s="817"/>
      <c r="AN70" s="817"/>
      <c r="AO70" s="817"/>
      <c r="AP70" s="817" t="s">
        <v>549</v>
      </c>
      <c r="AQ70" s="817"/>
      <c r="AR70" s="817"/>
      <c r="AS70" s="817"/>
      <c r="AT70" s="817"/>
      <c r="AU70" s="817" t="s">
        <v>549</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553</v>
      </c>
      <c r="C71" s="861"/>
      <c r="D71" s="861"/>
      <c r="E71" s="861"/>
      <c r="F71" s="861"/>
      <c r="G71" s="861"/>
      <c r="H71" s="861"/>
      <c r="I71" s="861"/>
      <c r="J71" s="861"/>
      <c r="K71" s="861"/>
      <c r="L71" s="861"/>
      <c r="M71" s="861"/>
      <c r="N71" s="861"/>
      <c r="O71" s="861"/>
      <c r="P71" s="862"/>
      <c r="Q71" s="863">
        <v>4171</v>
      </c>
      <c r="R71" s="817"/>
      <c r="S71" s="817"/>
      <c r="T71" s="817"/>
      <c r="U71" s="817"/>
      <c r="V71" s="817">
        <v>3764</v>
      </c>
      <c r="W71" s="817"/>
      <c r="X71" s="817"/>
      <c r="Y71" s="817"/>
      <c r="Z71" s="817"/>
      <c r="AA71" s="817">
        <v>407</v>
      </c>
      <c r="AB71" s="817"/>
      <c r="AC71" s="817"/>
      <c r="AD71" s="817"/>
      <c r="AE71" s="817"/>
      <c r="AF71" s="817">
        <v>407</v>
      </c>
      <c r="AG71" s="817"/>
      <c r="AH71" s="817"/>
      <c r="AI71" s="817"/>
      <c r="AJ71" s="817"/>
      <c r="AK71" s="817">
        <v>2</v>
      </c>
      <c r="AL71" s="817"/>
      <c r="AM71" s="817"/>
      <c r="AN71" s="817"/>
      <c r="AO71" s="817"/>
      <c r="AP71" s="817" t="s">
        <v>549</v>
      </c>
      <c r="AQ71" s="817"/>
      <c r="AR71" s="817"/>
      <c r="AS71" s="817"/>
      <c r="AT71" s="817"/>
      <c r="AU71" s="817" t="s">
        <v>549</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554</v>
      </c>
      <c r="C72" s="861"/>
      <c r="D72" s="861"/>
      <c r="E72" s="861"/>
      <c r="F72" s="861"/>
      <c r="G72" s="861"/>
      <c r="H72" s="861"/>
      <c r="I72" s="861"/>
      <c r="J72" s="861"/>
      <c r="K72" s="861"/>
      <c r="L72" s="861"/>
      <c r="M72" s="861"/>
      <c r="N72" s="861"/>
      <c r="O72" s="861"/>
      <c r="P72" s="862"/>
      <c r="Q72" s="863">
        <v>59</v>
      </c>
      <c r="R72" s="817"/>
      <c r="S72" s="817"/>
      <c r="T72" s="817"/>
      <c r="U72" s="817"/>
      <c r="V72" s="817">
        <v>48</v>
      </c>
      <c r="W72" s="817"/>
      <c r="X72" s="817"/>
      <c r="Y72" s="817"/>
      <c r="Z72" s="817"/>
      <c r="AA72" s="817">
        <v>11</v>
      </c>
      <c r="AB72" s="817"/>
      <c r="AC72" s="817"/>
      <c r="AD72" s="817"/>
      <c r="AE72" s="817"/>
      <c r="AF72" s="817">
        <v>11</v>
      </c>
      <c r="AG72" s="817"/>
      <c r="AH72" s="817"/>
      <c r="AI72" s="817"/>
      <c r="AJ72" s="817"/>
      <c r="AK72" s="817" t="s">
        <v>549</v>
      </c>
      <c r="AL72" s="817"/>
      <c r="AM72" s="817"/>
      <c r="AN72" s="817"/>
      <c r="AO72" s="817"/>
      <c r="AP72" s="817" t="s">
        <v>549</v>
      </c>
      <c r="AQ72" s="817"/>
      <c r="AR72" s="817"/>
      <c r="AS72" s="817"/>
      <c r="AT72" s="817"/>
      <c r="AU72" s="817" t="s">
        <v>549</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t="s">
        <v>555</v>
      </c>
      <c r="C73" s="861"/>
      <c r="D73" s="861"/>
      <c r="E73" s="861"/>
      <c r="F73" s="861"/>
      <c r="G73" s="861"/>
      <c r="H73" s="861"/>
      <c r="I73" s="861"/>
      <c r="J73" s="861"/>
      <c r="K73" s="861"/>
      <c r="L73" s="861"/>
      <c r="M73" s="861"/>
      <c r="N73" s="861"/>
      <c r="O73" s="861"/>
      <c r="P73" s="862"/>
      <c r="Q73" s="863">
        <v>155045</v>
      </c>
      <c r="R73" s="817"/>
      <c r="S73" s="817"/>
      <c r="T73" s="817"/>
      <c r="U73" s="817"/>
      <c r="V73" s="817">
        <v>151878</v>
      </c>
      <c r="W73" s="817"/>
      <c r="X73" s="817"/>
      <c r="Y73" s="817"/>
      <c r="Z73" s="817"/>
      <c r="AA73" s="817">
        <v>3167</v>
      </c>
      <c r="AB73" s="817"/>
      <c r="AC73" s="817"/>
      <c r="AD73" s="817"/>
      <c r="AE73" s="817"/>
      <c r="AF73" s="817">
        <v>3167</v>
      </c>
      <c r="AG73" s="817"/>
      <c r="AH73" s="817"/>
      <c r="AI73" s="817"/>
      <c r="AJ73" s="817"/>
      <c r="AK73" s="817" t="s">
        <v>549</v>
      </c>
      <c r="AL73" s="817"/>
      <c r="AM73" s="817"/>
      <c r="AN73" s="817"/>
      <c r="AO73" s="817"/>
      <c r="AP73" s="817" t="s">
        <v>549</v>
      </c>
      <c r="AQ73" s="817"/>
      <c r="AR73" s="817"/>
      <c r="AS73" s="817"/>
      <c r="AT73" s="817"/>
      <c r="AU73" s="817" t="s">
        <v>549</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378</v>
      </c>
      <c r="B88" s="776" t="s">
        <v>403</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3682</v>
      </c>
      <c r="AG88" s="831"/>
      <c r="AH88" s="831"/>
      <c r="AI88" s="831"/>
      <c r="AJ88" s="831"/>
      <c r="AK88" s="828"/>
      <c r="AL88" s="828"/>
      <c r="AM88" s="828"/>
      <c r="AN88" s="828"/>
      <c r="AO88" s="828"/>
      <c r="AP88" s="831" t="s">
        <v>549</v>
      </c>
      <c r="AQ88" s="831"/>
      <c r="AR88" s="831"/>
      <c r="AS88" s="831"/>
      <c r="AT88" s="831"/>
      <c r="AU88" s="831" t="s">
        <v>549</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378</v>
      </c>
      <c r="BR102" s="776" t="s">
        <v>404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5</v>
      </c>
      <c r="CS102" s="839"/>
      <c r="CT102" s="839"/>
      <c r="CU102" s="839"/>
      <c r="CV102" s="878"/>
      <c r="CW102" s="877" t="s">
        <v>549</v>
      </c>
      <c r="CX102" s="839"/>
      <c r="CY102" s="839"/>
      <c r="CZ102" s="839"/>
      <c r="DA102" s="878"/>
      <c r="DB102" s="877" t="s">
        <v>549</v>
      </c>
      <c r="DC102" s="839"/>
      <c r="DD102" s="839"/>
      <c r="DE102" s="839"/>
      <c r="DF102" s="878"/>
      <c r="DG102" s="877" t="s">
        <v>549</v>
      </c>
      <c r="DH102" s="839"/>
      <c r="DI102" s="839"/>
      <c r="DJ102" s="839"/>
      <c r="DK102" s="878"/>
      <c r="DL102" s="877" t="s">
        <v>549</v>
      </c>
      <c r="DM102" s="839"/>
      <c r="DN102" s="839"/>
      <c r="DO102" s="839"/>
      <c r="DP102" s="878"/>
      <c r="DQ102" s="877" t="s">
        <v>549</v>
      </c>
      <c r="DR102" s="839"/>
      <c r="DS102" s="839"/>
      <c r="DT102" s="839"/>
      <c r="DU102" s="878"/>
      <c r="DV102" s="776"/>
      <c r="DW102" s="777"/>
      <c r="DX102" s="777"/>
      <c r="DY102" s="777"/>
      <c r="DZ102" s="901"/>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405</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406</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409</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410</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411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412</v>
      </c>
      <c r="AB109" s="880"/>
      <c r="AC109" s="880"/>
      <c r="AD109" s="880"/>
      <c r="AE109" s="881"/>
      <c r="AF109" s="879" t="s">
        <v>413</v>
      </c>
      <c r="AG109" s="880"/>
      <c r="AH109" s="880"/>
      <c r="AI109" s="880"/>
      <c r="AJ109" s="881"/>
      <c r="AK109" s="879" t="s">
        <v>294</v>
      </c>
      <c r="AL109" s="880"/>
      <c r="AM109" s="880"/>
      <c r="AN109" s="880"/>
      <c r="AO109" s="881"/>
      <c r="AP109" s="879" t="s">
        <v>414</v>
      </c>
      <c r="AQ109" s="880"/>
      <c r="AR109" s="880"/>
      <c r="AS109" s="880"/>
      <c r="AT109" s="882"/>
      <c r="AU109" s="899" t="s">
        <v>411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412</v>
      </c>
      <c r="BR109" s="880"/>
      <c r="BS109" s="880"/>
      <c r="BT109" s="880"/>
      <c r="BU109" s="881"/>
      <c r="BV109" s="879" t="s">
        <v>413</v>
      </c>
      <c r="BW109" s="880"/>
      <c r="BX109" s="880"/>
      <c r="BY109" s="880"/>
      <c r="BZ109" s="881"/>
      <c r="CA109" s="879" t="s">
        <v>294</v>
      </c>
      <c r="CB109" s="880"/>
      <c r="CC109" s="880"/>
      <c r="CD109" s="880"/>
      <c r="CE109" s="881"/>
      <c r="CF109" s="900" t="s">
        <v>414</v>
      </c>
      <c r="CG109" s="900"/>
      <c r="CH109" s="900"/>
      <c r="CI109" s="900"/>
      <c r="CJ109" s="900"/>
      <c r="CK109" s="879" t="s">
        <v>415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412</v>
      </c>
      <c r="DH109" s="880"/>
      <c r="DI109" s="880"/>
      <c r="DJ109" s="880"/>
      <c r="DK109" s="881"/>
      <c r="DL109" s="879" t="s">
        <v>413</v>
      </c>
      <c r="DM109" s="880"/>
      <c r="DN109" s="880"/>
      <c r="DO109" s="880"/>
      <c r="DP109" s="881"/>
      <c r="DQ109" s="879" t="s">
        <v>294</v>
      </c>
      <c r="DR109" s="880"/>
      <c r="DS109" s="880"/>
      <c r="DT109" s="880"/>
      <c r="DU109" s="881"/>
      <c r="DV109" s="879" t="s">
        <v>414</v>
      </c>
      <c r="DW109" s="880"/>
      <c r="DX109" s="880"/>
      <c r="DY109" s="880"/>
      <c r="DZ109" s="882"/>
    </row>
    <row r="110" spans="1:131" s="212" customFormat="1" ht="26.25" customHeight="1" x14ac:dyDescent="0.15">
      <c r="A110" s="883" t="s">
        <v>416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1248645</v>
      </c>
      <c r="AB110" s="887"/>
      <c r="AC110" s="887"/>
      <c r="AD110" s="887"/>
      <c r="AE110" s="888"/>
      <c r="AF110" s="889">
        <v>1248053</v>
      </c>
      <c r="AG110" s="887"/>
      <c r="AH110" s="887"/>
      <c r="AI110" s="887"/>
      <c r="AJ110" s="888"/>
      <c r="AK110" s="889">
        <v>1376127</v>
      </c>
      <c r="AL110" s="887"/>
      <c r="AM110" s="887"/>
      <c r="AN110" s="887"/>
      <c r="AO110" s="888"/>
      <c r="AP110" s="890">
        <v>24.3</v>
      </c>
      <c r="AQ110" s="891"/>
      <c r="AR110" s="891"/>
      <c r="AS110" s="891"/>
      <c r="AT110" s="892"/>
      <c r="AU110" s="893" t="s">
        <v>69</v>
      </c>
      <c r="AV110" s="894"/>
      <c r="AW110" s="894"/>
      <c r="AX110" s="894"/>
      <c r="AY110" s="894"/>
      <c r="AZ110" s="916" t="s">
        <v>417</v>
      </c>
      <c r="BA110" s="884"/>
      <c r="BB110" s="884"/>
      <c r="BC110" s="884"/>
      <c r="BD110" s="884"/>
      <c r="BE110" s="884"/>
      <c r="BF110" s="884"/>
      <c r="BG110" s="884"/>
      <c r="BH110" s="884"/>
      <c r="BI110" s="884"/>
      <c r="BJ110" s="884"/>
      <c r="BK110" s="884"/>
      <c r="BL110" s="884"/>
      <c r="BM110" s="884"/>
      <c r="BN110" s="884"/>
      <c r="BO110" s="884"/>
      <c r="BP110" s="885"/>
      <c r="BQ110" s="917">
        <v>16366361</v>
      </c>
      <c r="BR110" s="918"/>
      <c r="BS110" s="918"/>
      <c r="BT110" s="918"/>
      <c r="BU110" s="918"/>
      <c r="BV110" s="918">
        <v>21450025</v>
      </c>
      <c r="BW110" s="918"/>
      <c r="BX110" s="918"/>
      <c r="BY110" s="918"/>
      <c r="BZ110" s="918"/>
      <c r="CA110" s="918">
        <v>21929860</v>
      </c>
      <c r="CB110" s="918"/>
      <c r="CC110" s="918"/>
      <c r="CD110" s="918"/>
      <c r="CE110" s="918"/>
      <c r="CF110" s="931">
        <v>387.9</v>
      </c>
      <c r="CG110" s="932"/>
      <c r="CH110" s="932"/>
      <c r="CI110" s="932"/>
      <c r="CJ110" s="932"/>
      <c r="CK110" s="933" t="s">
        <v>418</v>
      </c>
      <c r="CL110" s="934"/>
      <c r="CM110" s="916" t="s">
        <v>419</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15">
      <c r="A111" s="921" t="s">
        <v>420</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421</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422</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423</v>
      </c>
      <c r="B112" s="940"/>
      <c r="C112" s="910" t="s">
        <v>424</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425</v>
      </c>
      <c r="BA112" s="910"/>
      <c r="BB112" s="910"/>
      <c r="BC112" s="910"/>
      <c r="BD112" s="910"/>
      <c r="BE112" s="910"/>
      <c r="BF112" s="910"/>
      <c r="BG112" s="910"/>
      <c r="BH112" s="910"/>
      <c r="BI112" s="910"/>
      <c r="BJ112" s="910"/>
      <c r="BK112" s="910"/>
      <c r="BL112" s="910"/>
      <c r="BM112" s="910"/>
      <c r="BN112" s="910"/>
      <c r="BO112" s="910"/>
      <c r="BP112" s="911"/>
      <c r="BQ112" s="912">
        <v>4427050</v>
      </c>
      <c r="BR112" s="913"/>
      <c r="BS112" s="913"/>
      <c r="BT112" s="913"/>
      <c r="BU112" s="913"/>
      <c r="BV112" s="913">
        <v>4049538</v>
      </c>
      <c r="BW112" s="913"/>
      <c r="BX112" s="913"/>
      <c r="BY112" s="913"/>
      <c r="BZ112" s="913"/>
      <c r="CA112" s="913">
        <v>3760785</v>
      </c>
      <c r="CB112" s="913"/>
      <c r="CC112" s="913"/>
      <c r="CD112" s="913"/>
      <c r="CE112" s="913"/>
      <c r="CF112" s="907">
        <v>66.5</v>
      </c>
      <c r="CG112" s="908"/>
      <c r="CH112" s="908"/>
      <c r="CI112" s="908"/>
      <c r="CJ112" s="908"/>
      <c r="CK112" s="935"/>
      <c r="CL112" s="936"/>
      <c r="CM112" s="909" t="s">
        <v>426</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427</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318731</v>
      </c>
      <c r="AB113" s="925"/>
      <c r="AC113" s="925"/>
      <c r="AD113" s="925"/>
      <c r="AE113" s="926"/>
      <c r="AF113" s="927">
        <v>295006</v>
      </c>
      <c r="AG113" s="925"/>
      <c r="AH113" s="925"/>
      <c r="AI113" s="925"/>
      <c r="AJ113" s="926"/>
      <c r="AK113" s="927">
        <v>259868</v>
      </c>
      <c r="AL113" s="925"/>
      <c r="AM113" s="925"/>
      <c r="AN113" s="925"/>
      <c r="AO113" s="926"/>
      <c r="AP113" s="928">
        <v>4.5999999999999996</v>
      </c>
      <c r="AQ113" s="929"/>
      <c r="AR113" s="929"/>
      <c r="AS113" s="929"/>
      <c r="AT113" s="930"/>
      <c r="AU113" s="895"/>
      <c r="AV113" s="896"/>
      <c r="AW113" s="896"/>
      <c r="AX113" s="896"/>
      <c r="AY113" s="896"/>
      <c r="AZ113" s="909" t="s">
        <v>428</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429</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15">
      <c r="A114" s="941"/>
      <c r="B114" s="942"/>
      <c r="C114" s="910" t="s">
        <v>430</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431</v>
      </c>
      <c r="BA114" s="910"/>
      <c r="BB114" s="910"/>
      <c r="BC114" s="910"/>
      <c r="BD114" s="910"/>
      <c r="BE114" s="910"/>
      <c r="BF114" s="910"/>
      <c r="BG114" s="910"/>
      <c r="BH114" s="910"/>
      <c r="BI114" s="910"/>
      <c r="BJ114" s="910"/>
      <c r="BK114" s="910"/>
      <c r="BL114" s="910"/>
      <c r="BM114" s="910"/>
      <c r="BN114" s="910"/>
      <c r="BO114" s="910"/>
      <c r="BP114" s="911"/>
      <c r="BQ114" s="912">
        <v>1723493</v>
      </c>
      <c r="BR114" s="913"/>
      <c r="BS114" s="913"/>
      <c r="BT114" s="913"/>
      <c r="BU114" s="913"/>
      <c r="BV114" s="913">
        <v>1779606</v>
      </c>
      <c r="BW114" s="913"/>
      <c r="BX114" s="913"/>
      <c r="BY114" s="913"/>
      <c r="BZ114" s="913"/>
      <c r="CA114" s="913">
        <v>1739895</v>
      </c>
      <c r="CB114" s="913"/>
      <c r="CC114" s="913"/>
      <c r="CD114" s="913"/>
      <c r="CE114" s="913"/>
      <c r="CF114" s="907">
        <v>30.8</v>
      </c>
      <c r="CG114" s="908"/>
      <c r="CH114" s="908"/>
      <c r="CI114" s="908"/>
      <c r="CJ114" s="908"/>
      <c r="CK114" s="935"/>
      <c r="CL114" s="936"/>
      <c r="CM114" s="909" t="s">
        <v>432</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433</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434</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435</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15">
      <c r="A116" s="943"/>
      <c r="B116" s="944"/>
      <c r="C116" s="952" t="s">
        <v>436</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437</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438</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15">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439</v>
      </c>
      <c r="Z117" s="881"/>
      <c r="AA117" s="965">
        <v>1567376</v>
      </c>
      <c r="AB117" s="966"/>
      <c r="AC117" s="966"/>
      <c r="AD117" s="966"/>
      <c r="AE117" s="967"/>
      <c r="AF117" s="968">
        <v>1543059</v>
      </c>
      <c r="AG117" s="966"/>
      <c r="AH117" s="966"/>
      <c r="AI117" s="966"/>
      <c r="AJ117" s="967"/>
      <c r="AK117" s="968">
        <v>1635995</v>
      </c>
      <c r="AL117" s="966"/>
      <c r="AM117" s="966"/>
      <c r="AN117" s="966"/>
      <c r="AO117" s="967"/>
      <c r="AP117" s="969"/>
      <c r="AQ117" s="970"/>
      <c r="AR117" s="970"/>
      <c r="AS117" s="970"/>
      <c r="AT117" s="971"/>
      <c r="AU117" s="895"/>
      <c r="AV117" s="896"/>
      <c r="AW117" s="896"/>
      <c r="AX117" s="896"/>
      <c r="AY117" s="896"/>
      <c r="AZ117" s="961" t="s">
        <v>440</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441</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412</v>
      </c>
      <c r="AB118" s="880"/>
      <c r="AC118" s="880"/>
      <c r="AD118" s="880"/>
      <c r="AE118" s="881"/>
      <c r="AF118" s="879" t="s">
        <v>413</v>
      </c>
      <c r="AG118" s="880"/>
      <c r="AH118" s="880"/>
      <c r="AI118" s="880"/>
      <c r="AJ118" s="881"/>
      <c r="AK118" s="879" t="s">
        <v>294</v>
      </c>
      <c r="AL118" s="880"/>
      <c r="AM118" s="880"/>
      <c r="AN118" s="880"/>
      <c r="AO118" s="881"/>
      <c r="AP118" s="957" t="s">
        <v>414</v>
      </c>
      <c r="AQ118" s="958"/>
      <c r="AR118" s="958"/>
      <c r="AS118" s="958"/>
      <c r="AT118" s="959"/>
      <c r="AU118" s="895"/>
      <c r="AV118" s="896"/>
      <c r="AW118" s="896"/>
      <c r="AX118" s="896"/>
      <c r="AY118" s="896"/>
      <c r="AZ118" s="960" t="s">
        <v>442</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443</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3" t="s">
        <v>418</v>
      </c>
      <c r="B119" s="934"/>
      <c r="C119" s="916" t="s">
        <v>419</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444</v>
      </c>
      <c r="BP119" s="992"/>
      <c r="BQ119" s="986">
        <v>22516904</v>
      </c>
      <c r="BR119" s="987"/>
      <c r="BS119" s="987"/>
      <c r="BT119" s="987"/>
      <c r="BU119" s="987"/>
      <c r="BV119" s="987">
        <v>27279169</v>
      </c>
      <c r="BW119" s="987"/>
      <c r="BX119" s="987"/>
      <c r="BY119" s="987"/>
      <c r="BZ119" s="987"/>
      <c r="CA119" s="987">
        <v>27430540</v>
      </c>
      <c r="CB119" s="987"/>
      <c r="CC119" s="987"/>
      <c r="CD119" s="987"/>
      <c r="CE119" s="987"/>
      <c r="CF119" s="988"/>
      <c r="CG119" s="989"/>
      <c r="CH119" s="989"/>
      <c r="CI119" s="989"/>
      <c r="CJ119" s="990"/>
      <c r="CK119" s="937"/>
      <c r="CL119" s="938"/>
      <c r="CM119" s="960" t="s">
        <v>445</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15">
      <c r="A120" s="1044"/>
      <c r="B120" s="936"/>
      <c r="C120" s="909" t="s">
        <v>422</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446</v>
      </c>
      <c r="AV120" s="979"/>
      <c r="AW120" s="979"/>
      <c r="AX120" s="979"/>
      <c r="AY120" s="980"/>
      <c r="AZ120" s="916" t="s">
        <v>447</v>
      </c>
      <c r="BA120" s="884"/>
      <c r="BB120" s="884"/>
      <c r="BC120" s="884"/>
      <c r="BD120" s="884"/>
      <c r="BE120" s="884"/>
      <c r="BF120" s="884"/>
      <c r="BG120" s="884"/>
      <c r="BH120" s="884"/>
      <c r="BI120" s="884"/>
      <c r="BJ120" s="884"/>
      <c r="BK120" s="884"/>
      <c r="BL120" s="884"/>
      <c r="BM120" s="884"/>
      <c r="BN120" s="884"/>
      <c r="BO120" s="884"/>
      <c r="BP120" s="885"/>
      <c r="BQ120" s="917">
        <v>6755744</v>
      </c>
      <c r="BR120" s="918"/>
      <c r="BS120" s="918"/>
      <c r="BT120" s="918"/>
      <c r="BU120" s="918"/>
      <c r="BV120" s="918">
        <v>6528609</v>
      </c>
      <c r="BW120" s="918"/>
      <c r="BX120" s="918"/>
      <c r="BY120" s="918"/>
      <c r="BZ120" s="918"/>
      <c r="CA120" s="918">
        <v>6743458</v>
      </c>
      <c r="CB120" s="918"/>
      <c r="CC120" s="918"/>
      <c r="CD120" s="918"/>
      <c r="CE120" s="918"/>
      <c r="CF120" s="931">
        <v>119.3</v>
      </c>
      <c r="CG120" s="932"/>
      <c r="CH120" s="932"/>
      <c r="CI120" s="932"/>
      <c r="CJ120" s="932"/>
      <c r="CK120" s="993" t="s">
        <v>448</v>
      </c>
      <c r="CL120" s="994"/>
      <c r="CM120" s="994"/>
      <c r="CN120" s="994"/>
      <c r="CO120" s="995"/>
      <c r="CP120" s="1001" t="s">
        <v>395</v>
      </c>
      <c r="CQ120" s="1002"/>
      <c r="CR120" s="1002"/>
      <c r="CS120" s="1002"/>
      <c r="CT120" s="1002"/>
      <c r="CU120" s="1002"/>
      <c r="CV120" s="1002"/>
      <c r="CW120" s="1002"/>
      <c r="CX120" s="1002"/>
      <c r="CY120" s="1002"/>
      <c r="CZ120" s="1002"/>
      <c r="DA120" s="1002"/>
      <c r="DB120" s="1002"/>
      <c r="DC120" s="1002"/>
      <c r="DD120" s="1002"/>
      <c r="DE120" s="1002"/>
      <c r="DF120" s="1003"/>
      <c r="DG120" s="917">
        <v>3797666</v>
      </c>
      <c r="DH120" s="918"/>
      <c r="DI120" s="918"/>
      <c r="DJ120" s="918"/>
      <c r="DK120" s="918"/>
      <c r="DL120" s="918">
        <v>3409199</v>
      </c>
      <c r="DM120" s="918"/>
      <c r="DN120" s="918"/>
      <c r="DO120" s="918"/>
      <c r="DP120" s="918"/>
      <c r="DQ120" s="918">
        <v>3269006</v>
      </c>
      <c r="DR120" s="918"/>
      <c r="DS120" s="918"/>
      <c r="DT120" s="918"/>
      <c r="DU120" s="918"/>
      <c r="DV120" s="919">
        <v>57.8</v>
      </c>
      <c r="DW120" s="919"/>
      <c r="DX120" s="919"/>
      <c r="DY120" s="919"/>
      <c r="DZ120" s="920"/>
    </row>
    <row r="121" spans="1:130" s="212" customFormat="1" ht="26.25" customHeight="1" x14ac:dyDescent="0.15">
      <c r="A121" s="1044"/>
      <c r="B121" s="936"/>
      <c r="C121" s="961" t="s">
        <v>449</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450</v>
      </c>
      <c r="BA121" s="910"/>
      <c r="BB121" s="910"/>
      <c r="BC121" s="910"/>
      <c r="BD121" s="910"/>
      <c r="BE121" s="910"/>
      <c r="BF121" s="910"/>
      <c r="BG121" s="910"/>
      <c r="BH121" s="910"/>
      <c r="BI121" s="910"/>
      <c r="BJ121" s="910"/>
      <c r="BK121" s="910"/>
      <c r="BL121" s="910"/>
      <c r="BM121" s="910"/>
      <c r="BN121" s="910"/>
      <c r="BO121" s="910"/>
      <c r="BP121" s="911"/>
      <c r="BQ121" s="912">
        <v>408940</v>
      </c>
      <c r="BR121" s="913"/>
      <c r="BS121" s="913"/>
      <c r="BT121" s="913"/>
      <c r="BU121" s="913"/>
      <c r="BV121" s="913">
        <v>416702</v>
      </c>
      <c r="BW121" s="913"/>
      <c r="BX121" s="913"/>
      <c r="BY121" s="913"/>
      <c r="BZ121" s="913"/>
      <c r="CA121" s="913">
        <v>433964</v>
      </c>
      <c r="CB121" s="913"/>
      <c r="CC121" s="913"/>
      <c r="CD121" s="913"/>
      <c r="CE121" s="913"/>
      <c r="CF121" s="907">
        <v>7.7</v>
      </c>
      <c r="CG121" s="908"/>
      <c r="CH121" s="908"/>
      <c r="CI121" s="908"/>
      <c r="CJ121" s="908"/>
      <c r="CK121" s="996"/>
      <c r="CL121" s="997"/>
      <c r="CM121" s="997"/>
      <c r="CN121" s="997"/>
      <c r="CO121" s="998"/>
      <c r="CP121" s="1006" t="s">
        <v>393</v>
      </c>
      <c r="CQ121" s="1007"/>
      <c r="CR121" s="1007"/>
      <c r="CS121" s="1007"/>
      <c r="CT121" s="1007"/>
      <c r="CU121" s="1007"/>
      <c r="CV121" s="1007"/>
      <c r="CW121" s="1007"/>
      <c r="CX121" s="1007"/>
      <c r="CY121" s="1007"/>
      <c r="CZ121" s="1007"/>
      <c r="DA121" s="1007"/>
      <c r="DB121" s="1007"/>
      <c r="DC121" s="1007"/>
      <c r="DD121" s="1007"/>
      <c r="DE121" s="1007"/>
      <c r="DF121" s="1008"/>
      <c r="DG121" s="912">
        <v>629384</v>
      </c>
      <c r="DH121" s="913"/>
      <c r="DI121" s="913"/>
      <c r="DJ121" s="913"/>
      <c r="DK121" s="913"/>
      <c r="DL121" s="913">
        <v>640339</v>
      </c>
      <c r="DM121" s="913"/>
      <c r="DN121" s="913"/>
      <c r="DO121" s="913"/>
      <c r="DP121" s="913"/>
      <c r="DQ121" s="913">
        <v>491779</v>
      </c>
      <c r="DR121" s="913"/>
      <c r="DS121" s="913"/>
      <c r="DT121" s="913"/>
      <c r="DU121" s="913"/>
      <c r="DV121" s="914">
        <v>8.6999999999999993</v>
      </c>
      <c r="DW121" s="914"/>
      <c r="DX121" s="914"/>
      <c r="DY121" s="914"/>
      <c r="DZ121" s="915"/>
    </row>
    <row r="122" spans="1:130" s="212" customFormat="1" ht="26.25" customHeight="1" x14ac:dyDescent="0.15">
      <c r="A122" s="1044"/>
      <c r="B122" s="936"/>
      <c r="C122" s="909" t="s">
        <v>432</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451</v>
      </c>
      <c r="BA122" s="952"/>
      <c r="BB122" s="952"/>
      <c r="BC122" s="952"/>
      <c r="BD122" s="952"/>
      <c r="BE122" s="952"/>
      <c r="BF122" s="952"/>
      <c r="BG122" s="952"/>
      <c r="BH122" s="952"/>
      <c r="BI122" s="952"/>
      <c r="BJ122" s="952"/>
      <c r="BK122" s="952"/>
      <c r="BL122" s="952"/>
      <c r="BM122" s="952"/>
      <c r="BN122" s="952"/>
      <c r="BO122" s="952"/>
      <c r="BP122" s="953"/>
      <c r="BQ122" s="986">
        <v>15743956</v>
      </c>
      <c r="BR122" s="987"/>
      <c r="BS122" s="987"/>
      <c r="BT122" s="987"/>
      <c r="BU122" s="987"/>
      <c r="BV122" s="987">
        <v>19111304</v>
      </c>
      <c r="BW122" s="987"/>
      <c r="BX122" s="987"/>
      <c r="BY122" s="987"/>
      <c r="BZ122" s="987"/>
      <c r="CA122" s="987">
        <v>18232451</v>
      </c>
      <c r="CB122" s="987"/>
      <c r="CC122" s="987"/>
      <c r="CD122" s="987"/>
      <c r="CE122" s="987"/>
      <c r="CF122" s="1004">
        <v>322.5</v>
      </c>
      <c r="CG122" s="1005"/>
      <c r="CH122" s="1005"/>
      <c r="CI122" s="1005"/>
      <c r="CJ122" s="1005"/>
      <c r="CK122" s="996"/>
      <c r="CL122" s="997"/>
      <c r="CM122" s="997"/>
      <c r="CN122" s="997"/>
      <c r="CO122" s="998"/>
      <c r="CP122" s="1006" t="s">
        <v>396</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15">
      <c r="A123" s="1044"/>
      <c r="B123" s="936"/>
      <c r="C123" s="909" t="s">
        <v>438</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452</v>
      </c>
      <c r="BP123" s="992"/>
      <c r="BQ123" s="1050">
        <v>22908640</v>
      </c>
      <c r="BR123" s="1051"/>
      <c r="BS123" s="1051"/>
      <c r="BT123" s="1051"/>
      <c r="BU123" s="1051"/>
      <c r="BV123" s="1051">
        <v>26056615</v>
      </c>
      <c r="BW123" s="1051"/>
      <c r="BX123" s="1051"/>
      <c r="BY123" s="1051"/>
      <c r="BZ123" s="1051"/>
      <c r="CA123" s="1051">
        <v>25409873</v>
      </c>
      <c r="CB123" s="1051"/>
      <c r="CC123" s="1051"/>
      <c r="CD123" s="1051"/>
      <c r="CE123" s="1051"/>
      <c r="CF123" s="988"/>
      <c r="CG123" s="989"/>
      <c r="CH123" s="989"/>
      <c r="CI123" s="989"/>
      <c r="CJ123" s="990"/>
      <c r="CK123" s="996"/>
      <c r="CL123" s="997"/>
      <c r="CM123" s="997"/>
      <c r="CN123" s="997"/>
      <c r="CO123" s="998"/>
      <c r="CP123" s="1006"/>
      <c r="CQ123" s="1007"/>
      <c r="CR123" s="1007"/>
      <c r="CS123" s="1007"/>
      <c r="CT123" s="1007"/>
      <c r="CU123" s="1007"/>
      <c r="CV123" s="1007"/>
      <c r="CW123" s="1007"/>
      <c r="CX123" s="1007"/>
      <c r="CY123" s="1007"/>
      <c r="CZ123" s="1007"/>
      <c r="DA123" s="1007"/>
      <c r="DB123" s="1007"/>
      <c r="DC123" s="1007"/>
      <c r="DD123" s="1007"/>
      <c r="DE123" s="1007"/>
      <c r="DF123" s="1008"/>
      <c r="DG123" s="945"/>
      <c r="DH123" s="946"/>
      <c r="DI123" s="946"/>
      <c r="DJ123" s="946"/>
      <c r="DK123" s="947"/>
      <c r="DL123" s="948"/>
      <c r="DM123" s="946"/>
      <c r="DN123" s="946"/>
      <c r="DO123" s="946"/>
      <c r="DP123" s="947"/>
      <c r="DQ123" s="948"/>
      <c r="DR123" s="946"/>
      <c r="DS123" s="946"/>
      <c r="DT123" s="946"/>
      <c r="DU123" s="947"/>
      <c r="DV123" s="949"/>
      <c r="DW123" s="950"/>
      <c r="DX123" s="950"/>
      <c r="DY123" s="950"/>
      <c r="DZ123" s="951"/>
    </row>
    <row r="124" spans="1:130" s="212" customFormat="1" ht="26.25" customHeight="1" thickBot="1" x14ac:dyDescent="0.2">
      <c r="A124" s="1044"/>
      <c r="B124" s="936"/>
      <c r="C124" s="909" t="s">
        <v>441</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453</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v>22</v>
      </c>
      <c r="BW124" s="1014"/>
      <c r="BX124" s="1014"/>
      <c r="BY124" s="1014"/>
      <c r="BZ124" s="1014"/>
      <c r="CA124" s="1014">
        <v>35.700000000000003</v>
      </c>
      <c r="CB124" s="1014"/>
      <c r="CC124" s="1014"/>
      <c r="CD124" s="1014"/>
      <c r="CE124" s="1014"/>
      <c r="CF124" s="1015"/>
      <c r="CG124" s="1016"/>
      <c r="CH124" s="1016"/>
      <c r="CI124" s="1016"/>
      <c r="CJ124" s="1017"/>
      <c r="CK124" s="999"/>
      <c r="CL124" s="999"/>
      <c r="CM124" s="999"/>
      <c r="CN124" s="999"/>
      <c r="CO124" s="1000"/>
      <c r="CP124" s="1006" t="s">
        <v>454</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15">
      <c r="A125" s="1044"/>
      <c r="B125" s="936"/>
      <c r="C125" s="909" t="s">
        <v>443</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455</v>
      </c>
      <c r="CL125" s="994"/>
      <c r="CM125" s="994"/>
      <c r="CN125" s="994"/>
      <c r="CO125" s="995"/>
      <c r="CP125" s="916" t="s">
        <v>456</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4"/>
      <c r="B126" s="936"/>
      <c r="C126" s="909" t="s">
        <v>445</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457</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5"/>
      <c r="B127" s="938"/>
      <c r="C127" s="960" t="s">
        <v>458</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459</v>
      </c>
      <c r="AY127" s="1019"/>
      <c r="AZ127" s="1019"/>
      <c r="BA127" s="1019"/>
      <c r="BB127" s="1019"/>
      <c r="BC127" s="1019"/>
      <c r="BD127" s="1019"/>
      <c r="BE127" s="1020"/>
      <c r="BF127" s="1021" t="s">
        <v>460</v>
      </c>
      <c r="BG127" s="1019"/>
      <c r="BH127" s="1019"/>
      <c r="BI127" s="1019"/>
      <c r="BJ127" s="1019"/>
      <c r="BK127" s="1019"/>
      <c r="BL127" s="1020"/>
      <c r="BM127" s="1021" t="s">
        <v>461</v>
      </c>
      <c r="BN127" s="1019"/>
      <c r="BO127" s="1019"/>
      <c r="BP127" s="1019"/>
      <c r="BQ127" s="1019"/>
      <c r="BR127" s="1019"/>
      <c r="BS127" s="1020"/>
      <c r="BT127" s="1021" t="s">
        <v>462</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463</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8" t="s">
        <v>464</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465</v>
      </c>
      <c r="X128" s="1030"/>
      <c r="Y128" s="1030"/>
      <c r="Z128" s="1031"/>
      <c r="AA128" s="1032">
        <v>33350</v>
      </c>
      <c r="AB128" s="1033"/>
      <c r="AC128" s="1033"/>
      <c r="AD128" s="1033"/>
      <c r="AE128" s="1034"/>
      <c r="AF128" s="1035">
        <v>25713</v>
      </c>
      <c r="AG128" s="1033"/>
      <c r="AH128" s="1033"/>
      <c r="AI128" s="1033"/>
      <c r="AJ128" s="1034"/>
      <c r="AK128" s="1035">
        <v>33736</v>
      </c>
      <c r="AL128" s="1033"/>
      <c r="AM128" s="1033"/>
      <c r="AN128" s="1033"/>
      <c r="AO128" s="1034"/>
      <c r="AP128" s="1036"/>
      <c r="AQ128" s="1037"/>
      <c r="AR128" s="1037"/>
      <c r="AS128" s="1037"/>
      <c r="AT128" s="1038"/>
      <c r="AU128" s="214"/>
      <c r="AV128" s="214"/>
      <c r="AW128" s="214"/>
      <c r="AX128" s="883" t="s">
        <v>466</v>
      </c>
      <c r="AY128" s="884"/>
      <c r="AZ128" s="884"/>
      <c r="BA128" s="884"/>
      <c r="BB128" s="884"/>
      <c r="BC128" s="884"/>
      <c r="BD128" s="884"/>
      <c r="BE128" s="885"/>
      <c r="BF128" s="1039" t="s">
        <v>122</v>
      </c>
      <c r="BG128" s="1040"/>
      <c r="BH128" s="1040"/>
      <c r="BI128" s="1040"/>
      <c r="BJ128" s="1040"/>
      <c r="BK128" s="1040"/>
      <c r="BL128" s="1041"/>
      <c r="BM128" s="1039">
        <v>14.07</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467</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468</v>
      </c>
      <c r="X129" s="1058"/>
      <c r="Y129" s="1058"/>
      <c r="Z129" s="1059"/>
      <c r="AA129" s="945">
        <v>6730951</v>
      </c>
      <c r="AB129" s="946"/>
      <c r="AC129" s="946"/>
      <c r="AD129" s="946"/>
      <c r="AE129" s="947"/>
      <c r="AF129" s="948">
        <v>6740284</v>
      </c>
      <c r="AG129" s="946"/>
      <c r="AH129" s="946"/>
      <c r="AI129" s="946"/>
      <c r="AJ129" s="947"/>
      <c r="AK129" s="948">
        <v>6944455</v>
      </c>
      <c r="AL129" s="946"/>
      <c r="AM129" s="946"/>
      <c r="AN129" s="946"/>
      <c r="AO129" s="947"/>
      <c r="AP129" s="1060"/>
      <c r="AQ129" s="1061"/>
      <c r="AR129" s="1061"/>
      <c r="AS129" s="1061"/>
      <c r="AT129" s="1062"/>
      <c r="AU129" s="215"/>
      <c r="AV129" s="215"/>
      <c r="AW129" s="215"/>
      <c r="AX129" s="1052" t="s">
        <v>469</v>
      </c>
      <c r="AY129" s="910"/>
      <c r="AZ129" s="910"/>
      <c r="BA129" s="910"/>
      <c r="BB129" s="910"/>
      <c r="BC129" s="910"/>
      <c r="BD129" s="910"/>
      <c r="BE129" s="911"/>
      <c r="BF129" s="1053" t="s">
        <v>122</v>
      </c>
      <c r="BG129" s="1054"/>
      <c r="BH129" s="1054"/>
      <c r="BI129" s="1054"/>
      <c r="BJ129" s="1054"/>
      <c r="BK129" s="1054"/>
      <c r="BL129" s="1055"/>
      <c r="BM129" s="1053">
        <v>19.07</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470</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471</v>
      </c>
      <c r="X130" s="1058"/>
      <c r="Y130" s="1058"/>
      <c r="Z130" s="1059"/>
      <c r="AA130" s="945">
        <v>1245920</v>
      </c>
      <c r="AB130" s="946"/>
      <c r="AC130" s="946"/>
      <c r="AD130" s="946"/>
      <c r="AE130" s="947"/>
      <c r="AF130" s="948">
        <v>1186226</v>
      </c>
      <c r="AG130" s="946"/>
      <c r="AH130" s="946"/>
      <c r="AI130" s="946"/>
      <c r="AJ130" s="947"/>
      <c r="AK130" s="948">
        <v>1290453</v>
      </c>
      <c r="AL130" s="946"/>
      <c r="AM130" s="946"/>
      <c r="AN130" s="946"/>
      <c r="AO130" s="947"/>
      <c r="AP130" s="1060"/>
      <c r="AQ130" s="1061"/>
      <c r="AR130" s="1061"/>
      <c r="AS130" s="1061"/>
      <c r="AT130" s="1062"/>
      <c r="AU130" s="215"/>
      <c r="AV130" s="215"/>
      <c r="AW130" s="215"/>
      <c r="AX130" s="1052" t="s">
        <v>472</v>
      </c>
      <c r="AY130" s="910"/>
      <c r="AZ130" s="910"/>
      <c r="BA130" s="910"/>
      <c r="BB130" s="910"/>
      <c r="BC130" s="910"/>
      <c r="BD130" s="910"/>
      <c r="BE130" s="911"/>
      <c r="BF130" s="1088">
        <v>5.5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473</v>
      </c>
      <c r="X131" s="1095"/>
      <c r="Y131" s="1095"/>
      <c r="Z131" s="1096"/>
      <c r="AA131" s="991">
        <v>5485031</v>
      </c>
      <c r="AB131" s="973"/>
      <c r="AC131" s="973"/>
      <c r="AD131" s="973"/>
      <c r="AE131" s="974"/>
      <c r="AF131" s="972">
        <v>5554058</v>
      </c>
      <c r="AG131" s="973"/>
      <c r="AH131" s="973"/>
      <c r="AI131" s="973"/>
      <c r="AJ131" s="974"/>
      <c r="AK131" s="972">
        <v>5654002</v>
      </c>
      <c r="AL131" s="973"/>
      <c r="AM131" s="973"/>
      <c r="AN131" s="973"/>
      <c r="AO131" s="974"/>
      <c r="AP131" s="1097"/>
      <c r="AQ131" s="1098"/>
      <c r="AR131" s="1098"/>
      <c r="AS131" s="1098"/>
      <c r="AT131" s="1099"/>
      <c r="AU131" s="215"/>
      <c r="AV131" s="215"/>
      <c r="AW131" s="215"/>
      <c r="AX131" s="1070" t="s">
        <v>474</v>
      </c>
      <c r="AY131" s="713"/>
      <c r="AZ131" s="713"/>
      <c r="BA131" s="713"/>
      <c r="BB131" s="713"/>
      <c r="BC131" s="713"/>
      <c r="BD131" s="713"/>
      <c r="BE131" s="1023"/>
      <c r="BF131" s="1071">
        <v>35.700000000000003</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475</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476</v>
      </c>
      <c r="W132" s="1081"/>
      <c r="X132" s="1081"/>
      <c r="Y132" s="1081"/>
      <c r="Z132" s="1082"/>
      <c r="AA132" s="1083">
        <v>5.2525865400000002</v>
      </c>
      <c r="AB132" s="1084"/>
      <c r="AC132" s="1084"/>
      <c r="AD132" s="1084"/>
      <c r="AE132" s="1085"/>
      <c r="AF132" s="1086">
        <v>5.9617670540000001</v>
      </c>
      <c r="AG132" s="1084"/>
      <c r="AH132" s="1084"/>
      <c r="AI132" s="1084"/>
      <c r="AJ132" s="1085"/>
      <c r="AK132" s="1086">
        <v>5.5147840410000004</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477</v>
      </c>
      <c r="W133" s="1064"/>
      <c r="X133" s="1064"/>
      <c r="Y133" s="1064"/>
      <c r="Z133" s="1065"/>
      <c r="AA133" s="1066">
        <v>5.4</v>
      </c>
      <c r="AB133" s="1067"/>
      <c r="AC133" s="1067"/>
      <c r="AD133" s="1067"/>
      <c r="AE133" s="1068"/>
      <c r="AF133" s="1066">
        <v>5.3</v>
      </c>
      <c r="AG133" s="1067"/>
      <c r="AH133" s="1067"/>
      <c r="AI133" s="1067"/>
      <c r="AJ133" s="1068"/>
      <c r="AK133" s="1066">
        <v>5.5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vMcUvOllk1I/g73dqQNDIDFtmtbAhjGcZJ/72CZhLGvu9Yaz81cFGEfzH+yH+cBcgnlprHk8X+eatckamo9f3A==" saltValue="C/XumB5nQSedhyhnZKrNc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478</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O5jD7owu3rPGRbsDfyn79HEs36hR0NBiFMZrRNczqQD6lyruHWgrqPB6YEVXz+lLeEFyqr+5txwpxFEmYwn1dw==" saltValue="8efzzvozTPw+/ako/rq7QA=="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115" zoomScaleNormal="115"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tNnERFoY+UO0f5zGipaDg0QRtJCMlEGtC4N7oZ/m7eTYkFAO6bXfifJfeDY8la7Xi/y07v9xjjtkovkCOJmuOQ==" saltValue="4MTWiNmyrkbewJDaPqjjzg==" spinCount="100000" sheet="1" objects="1" scenarios="1"/>
  <dataConsolidate/>
  <phoneticPr fontId="2"/>
  <printOptions horizontalCentered="1" verticalCentered="1"/>
  <pageMargins left="0" right="0" top="0" bottom="0" header="0" footer="0"/>
  <pageSetup paperSize="8" scale="69" orientation="landscape" r:id="rId1"/>
  <headerFooter alignWithMargins="0">
    <oddFooter>&amp;C&amp;P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7"/>
  <sheetViews>
    <sheetView showGridLines="0" view="pageBreakPreview" zoomScaleSheetLayoutView="10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480</v>
      </c>
      <c r="AL6" s="248"/>
      <c r="AM6" s="248"/>
      <c r="AN6" s="248"/>
    </row>
    <row r="7" spans="1:46" ht="13.5" customHeight="1" x14ac:dyDescent="0.15">
      <c r="A7" s="247"/>
      <c r="AK7" s="250"/>
      <c r="AL7" s="251"/>
      <c r="AM7" s="251"/>
      <c r="AN7" s="252"/>
      <c r="AO7" s="1101" t="s">
        <v>481</v>
      </c>
      <c r="AP7" s="253"/>
      <c r="AQ7" s="254" t="s">
        <v>482</v>
      </c>
      <c r="AR7" s="255"/>
    </row>
    <row r="8" spans="1:46" x14ac:dyDescent="0.15">
      <c r="A8" s="247"/>
      <c r="AK8" s="256"/>
      <c r="AL8" s="257"/>
      <c r="AM8" s="257"/>
      <c r="AN8" s="258"/>
      <c r="AO8" s="1102"/>
      <c r="AP8" s="259" t="s">
        <v>483</v>
      </c>
      <c r="AQ8" s="260" t="s">
        <v>484</v>
      </c>
      <c r="AR8" s="261" t="s">
        <v>485</v>
      </c>
    </row>
    <row r="9" spans="1:46" x14ac:dyDescent="0.15">
      <c r="A9" s="247"/>
      <c r="AK9" s="1103" t="s">
        <v>486</v>
      </c>
      <c r="AL9" s="1104"/>
      <c r="AM9" s="1104"/>
      <c r="AN9" s="1105"/>
      <c r="AO9" s="262">
        <v>2491784</v>
      </c>
      <c r="AP9" s="262">
        <v>160192</v>
      </c>
      <c r="AQ9" s="263">
        <v>117270</v>
      </c>
      <c r="AR9" s="264">
        <v>36.6</v>
      </c>
    </row>
    <row r="10" spans="1:46" ht="13.5" customHeight="1" x14ac:dyDescent="0.15">
      <c r="A10" s="247"/>
      <c r="AK10" s="1103" t="s">
        <v>487</v>
      </c>
      <c r="AL10" s="1104"/>
      <c r="AM10" s="1104"/>
      <c r="AN10" s="1105"/>
      <c r="AO10" s="265">
        <v>14096</v>
      </c>
      <c r="AP10" s="265">
        <v>906</v>
      </c>
      <c r="AQ10" s="266">
        <v>10490</v>
      </c>
      <c r="AR10" s="267">
        <v>-91.4</v>
      </c>
    </row>
    <row r="11" spans="1:46" ht="13.5" customHeight="1" x14ac:dyDescent="0.15">
      <c r="A11" s="247"/>
      <c r="AK11" s="1103" t="s">
        <v>488</v>
      </c>
      <c r="AL11" s="1104"/>
      <c r="AM11" s="1104"/>
      <c r="AN11" s="1105"/>
      <c r="AO11" s="265" t="s">
        <v>489</v>
      </c>
      <c r="AP11" s="265" t="s">
        <v>489</v>
      </c>
      <c r="AQ11" s="266">
        <v>1802</v>
      </c>
      <c r="AR11" s="267" t="s">
        <v>489</v>
      </c>
    </row>
    <row r="12" spans="1:46" ht="13.5" customHeight="1" x14ac:dyDescent="0.15">
      <c r="A12" s="247"/>
      <c r="AK12" s="1103" t="s">
        <v>490</v>
      </c>
      <c r="AL12" s="1104"/>
      <c r="AM12" s="1104"/>
      <c r="AN12" s="1105"/>
      <c r="AO12" s="265" t="s">
        <v>489</v>
      </c>
      <c r="AP12" s="265" t="s">
        <v>489</v>
      </c>
      <c r="AQ12" s="266">
        <v>3</v>
      </c>
      <c r="AR12" s="267" t="s">
        <v>489</v>
      </c>
    </row>
    <row r="13" spans="1:46" ht="13.5" customHeight="1" x14ac:dyDescent="0.15">
      <c r="A13" s="247"/>
      <c r="AK13" s="1103" t="s">
        <v>491</v>
      </c>
      <c r="AL13" s="1104"/>
      <c r="AM13" s="1104"/>
      <c r="AN13" s="1105"/>
      <c r="AO13" s="265">
        <v>61775</v>
      </c>
      <c r="AP13" s="265">
        <v>3971</v>
      </c>
      <c r="AQ13" s="266">
        <v>4482</v>
      </c>
      <c r="AR13" s="267">
        <v>-11.4</v>
      </c>
    </row>
    <row r="14" spans="1:46" ht="13.5" customHeight="1" x14ac:dyDescent="0.15">
      <c r="A14" s="247"/>
      <c r="AK14" s="1103" t="s">
        <v>492</v>
      </c>
      <c r="AL14" s="1104"/>
      <c r="AM14" s="1104"/>
      <c r="AN14" s="1105"/>
      <c r="AO14" s="265">
        <v>102226</v>
      </c>
      <c r="AP14" s="265">
        <v>6572</v>
      </c>
      <c r="AQ14" s="266">
        <v>2749</v>
      </c>
      <c r="AR14" s="267">
        <v>139.1</v>
      </c>
    </row>
    <row r="15" spans="1:46" ht="13.5" customHeight="1" x14ac:dyDescent="0.15">
      <c r="A15" s="247"/>
      <c r="AK15" s="1106" t="s">
        <v>493</v>
      </c>
      <c r="AL15" s="1107"/>
      <c r="AM15" s="1107"/>
      <c r="AN15" s="1108"/>
      <c r="AO15" s="265">
        <v>-162075</v>
      </c>
      <c r="AP15" s="265">
        <v>-10419</v>
      </c>
      <c r="AQ15" s="266">
        <v>-7399</v>
      </c>
      <c r="AR15" s="267">
        <v>40.799999999999997</v>
      </c>
    </row>
    <row r="16" spans="1:46" x14ac:dyDescent="0.15">
      <c r="A16" s="247"/>
      <c r="AK16" s="1106" t="s">
        <v>177</v>
      </c>
      <c r="AL16" s="1107"/>
      <c r="AM16" s="1107"/>
      <c r="AN16" s="1108"/>
      <c r="AO16" s="265">
        <v>2507806</v>
      </c>
      <c r="AP16" s="265">
        <v>161222</v>
      </c>
      <c r="AQ16" s="266">
        <v>129397</v>
      </c>
      <c r="AR16" s="267">
        <v>24.6</v>
      </c>
    </row>
    <row r="17" spans="1:46" x14ac:dyDescent="0.15">
      <c r="A17" s="247"/>
    </row>
    <row r="18" spans="1:46" x14ac:dyDescent="0.15">
      <c r="A18" s="247"/>
      <c r="AQ18" s="268"/>
      <c r="AR18" s="268"/>
    </row>
    <row r="19" spans="1:46" x14ac:dyDescent="0.15">
      <c r="A19" s="247"/>
      <c r="AK19" s="243" t="s">
        <v>494</v>
      </c>
    </row>
    <row r="20" spans="1:46" x14ac:dyDescent="0.15">
      <c r="A20" s="247"/>
      <c r="AK20" s="269"/>
      <c r="AL20" s="270"/>
      <c r="AM20" s="270"/>
      <c r="AN20" s="271"/>
      <c r="AO20" s="272" t="s">
        <v>495</v>
      </c>
      <c r="AP20" s="273" t="s">
        <v>496</v>
      </c>
      <c r="AQ20" s="274" t="s">
        <v>497</v>
      </c>
      <c r="AR20" s="275"/>
    </row>
    <row r="21" spans="1:46" s="248" customFormat="1" x14ac:dyDescent="0.15">
      <c r="A21" s="276"/>
      <c r="AK21" s="1109" t="s">
        <v>498</v>
      </c>
      <c r="AL21" s="1110"/>
      <c r="AM21" s="1110"/>
      <c r="AN21" s="1111"/>
      <c r="AO21" s="277">
        <v>16.329999999999998</v>
      </c>
      <c r="AP21" s="278">
        <v>11.07</v>
      </c>
      <c r="AQ21" s="279">
        <v>5.26</v>
      </c>
      <c r="AS21" s="280"/>
      <c r="AT21" s="276"/>
    </row>
    <row r="22" spans="1:46" s="248" customFormat="1" x14ac:dyDescent="0.15">
      <c r="A22" s="276"/>
      <c r="AK22" s="1109" t="s">
        <v>499</v>
      </c>
      <c r="AL22" s="1110"/>
      <c r="AM22" s="1110"/>
      <c r="AN22" s="1111"/>
      <c r="AO22" s="281">
        <v>95.5</v>
      </c>
      <c r="AP22" s="282">
        <v>97.2</v>
      </c>
      <c r="AQ22" s="283">
        <v>-1.7</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500</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502</v>
      </c>
      <c r="AL29" s="248"/>
      <c r="AM29" s="248"/>
      <c r="AN29" s="248"/>
      <c r="AS29" s="290"/>
    </row>
    <row r="30" spans="1:46" ht="13.5" customHeight="1" x14ac:dyDescent="0.15">
      <c r="A30" s="247"/>
      <c r="AK30" s="250"/>
      <c r="AL30" s="251"/>
      <c r="AM30" s="251"/>
      <c r="AN30" s="252"/>
      <c r="AO30" s="1101" t="s">
        <v>481</v>
      </c>
      <c r="AP30" s="253"/>
      <c r="AQ30" s="254" t="s">
        <v>482</v>
      </c>
      <c r="AR30" s="255"/>
    </row>
    <row r="31" spans="1:46" x14ac:dyDescent="0.15">
      <c r="A31" s="247"/>
      <c r="AK31" s="256"/>
      <c r="AL31" s="257"/>
      <c r="AM31" s="257"/>
      <c r="AN31" s="258"/>
      <c r="AO31" s="1102"/>
      <c r="AP31" s="259" t="s">
        <v>483</v>
      </c>
      <c r="AQ31" s="260" t="s">
        <v>484</v>
      </c>
      <c r="AR31" s="261" t="s">
        <v>485</v>
      </c>
    </row>
    <row r="32" spans="1:46" ht="27" customHeight="1" x14ac:dyDescent="0.15">
      <c r="A32" s="247"/>
      <c r="AK32" s="1117" t="s">
        <v>503</v>
      </c>
      <c r="AL32" s="1118"/>
      <c r="AM32" s="1118"/>
      <c r="AN32" s="1119"/>
      <c r="AO32" s="291">
        <v>1376127</v>
      </c>
      <c r="AP32" s="291">
        <v>88468</v>
      </c>
      <c r="AQ32" s="292">
        <v>74841</v>
      </c>
      <c r="AR32" s="293">
        <v>18.2</v>
      </c>
    </row>
    <row r="33" spans="1:46" ht="13.5" customHeight="1" x14ac:dyDescent="0.15">
      <c r="A33" s="247"/>
      <c r="AK33" s="1117" t="s">
        <v>504</v>
      </c>
      <c r="AL33" s="1118"/>
      <c r="AM33" s="1118"/>
      <c r="AN33" s="1119"/>
      <c r="AO33" s="291" t="s">
        <v>489</v>
      </c>
      <c r="AP33" s="291" t="s">
        <v>489</v>
      </c>
      <c r="AQ33" s="292" t="s">
        <v>489</v>
      </c>
      <c r="AR33" s="293" t="s">
        <v>489</v>
      </c>
    </row>
    <row r="34" spans="1:46" ht="27" customHeight="1" x14ac:dyDescent="0.15">
      <c r="A34" s="247"/>
      <c r="AK34" s="1117" t="s">
        <v>505</v>
      </c>
      <c r="AL34" s="1118"/>
      <c r="AM34" s="1118"/>
      <c r="AN34" s="1119"/>
      <c r="AO34" s="291" t="s">
        <v>489</v>
      </c>
      <c r="AP34" s="291" t="s">
        <v>489</v>
      </c>
      <c r="AQ34" s="292">
        <v>1</v>
      </c>
      <c r="AR34" s="293" t="s">
        <v>489</v>
      </c>
    </row>
    <row r="35" spans="1:46" ht="27" customHeight="1" x14ac:dyDescent="0.15">
      <c r="A35" s="247"/>
      <c r="AK35" s="1117" t="s">
        <v>506</v>
      </c>
      <c r="AL35" s="1118"/>
      <c r="AM35" s="1118"/>
      <c r="AN35" s="1119"/>
      <c r="AO35" s="291">
        <v>259868</v>
      </c>
      <c r="AP35" s="291">
        <v>16706</v>
      </c>
      <c r="AQ35" s="292">
        <v>16683</v>
      </c>
      <c r="AR35" s="293">
        <v>0.1</v>
      </c>
    </row>
    <row r="36" spans="1:46" ht="27" customHeight="1" x14ac:dyDescent="0.15">
      <c r="A36" s="247"/>
      <c r="AK36" s="1117" t="s">
        <v>507</v>
      </c>
      <c r="AL36" s="1118"/>
      <c r="AM36" s="1118"/>
      <c r="AN36" s="1119"/>
      <c r="AO36" s="291" t="s">
        <v>489</v>
      </c>
      <c r="AP36" s="291" t="s">
        <v>489</v>
      </c>
      <c r="AQ36" s="292">
        <v>2411</v>
      </c>
      <c r="AR36" s="293" t="s">
        <v>489</v>
      </c>
    </row>
    <row r="37" spans="1:46" ht="13.5" customHeight="1" x14ac:dyDescent="0.15">
      <c r="A37" s="247"/>
      <c r="AK37" s="1117" t="s">
        <v>508</v>
      </c>
      <c r="AL37" s="1118"/>
      <c r="AM37" s="1118"/>
      <c r="AN37" s="1119"/>
      <c r="AO37" s="291" t="s">
        <v>489</v>
      </c>
      <c r="AP37" s="291" t="s">
        <v>489</v>
      </c>
      <c r="AQ37" s="292">
        <v>548</v>
      </c>
      <c r="AR37" s="293" t="s">
        <v>489</v>
      </c>
    </row>
    <row r="38" spans="1:46" ht="27" customHeight="1" x14ac:dyDescent="0.15">
      <c r="A38" s="247"/>
      <c r="AK38" s="1120" t="s">
        <v>509</v>
      </c>
      <c r="AL38" s="1121"/>
      <c r="AM38" s="1121"/>
      <c r="AN38" s="1122"/>
      <c r="AO38" s="294" t="s">
        <v>489</v>
      </c>
      <c r="AP38" s="294" t="s">
        <v>489</v>
      </c>
      <c r="AQ38" s="295">
        <v>7</v>
      </c>
      <c r="AR38" s="283" t="s">
        <v>489</v>
      </c>
      <c r="AS38" s="290"/>
    </row>
    <row r="39" spans="1:46" x14ac:dyDescent="0.15">
      <c r="A39" s="247"/>
      <c r="AK39" s="1120" t="s">
        <v>510</v>
      </c>
      <c r="AL39" s="1121"/>
      <c r="AM39" s="1121"/>
      <c r="AN39" s="1122"/>
      <c r="AO39" s="291">
        <v>-33736</v>
      </c>
      <c r="AP39" s="291">
        <v>-2169</v>
      </c>
      <c r="AQ39" s="292">
        <v>-3756</v>
      </c>
      <c r="AR39" s="293">
        <v>-42.3</v>
      </c>
      <c r="AS39" s="290"/>
    </row>
    <row r="40" spans="1:46" ht="27" customHeight="1" x14ac:dyDescent="0.15">
      <c r="A40" s="247"/>
      <c r="AK40" s="1117" t="s">
        <v>511</v>
      </c>
      <c r="AL40" s="1118"/>
      <c r="AM40" s="1118"/>
      <c r="AN40" s="1119"/>
      <c r="AO40" s="291">
        <v>-1290453</v>
      </c>
      <c r="AP40" s="291">
        <v>-82961</v>
      </c>
      <c r="AQ40" s="292">
        <v>-63247</v>
      </c>
      <c r="AR40" s="293">
        <v>31.2</v>
      </c>
      <c r="AS40" s="290"/>
    </row>
    <row r="41" spans="1:46" x14ac:dyDescent="0.15">
      <c r="A41" s="247"/>
      <c r="AK41" s="1123" t="s">
        <v>287</v>
      </c>
      <c r="AL41" s="1124"/>
      <c r="AM41" s="1124"/>
      <c r="AN41" s="1125"/>
      <c r="AO41" s="291">
        <v>311806</v>
      </c>
      <c r="AP41" s="291">
        <v>20045</v>
      </c>
      <c r="AQ41" s="292">
        <v>27488</v>
      </c>
      <c r="AR41" s="293">
        <v>-27.1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512</v>
      </c>
    </row>
    <row r="48" spans="1:46" x14ac:dyDescent="0.15">
      <c r="A48" s="247"/>
      <c r="AK48" s="301" t="s">
        <v>513</v>
      </c>
      <c r="AL48" s="301"/>
      <c r="AM48" s="301"/>
      <c r="AN48" s="301"/>
      <c r="AO48" s="301"/>
      <c r="AP48" s="301"/>
      <c r="AQ48" s="302"/>
      <c r="AR48" s="301"/>
    </row>
    <row r="49" spans="1:44" ht="13.5" customHeight="1" x14ac:dyDescent="0.15">
      <c r="A49" s="247"/>
      <c r="AK49" s="303"/>
      <c r="AL49" s="304"/>
      <c r="AM49" s="1112" t="s">
        <v>481</v>
      </c>
      <c r="AN49" s="1114" t="s">
        <v>514</v>
      </c>
      <c r="AO49" s="1115"/>
      <c r="AP49" s="1115"/>
      <c r="AQ49" s="1115"/>
      <c r="AR49" s="1116"/>
    </row>
    <row r="50" spans="1:44" x14ac:dyDescent="0.15">
      <c r="A50" s="247"/>
      <c r="AK50" s="305"/>
      <c r="AL50" s="306"/>
      <c r="AM50" s="1113"/>
      <c r="AN50" s="307" t="s">
        <v>515</v>
      </c>
      <c r="AO50" s="308" t="s">
        <v>516</v>
      </c>
      <c r="AP50" s="309" t="s">
        <v>517</v>
      </c>
      <c r="AQ50" s="310" t="s">
        <v>518</v>
      </c>
      <c r="AR50" s="311" t="s">
        <v>519</v>
      </c>
    </row>
    <row r="51" spans="1:44" x14ac:dyDescent="0.15">
      <c r="A51" s="247"/>
      <c r="AK51" s="303" t="s">
        <v>520</v>
      </c>
      <c r="AL51" s="304"/>
      <c r="AM51" s="312">
        <v>2754694</v>
      </c>
      <c r="AN51" s="313">
        <v>163299</v>
      </c>
      <c r="AO51" s="314">
        <v>6.8</v>
      </c>
      <c r="AP51" s="315">
        <v>92632</v>
      </c>
      <c r="AQ51" s="316">
        <v>-1.5</v>
      </c>
      <c r="AR51" s="317">
        <v>8.3000000000000007</v>
      </c>
    </row>
    <row r="52" spans="1:44" x14ac:dyDescent="0.15">
      <c r="A52" s="247"/>
      <c r="AK52" s="318"/>
      <c r="AL52" s="319" t="s">
        <v>521</v>
      </c>
      <c r="AM52" s="320">
        <v>1319098</v>
      </c>
      <c r="AN52" s="321">
        <v>78197</v>
      </c>
      <c r="AO52" s="322">
        <v>1.9</v>
      </c>
      <c r="AP52" s="323">
        <v>47978</v>
      </c>
      <c r="AQ52" s="324">
        <v>-2</v>
      </c>
      <c r="AR52" s="325">
        <v>3.9</v>
      </c>
    </row>
    <row r="53" spans="1:44" x14ac:dyDescent="0.15">
      <c r="A53" s="247"/>
      <c r="AK53" s="303" t="s">
        <v>522</v>
      </c>
      <c r="AL53" s="304"/>
      <c r="AM53" s="312">
        <v>3652425</v>
      </c>
      <c r="AN53" s="313">
        <v>220132</v>
      </c>
      <c r="AO53" s="314">
        <v>34.799999999999997</v>
      </c>
      <c r="AP53" s="315">
        <v>96469</v>
      </c>
      <c r="AQ53" s="316">
        <v>4.0999999999999996</v>
      </c>
      <c r="AR53" s="317">
        <v>30.7</v>
      </c>
    </row>
    <row r="54" spans="1:44" x14ac:dyDescent="0.15">
      <c r="A54" s="247"/>
      <c r="AK54" s="318"/>
      <c r="AL54" s="319" t="s">
        <v>521</v>
      </c>
      <c r="AM54" s="320">
        <v>2126006</v>
      </c>
      <c r="AN54" s="321">
        <v>128134</v>
      </c>
      <c r="AO54" s="322">
        <v>63.9</v>
      </c>
      <c r="AP54" s="323">
        <v>49775</v>
      </c>
      <c r="AQ54" s="324">
        <v>3.7</v>
      </c>
      <c r="AR54" s="325">
        <v>60.2</v>
      </c>
    </row>
    <row r="55" spans="1:44" x14ac:dyDescent="0.15">
      <c r="A55" s="247"/>
      <c r="AK55" s="303" t="s">
        <v>523</v>
      </c>
      <c r="AL55" s="304"/>
      <c r="AM55" s="312">
        <v>5061129</v>
      </c>
      <c r="AN55" s="313">
        <v>311742</v>
      </c>
      <c r="AO55" s="314">
        <v>41.6</v>
      </c>
      <c r="AP55" s="315">
        <v>85743</v>
      </c>
      <c r="AQ55" s="316">
        <v>-11.1</v>
      </c>
      <c r="AR55" s="317">
        <v>52.7</v>
      </c>
    </row>
    <row r="56" spans="1:44" x14ac:dyDescent="0.15">
      <c r="A56" s="247"/>
      <c r="AK56" s="318"/>
      <c r="AL56" s="319" t="s">
        <v>521</v>
      </c>
      <c r="AM56" s="320">
        <v>2494669</v>
      </c>
      <c r="AN56" s="321">
        <v>153660</v>
      </c>
      <c r="AO56" s="322">
        <v>19.899999999999999</v>
      </c>
      <c r="AP56" s="323">
        <v>45231</v>
      </c>
      <c r="AQ56" s="324">
        <v>-9.1</v>
      </c>
      <c r="AR56" s="325">
        <v>29</v>
      </c>
    </row>
    <row r="57" spans="1:44" x14ac:dyDescent="0.15">
      <c r="A57" s="247"/>
      <c r="AK57" s="303" t="s">
        <v>524</v>
      </c>
      <c r="AL57" s="304"/>
      <c r="AM57" s="312">
        <v>9003451</v>
      </c>
      <c r="AN57" s="313">
        <v>566255</v>
      </c>
      <c r="AO57" s="314">
        <v>81.599999999999994</v>
      </c>
      <c r="AP57" s="315">
        <v>92509</v>
      </c>
      <c r="AQ57" s="316">
        <v>7.9</v>
      </c>
      <c r="AR57" s="317">
        <v>73.7</v>
      </c>
    </row>
    <row r="58" spans="1:44" x14ac:dyDescent="0.15">
      <c r="A58" s="247"/>
      <c r="AK58" s="318"/>
      <c r="AL58" s="319" t="s">
        <v>521</v>
      </c>
      <c r="AM58" s="320">
        <v>5326998</v>
      </c>
      <c r="AN58" s="321">
        <v>335031</v>
      </c>
      <c r="AO58" s="322">
        <v>118</v>
      </c>
      <c r="AP58" s="323">
        <v>52274</v>
      </c>
      <c r="AQ58" s="324">
        <v>15.6</v>
      </c>
      <c r="AR58" s="325">
        <v>102.4</v>
      </c>
    </row>
    <row r="59" spans="1:44" x14ac:dyDescent="0.15">
      <c r="A59" s="247"/>
      <c r="AK59" s="303" t="s">
        <v>525</v>
      </c>
      <c r="AL59" s="304"/>
      <c r="AM59" s="312">
        <v>3572821</v>
      </c>
      <c r="AN59" s="313">
        <v>229690</v>
      </c>
      <c r="AO59" s="314">
        <v>-59.4</v>
      </c>
      <c r="AP59" s="315">
        <v>98544</v>
      </c>
      <c r="AQ59" s="316">
        <v>6.5</v>
      </c>
      <c r="AR59" s="317">
        <v>-65.900000000000006</v>
      </c>
    </row>
    <row r="60" spans="1:44" x14ac:dyDescent="0.15">
      <c r="A60" s="247"/>
      <c r="AK60" s="318"/>
      <c r="AL60" s="319" t="s">
        <v>521</v>
      </c>
      <c r="AM60" s="320">
        <v>1264856</v>
      </c>
      <c r="AN60" s="321">
        <v>81315</v>
      </c>
      <c r="AO60" s="322">
        <v>-75.7</v>
      </c>
      <c r="AP60" s="323">
        <v>55816</v>
      </c>
      <c r="AQ60" s="324">
        <v>6.8</v>
      </c>
      <c r="AR60" s="325">
        <v>-82.5</v>
      </c>
    </row>
    <row r="61" spans="1:44" x14ac:dyDescent="0.15">
      <c r="A61" s="247"/>
      <c r="AK61" s="303" t="s">
        <v>526</v>
      </c>
      <c r="AL61" s="326"/>
      <c r="AM61" s="312">
        <v>4808904</v>
      </c>
      <c r="AN61" s="313">
        <v>298224</v>
      </c>
      <c r="AO61" s="314">
        <v>21.1</v>
      </c>
      <c r="AP61" s="315">
        <v>93179</v>
      </c>
      <c r="AQ61" s="327">
        <v>1.2</v>
      </c>
      <c r="AR61" s="317">
        <v>19.899999999999999</v>
      </c>
    </row>
    <row r="62" spans="1:44" x14ac:dyDescent="0.15">
      <c r="A62" s="247"/>
      <c r="AK62" s="318"/>
      <c r="AL62" s="319" t="s">
        <v>521</v>
      </c>
      <c r="AM62" s="320">
        <v>2506325</v>
      </c>
      <c r="AN62" s="321">
        <v>155267</v>
      </c>
      <c r="AO62" s="322">
        <v>25.6</v>
      </c>
      <c r="AP62" s="323">
        <v>50215</v>
      </c>
      <c r="AQ62" s="324">
        <v>3</v>
      </c>
      <c r="AR62" s="325">
        <v>22.6</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sheetData>
  <sheetProtection algorithmName="SHA-512" hashValue="15zd44yLv0EQhoQuhxFJlMhDQO8dibt0lnCfmcnyaDmtMMK+juylzbxfDKObJBvkcGYQtD95y7QGUbEbW4uHSw==" saltValue="HvA+f4hoF1yQYyvEHiECA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55" zoomScaleNormal="55"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478</v>
      </c>
    </row>
    <row r="121" spans="125:125" ht="13.5" hidden="1" customHeight="1" x14ac:dyDescent="0.15">
      <c r="DU121" s="241"/>
    </row>
  </sheetData>
  <sheetProtection algorithmName="SHA-512" hashValue="/IdePnPl4Ix49hNTogRUme1Q+LKBzyvweraX7AAofhi5tcaDH/JECd75j+qVLWFLQEED5z7pZsfVCbPQxYQMrQ==" saltValue="2CUf1Q2CmSbM23EH20Aj8Q=="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478</v>
      </c>
    </row>
  </sheetData>
  <sheetProtection algorithmName="SHA-512" hashValue="haXonRWQY/9j7Tv1zjcXgu7YxnydSSOSt0TpHFwzkR903KZBBRK+ExyuGwLiKOgbmwL5046WFTMzH4DNpg/NSQ==" saltValue="St8oPO/7p7ixmZaD4tsh7g=="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85" zoomScaleNormal="85" zoomScaleSheetLayoutView="100" workbookViewId="0">
      <selection activeCell="M50" sqref="M50"/>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528</v>
      </c>
      <c r="G46" s="8" t="s">
        <v>529</v>
      </c>
      <c r="H46" s="8" t="s">
        <v>530</v>
      </c>
      <c r="I46" s="8" t="s">
        <v>531</v>
      </c>
      <c r="J46" s="9" t="s">
        <v>532</v>
      </c>
    </row>
    <row r="47" spans="2:10" ht="57.75" customHeight="1" x14ac:dyDescent="0.15">
      <c r="B47" s="10"/>
      <c r="C47" s="1126" t="s">
        <v>3</v>
      </c>
      <c r="D47" s="1126"/>
      <c r="E47" s="1127"/>
      <c r="F47" s="11">
        <v>18.170000000000002</v>
      </c>
      <c r="G47" s="12">
        <v>17.25</v>
      </c>
      <c r="H47" s="12">
        <v>18.510000000000002</v>
      </c>
      <c r="I47" s="12">
        <v>18.489999999999998</v>
      </c>
      <c r="J47" s="13">
        <v>18.62</v>
      </c>
    </row>
    <row r="48" spans="2:10" ht="57.75" customHeight="1" x14ac:dyDescent="0.15">
      <c r="B48" s="14"/>
      <c r="C48" s="1128" t="s">
        <v>4</v>
      </c>
      <c r="D48" s="1128"/>
      <c r="E48" s="1129"/>
      <c r="F48" s="15">
        <v>3.45</v>
      </c>
      <c r="G48" s="16">
        <v>6.68</v>
      </c>
      <c r="H48" s="16">
        <v>6.36</v>
      </c>
      <c r="I48" s="16">
        <v>2.56</v>
      </c>
      <c r="J48" s="17">
        <v>5.88</v>
      </c>
    </row>
    <row r="49" spans="2:10" ht="57.75" customHeight="1" thickBot="1" x14ac:dyDescent="0.2">
      <c r="B49" s="18"/>
      <c r="C49" s="1130" t="s">
        <v>5</v>
      </c>
      <c r="D49" s="1130"/>
      <c r="E49" s="1131"/>
      <c r="F49" s="19">
        <v>3.24</v>
      </c>
      <c r="G49" s="20">
        <v>9.52</v>
      </c>
      <c r="H49" s="20">
        <v>6.11</v>
      </c>
      <c r="I49" s="20" t="s">
        <v>533</v>
      </c>
      <c r="J49" s="21">
        <v>5.44</v>
      </c>
    </row>
    <row r="50" spans="2:10" x14ac:dyDescent="0.15"/>
  </sheetData>
  <sheetProtection algorithmName="SHA-512" hashValue="2txD+WFwE5Vkr0CAI/uMkStYFWVdMKus0IwWa5jlWWAw1kXHR4HwIBXO/tyrbb/OXtpAn72aZcimX/3svKIk4A==" saltValue="nXp7eKHl+G3wy6zO3gTj/g==" spinCount="100000" sheet="1" objects="1" scenarios="1"/>
  <mergeCells count="3">
    <mergeCell ref="C47:E47"/>
    <mergeCell ref="C48:E48"/>
    <mergeCell ref="C49:E49"/>
  </mergeCells>
  <phoneticPr fontId="2"/>
  <printOptions horizontalCentered="1" verticalCentered="1"/>
  <pageMargins left="0" right="0" top="0" bottom="0" header="0" footer="0"/>
  <pageSetup paperSize="8" scale="92" orientation="landscape" r:id="rId1"/>
  <headerFooter alignWithMargins="0">
    <oddFooter>&amp;C&amp;P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2026-03-17T01:25:51Z</cp:lastPrinted>
  <dcterms:created xsi:type="dcterms:W3CDTF">2026-02-23T08:54:16Z</dcterms:created>
  <dcterms:modified xsi:type="dcterms:W3CDTF">2026-03-17T04:08:10Z</dcterms:modified>
  <cp:category/>
</cp:coreProperties>
</file>