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<sst xmlns="http://schemas.openxmlformats.org/spreadsheetml/2006/main" count="1107" uniqueCount="571">
  <si>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</si>
  <si>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</si>
  <si>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</si>
  <si>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</si>
  <si>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</si>
  <si>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</si>
  <si>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</si>
  <si>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</si>
  <si>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</si>
  <si>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</si>
  <si>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</si>
  <si>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</si>
  <si>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</si>
  <si>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</si>
  <si>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</si>
  <si>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</si>
  <si>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</si>
  <si>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</si>
  <si>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</si>
  <si>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</si>
  <si>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</si>
  <si>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</si>
  <si>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</si>
  <si>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</si>
  <si>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</si>
  <si>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</si>
  <si>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</si>
  <si>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</si>
  <si>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</si>
  <si>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</si>
  <si>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</si>
  <si>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</si>
  <si>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</si>
  <si>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</si>
  <si>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</si>
  <si>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</si>
  <si>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</si>
  <si>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</si>
  <si>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</si>
  <si>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</si>
  <si>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</si>
  <si>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</si>
  <si>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</si>
  <si>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</si>
  <si>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</si>
  <si>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</si>
  <si>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</si>
  <si>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</si>
  <si>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</si>
  <si>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</si>
  <si>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</si>
  <si>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</si>
  <si>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</si>
  <si>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</si>
  <si>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</si>
  <si>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</si>
  <si>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</si>
  <si>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</si>
  <si>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</si>
  <si>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</si>
  <si>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</si>
  <si>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</si>
  <si>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</si>
  <si>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</si>
  <si>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</si>
  <si>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</si>
  <si>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</si>
  <si>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</si>
  <si>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</si>
  <si>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</si>
  <si>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</si>
  <si>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</si>
  <si>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</si>
  <si>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</si>
  <si>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</si>
  <si>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</si>
  <si>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</si>
  <si>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</si>
  <si>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</si>
  <si>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</si>
  <si>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</si>
  <si>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</si>
  <si>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</si>
  <si>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</si>
  <si>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</si>
  <si>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</si>
  <si>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</si>
  <si>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</si>
  <si>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</si>
  <si>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</si>
  <si>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</si>
  <si>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</si>
  <si>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</si>
  <si>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</si>
  <si>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土佐市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</si>
  <si>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</si>
  <si>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</si>
  <si>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</si>
  <si>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</si>
  <si>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</si>
  <si>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</si>
  <si>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</si>
  <si>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</si>
  <si>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</si>
  <si>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</si>
  <si>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</si>
  <si>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</si>
  <si>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</si>
  <si>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</si>
  <si>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</si>
  <si>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</si>
  <si>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</si>
  <si>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</si>
  <si>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</si>
  <si>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</si>
  <si>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</si>
  <si>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</si>
  <si>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</si>
  <si>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</si>
  <si>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</si>
  <si>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</si>
  <si>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</si>
  <si>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</si>
  <si>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</si>
  <si>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</si>
  <si>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</si>
  <si>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</si>
  <si>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</si>
  <si>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</si>
  <si>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</si>
  <si>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</si>
  <si>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</si>
  <si>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</si>
  <si>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</si>
  <si>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</si>
  <si>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</si>
  <si>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</si>
  <si>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</si>
  <si>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</si>
  <si>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</si>
  <si>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</si>
  <si>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</si>
  <si>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</si>
  <si>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</si>
  <si>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</si>
  <si>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</si>
  <si>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</si>
  <si>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</si>
  <si>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</si>
  <si>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</si>
  <si>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</si>
  <si>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</si>
  <si>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</si>
  <si>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</si>
  <si>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</si>
  <si>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</si>
  <si>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</si>
  <si>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</si>
  <si>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</si>
  <si>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</si>
  <si>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</si>
  <si>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</si>
  <si>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</si>
  <si>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</si>
  <si>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</si>
  <si>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</si>
  <si>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</si>
  <si>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</si>
  <si>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</si>
  <si>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</si>
  <si>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</si>
  <si>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</si>
  <si>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</si>
  <si>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</si>
  <si>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</si>
  <si>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</si>
  <si>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</si>
  <si>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</si>
  <si>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</si>
  <si>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</si>
  <si>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</si>
  <si>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</si>
  <si>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</si>
  <si>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</si>
  <si>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</si>
  <si>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</si>
  <si>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</si>
  <si>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</si>
  <si>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</si>
  <si>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</si>
  <si>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</si>
  <si>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</si>
  <si>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</si>
  <si>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</si>
  <si>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</si>
  <si>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</si>
  <si>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</si>
  <si>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</si>
  <si>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</si>
  <si>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</si>
  <si>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</si>
  <si>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</si>
  <si>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</si>
  <si>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高知県土佐市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</si>
  <si>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</si>
  <si>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</si>
  <si>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</si>
  <si>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</si>
  <si>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</si>
  <si>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</si>
  <si>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</si>
  <si>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</si>
  <si>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</si>
  <si>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</si>
  <si>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</si>
  <si>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</si>
  <si>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</si>
  <si>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</si>
  <si>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</si>
  <si>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</si>
  <si>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</si>
  <si>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</si>
  <si>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</si>
  <si>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</si>
  <si>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</si>
  <si>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</si>
  <si>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</si>
  <si>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</si>
  <si>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</si>
  <si>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</si>
  <si>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</si>
  <si>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</si>
  <si>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</si>
  <si>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</si>
  <si>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</si>
  <si>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</si>
  <si>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</si>
  <si>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</si>
  <si>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</si>
  <si>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</si>
  <si>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</si>
  <si>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</si>
  <si>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</si>
  <si>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</si>
  <si>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</si>
  <si>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</si>
  <si>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</si>
  <si>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</si>
  <si>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</si>
  <si>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</si>
  <si>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</si>
  <si>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</si>
  <si>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</si>
  <si>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</si>
  <si>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</si>
  <si>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</si>
  <si>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</si>
  <si>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</si>
  <si>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</si>
  <si>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</si>
  <si>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</si>
  <si>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</si>
  <si>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</si>
  <si>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</si>
  <si>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</si>
  <si>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</si>
  <si>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</si>
  <si>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</si>
  <si>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</si>
  <si>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</si>
  <si>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</si>
  <si>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</si>
  <si>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</si>
  <si>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</si>
  <si>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</si>
  <si>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</si>
  <si>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</si>
  <si>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</si>
  <si>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</si>
  <si>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</si>
  <si>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</si>
  <si>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</si>
  <si>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</si>
  <si>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</si>
  <si>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</si>
  <si>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</si>
  <si>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</si>
  <si>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</si>
  <si>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</si>
  <si>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</si>
  <si>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</si>
  <si>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</si>
  <si>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</si>
  <si>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</si>
  <si>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</si>
  <si>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</si>
  <si>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</si>
  <si>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</si>
  <si>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</si>
  <si>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</si>
  <si>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</si>
  <si>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</si>
  <si>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</si>
  <si>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</si>
  <si>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</si>
  <si>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</si>
  <si>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</si>
  <si>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</si>
  <si>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</si>
  <si>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</si>
  <si>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</si>
  <si>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</si>
  <si>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</si>
  <si>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</si>
  <si>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</si>
  <si>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</si>
  <si>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</si>
  <si>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</si>
  <si>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</si>
  <si>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</si>
  <si>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</si>
  <si>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</si>
  <si>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</si>
  <si>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</si>
  <si>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</si>
  <si>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</si>
  <si>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</si>
  <si>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</si>
  <si>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</si>
  <si>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</si>
  <si>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</si>
  <si>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</si>
  <si>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</si>
  <si>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</si>
  <si>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</si>
  <si>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</si>
  <si>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</si>
  <si>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</si>
  <si>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</si>
  <si>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</si>
  <si>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</si>
  <si>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</si>
  <si>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</si>
  <si>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</si>
  <si>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</si>
  <si>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</si>
  <si>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</si>
  <si>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</si>
  <si>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</si>
  <si>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</si>
  <si>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</si>
  <si>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</si>
  <si>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</si>
  <si>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高知県土佐市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</si>
  <si>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</si>
  <si>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</si>
  <si>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</si>
  <si>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</si>
  <si>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</si>
  <si>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</si>
  <si>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</si>
  <si>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</si>
  <si>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</si>
  <si>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</si>
  <si>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</si>
  <si>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</si>
  <si>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</si>
  <si>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</si>
  <si>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</si>
  <si>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</si>
  <si>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</si>
  <si>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</si>
  <si>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</si>
  <si>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</si>
  <si>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製紙工業振興基金特別会計</t>
    <phoneticPr fontId="5"/>
  </si>
  <si>
    <t>住宅新築資金等特別会計</t>
    <phoneticPr fontId="5"/>
  </si>
  <si>
    <t>学校給食特別会計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</si>
  <si>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</si>
  <si>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</si>
  <si>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</si>
  <si>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</si>
  <si>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</si>
  <si>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</si>
  <si>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</si>
  <si>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</si>
  <si>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</si>
  <si>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</si>
  <si>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</si>
  <si>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</si>
  <si>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</si>
  <si>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</si>
  <si>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</si>
  <si>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</si>
  <si>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</si>
  <si>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</si>
  <si>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</si>
  <si>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</si>
  <si>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土佐市民病院保育所事業会計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</si>
  <si>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</si>
  <si>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</si>
  <si>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</si>
  <si>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</si>
  <si>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</si>
  <si>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</si>
  <si>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</si>
  <si>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</si>
  <si>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</si>
  <si>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</si>
  <si>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</si>
  <si>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</si>
  <si>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</si>
  <si>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</si>
  <si>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</si>
  <si>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</si>
  <si>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</si>
  <si>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</si>
  <si>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</si>
  <si>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</si>
  <si>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</si>
  <si>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</si>
  <si>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</si>
  <si>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</si>
  <si>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</si>
  <si>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</si>
  <si>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</si>
  <si>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</si>
  <si>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</si>
  <si>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</si>
  <si>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</si>
  <si>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</si>
  <si>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</si>
  <si>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</si>
  <si>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</si>
  <si>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</si>
  <si>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</si>
  <si>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</si>
  <si>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</si>
  <si>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</si>
  <si>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</si>
  <si>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</si>
  <si>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</si>
  <si>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</si>
  <si>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</si>
  <si>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</si>
  <si>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</si>
  <si>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</si>
  <si>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</si>
  <si>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</si>
  <si>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</si>
  <si>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</si>
  <si>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</si>
  <si>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</si>
  <si>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</si>
  <si>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</si>
  <si>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</si>
  <si>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</si>
  <si>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</si>
  <si>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</si>
  <si>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</si>
  <si>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</si>
  <si>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</si>
  <si>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</si>
  <si>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</si>
  <si>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</si>
  <si>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</si>
  <si>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</si>
  <si>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</si>
  <si>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</si>
  <si>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</si>
  <si>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</si>
  <si>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</si>
  <si>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</si>
  <si>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</si>
  <si>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</si>
  <si>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</si>
  <si>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</si>
  <si>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</si>
  <si>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</si>
  <si>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</si>
  <si>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</si>
  <si>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</si>
  <si>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</si>
  <si>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</si>
  <si>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</si>
  <si>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</si>
  <si>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</si>
  <si>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</si>
  <si>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</si>
  <si>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</si>
  <si>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</si>
  <si>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</si>
  <si>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</si>
  <si>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</si>
  <si>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</si>
  <si>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</si>
  <si>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</si>
  <si>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</si>
  <si>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</si>
  <si>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</si>
  <si>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</si>
  <si>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</si>
  <si>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</si>
  <si>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</si>
  <si>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</si>
  <si>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</si>
  <si>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</si>
  <si>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</si>
  <si>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</si>
  <si>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</si>
  <si>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</si>
  <si>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</si>
  <si>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</si>
  <si>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</si>
  <si>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</si>
  <si>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</si>
  <si>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</si>
  <si>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</si>
  <si>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</si>
  <si>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</si>
  <si>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</si>
  <si>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</si>
  <si>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</si>
  <si>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</si>
  <si>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</si>
  <si>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</si>
  <si>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</si>
  <si>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</si>
  <si>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</si>
  <si>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</si>
  <si>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</si>
  <si>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</si>
  <si>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</si>
  <si>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</si>
  <si>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</si>
  <si>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5.23</t>
  </si>
  <si>
    <t>▲ 0.29</t>
  </si>
  <si>
    <t>病院事業会計</t>
  </si>
  <si>
    <t>水道事業会計</t>
  </si>
  <si>
    <t>一般会計</t>
  </si>
  <si>
    <t>国民健康保険特別会計</t>
  </si>
  <si>
    <t>▲ 0.70</t>
  </si>
  <si>
    <t>▲ 0.40</t>
  </si>
  <si>
    <t>▲ 0.46</t>
  </si>
  <si>
    <t>▲ 0.22</t>
  </si>
  <si>
    <t>後期高齢者医療特別会計</t>
  </si>
  <si>
    <t>土佐市民病院保育所事業会計</t>
  </si>
  <si>
    <t>農業集落排水事業会計</t>
  </si>
  <si>
    <t>学校給食特別会計</t>
  </si>
  <si>
    <t>その他会計（赤字）</t>
  </si>
  <si>
    <t>その他会計（黒字）</t>
  </si>
  <si>
    <t>R02</t>
    <phoneticPr fontId="5"/>
  </si>
  <si>
    <t>R03</t>
    <phoneticPr fontId="5"/>
  </si>
  <si>
    <t>R04</t>
    <phoneticPr fontId="5"/>
  </si>
  <si>
    <t>R05</t>
    <phoneticPr fontId="5"/>
  </si>
  <si>
    <t>R06</t>
    <phoneticPr fontId="5"/>
  </si>
  <si>
    <t>-</t>
    <phoneticPr fontId="2"/>
  </si>
  <si>
    <t>仁淀川下流衛生事務組合</t>
    <rPh sb="0" eb="3">
      <t>ニヨドガワ</t>
    </rPh>
    <rPh sb="3" eb="5">
      <t>カリュウ</t>
    </rPh>
    <rPh sb="5" eb="7">
      <t>エイセイ</t>
    </rPh>
    <rPh sb="7" eb="9">
      <t>ジム</t>
    </rPh>
    <rPh sb="9" eb="11">
      <t>クミアイ</t>
    </rPh>
    <phoneticPr fontId="5"/>
  </si>
  <si>
    <t>仁淀川広域市町村圏事務組合</t>
    <rPh sb="0" eb="3">
      <t>ニヨドガワ</t>
    </rPh>
    <rPh sb="3" eb="5">
      <t>コウイキ</t>
    </rPh>
    <rPh sb="5" eb="8">
      <t>シチョウソン</t>
    </rPh>
    <rPh sb="8" eb="9">
      <t>ケン</t>
    </rPh>
    <rPh sb="9" eb="11">
      <t>ジム</t>
    </rPh>
    <rPh sb="11" eb="13">
      <t>クミアイ</t>
    </rPh>
    <phoneticPr fontId="5"/>
  </si>
  <si>
    <t>高知中央西部焼却処理事務組合</t>
    <rPh sb="0" eb="2">
      <t>コウチ</t>
    </rPh>
    <rPh sb="2" eb="4">
      <t>チュウオウ</t>
    </rPh>
    <rPh sb="4" eb="6">
      <t>セイブ</t>
    </rPh>
    <rPh sb="6" eb="8">
      <t>ショウキャク</t>
    </rPh>
    <rPh sb="8" eb="10">
      <t>ショリ</t>
    </rPh>
    <rPh sb="10" eb="12">
      <t>ジム</t>
    </rPh>
    <rPh sb="12" eb="14">
      <t>クミアイ</t>
    </rPh>
    <phoneticPr fontId="5"/>
  </si>
  <si>
    <t>こうち人づくり広域連合</t>
    <rPh sb="3" eb="4">
      <t>ヒト</t>
    </rPh>
    <rPh sb="7" eb="9">
      <t>コウイキ</t>
    </rPh>
    <rPh sb="9" eb="11">
      <t>レンゴウ</t>
    </rPh>
    <phoneticPr fontId="5"/>
  </si>
  <si>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5"/>
  </si>
  <si>
    <t>高知県市町村総合事務組合（交通災害共済事業特別会計）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</si>
  <si>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</si>
  <si>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高知県後期高齢者医療広域連合（特別会計）</t>
    <rPh sb="15" eb="17">
      <t>トクベツ</t>
    </rPh>
    <phoneticPr fontId="5"/>
  </si>
  <si>
    <t>土佐市土地開発公社</t>
    <rPh sb="0" eb="3">
      <t>トサシ</t>
    </rPh>
    <rPh sb="3" eb="5">
      <t>トチ</t>
    </rPh>
    <rPh sb="5" eb="7">
      <t>カイハツ</t>
    </rPh>
    <rPh sb="7" eb="9">
      <t>コウシャ</t>
    </rPh>
    <phoneticPr fontId="6"/>
  </si>
  <si>
    <t>-</t>
    <phoneticPr fontId="38"/>
  </si>
  <si>
    <t>施設等整備基金</t>
    <rPh sb="0" eb="7">
      <t>シセツトウセイビキキン</t>
    </rPh>
    <phoneticPr fontId="2"/>
  </si>
  <si>
    <t>まごころ応援基金</t>
    <rPh sb="4" eb="8">
      <t>オウエンキキン</t>
    </rPh>
    <phoneticPr fontId="2"/>
  </si>
  <si>
    <t>地域福祉基金</t>
    <rPh sb="0" eb="2">
      <t>チイキ</t>
    </rPh>
    <rPh sb="2" eb="4">
      <t>フクシ</t>
    </rPh>
    <rPh sb="4" eb="6">
      <t>キキン</t>
    </rPh>
    <phoneticPr fontId="2"/>
  </si>
  <si>
    <t>防災対策加速化基金</t>
    <rPh sb="0" eb="2">
      <t>ボウサイ</t>
    </rPh>
    <rPh sb="2" eb="4">
      <t>タイサク</t>
    </rPh>
    <rPh sb="4" eb="7">
      <t>カソクカ</t>
    </rPh>
    <rPh sb="7" eb="9">
      <t>キキン</t>
    </rPh>
    <phoneticPr fontId="2"/>
  </si>
  <si>
    <t>高齢者福祉施設振興基金</t>
    <rPh sb="0" eb="3">
      <t>コウレイシャ</t>
    </rPh>
    <rPh sb="3" eb="5">
      <t>フクシ</t>
    </rPh>
    <rPh sb="5" eb="7">
      <t>シセツ</t>
    </rPh>
    <rPh sb="7" eb="9">
      <t>シンコウ</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</si>
</sst>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F456-427A-ACC0-B1BA052DE2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67871</c:v>
                </c:pt>
                <c:pt idx="1">
                  <c:v>136546</c:v>
                </c:pt>
                <c:pt idx="2">
                  <c:v>112317</c:v>
                </c:pt>
                <c:pt idx="3">
                  <c:v>68841</c:v>
                </c:pt>
                <c:pt idx="4">
                  <c:v>67289</c:v>
                </c:pt>
              </c:numCache>
            </c:numRef>
          </c:val>
          <c:smooth val="0"/>
          <c:extLst>
            <c:ext xmlns:c16="http://schemas.microsoft.com/office/drawing/2014/chart" uri="{C3380CC4-5D6E-409C-BE32-E72D297353CC}">
              <c16:uniqueId val="{00000001-F456-427A-ACC0-B1BA052DE2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1.59</c:v>
                </c:pt>
                <c:pt idx="1">
                  <c:v>6.31</c:v>
                </c:pt>
                <c:pt idx="2">
                  <c:v>1.21</c:v>
                </c:pt>
                <c:pt idx="3">
                  <c:v>0.92</c:v>
                </c:pt>
                <c:pt idx="4">
                  <c:v>0.76</c:v>
                </c:pt>
              </c:numCache>
            </c:numRef>
          </c:val>
          <c:extLst>
            <c:ext xmlns:c16="http://schemas.microsoft.com/office/drawing/2014/chart" uri="{C3380CC4-5D6E-409C-BE32-E72D297353CC}">
              <c16:uniqueId val="{00000000-16A9-4211-B0D7-35176C8E69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19.13</c:v>
                </c:pt>
                <c:pt idx="1">
                  <c:v>19.18</c:v>
                </c:pt>
                <c:pt idx="2">
                  <c:v>22.89</c:v>
                </c:pt>
                <c:pt idx="3">
                  <c:v>23.69</c:v>
                </c:pt>
                <c:pt idx="4">
                  <c:v>23.82</c:v>
                </c:pt>
              </c:numCache>
            </c:numRef>
          </c:val>
          <c:extLst>
            <c:ext xmlns:c16="http://schemas.microsoft.com/office/drawing/2014/chart" uri="{C3380CC4-5D6E-409C-BE32-E72D297353CC}">
              <c16:uniqueId val="{00000001-16A9-4211-B0D7-35176C8E69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8.2799999999999994</c:v>
                </c:pt>
                <c:pt idx="1">
                  <c:v>9.36</c:v>
                </c:pt>
                <c:pt idx="2">
                  <c:v>-5.23</c:v>
                </c:pt>
                <c:pt idx="3">
                  <c:v>-0.28999999999999998</c:v>
                </c:pt>
                <c:pt idx="4">
                  <c:v>1</c:v>
                </c:pt>
              </c:numCache>
            </c:numRef>
          </c:val>
          <c:smooth val="0"/>
          <c:extLst>
            <c:ext xmlns:c16="http://schemas.microsoft.com/office/drawing/2014/chart" uri="{C3380CC4-5D6E-409C-BE32-E72D297353CC}">
              <c16:uniqueId val="{00000002-16A9-4211-B0D7-35176C8E69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0.53</c:v>
                </c:pt>
                <c:pt idx="2">
                  <c:v>#N/A</c:v>
                </c:pt>
                <c:pt idx="3">
                  <c:v>0.76</c:v>
                </c:pt>
                <c:pt idx="4">
                  <c:v>#N/A</c:v>
                </c:pt>
                <c:pt idx="5">
                  <c:v>0.41</c:v>
                </c:pt>
                <c:pt idx="6">
                  <c:v>#N/A</c:v>
                </c:pt>
                <c:pt idx="7">
                  <c:v>0.11</c:v>
                </c:pt>
                <c:pt idx="8">
                  <c:v>#N/A</c:v>
                </c:pt>
                <c:pt idx="9">
                  <c:v>0</c:v>
                </c:pt>
              </c:numCache>
            </c:numRef>
          </c:val>
          <c:extLst>
            <c:ext xmlns:c16="http://schemas.microsoft.com/office/drawing/2014/chart" uri="{C3380CC4-5D6E-409C-BE32-E72D297353CC}">
              <c16:uniqueId val="{00000000-3F58-4E75-817B-57AA7A23E7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58-4E75-817B-57AA7A23E7E9}"/>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F58-4E75-817B-57AA7A23E7E9}"/>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3-3F58-4E75-817B-57AA7A23E7E9}"/>
            </c:ext>
          </c:extLst>
        </c:ser>
        <c:ser>
          <c:idx val="4"/>
          <c:order val="4"/>
          <c:tx>
            <c:strRef>
              <c:f>データシート!$A$31</c:f>
              <c:strCache>
                <c:ptCount val="1"/>
                <c:pt idx="0">
                  <c:v>土佐市民病院保育所事業会計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0.03</c:v>
                </c:pt>
                <c:pt idx="4">
                  <c:v>#N/A</c:v>
                </c:pt>
                <c:pt idx="5">
                  <c:v>0.01</c:v>
                </c:pt>
                <c:pt idx="6">
                  <c:v>#N/A</c:v>
                </c:pt>
                <c:pt idx="7">
                  <c:v>0.04</c:v>
                </c:pt>
                <c:pt idx="8">
                  <c:v>#N/A</c:v>
                </c:pt>
                <c:pt idx="9">
                  <c:v>0.14000000000000001</c:v>
                </c:pt>
              </c:numCache>
            </c:numRef>
          </c:val>
          <c:extLst>
            <c:ext xmlns:c16="http://schemas.microsoft.com/office/drawing/2014/chart" uri="{C3380CC4-5D6E-409C-BE32-E72D297353CC}">
              <c16:uniqueId val="{00000004-3F58-4E75-817B-57AA7A23E7E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0.34</c:v>
                </c:pt>
                <c:pt idx="4">
                  <c:v>#N/A</c:v>
                </c:pt>
                <c:pt idx="5">
                  <c:v>0.16</c:v>
                </c:pt>
                <c:pt idx="6">
                  <c:v>#N/A</c:v>
                </c:pt>
                <c:pt idx="7">
                  <c:v>0.15</c:v>
                </c:pt>
                <c:pt idx="8">
                  <c:v>#N/A</c:v>
                </c:pt>
                <c:pt idx="9">
                  <c:v>0.18</c:v>
                </c:pt>
              </c:numCache>
            </c:numRef>
          </c:val>
          <c:extLst>
            <c:ext xmlns:c16="http://schemas.microsoft.com/office/drawing/2014/chart" uri="{C3380CC4-5D6E-409C-BE32-E72D297353CC}">
              <c16:uniqueId val="{00000005-3F58-4E75-817B-57AA7A23E7E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0.7</c:v>
                </c:pt>
                <c:pt idx="1">
                  <c:v>#N/A</c:v>
                </c:pt>
                <c:pt idx="2">
                  <c:v>0.4</c:v>
                </c:pt>
                <c:pt idx="3">
                  <c:v>#N/A</c:v>
                </c:pt>
                <c:pt idx="4">
                  <c:v>0.46</c:v>
                </c:pt>
                <c:pt idx="5">
                  <c:v>#N/A</c:v>
                </c:pt>
                <c:pt idx="6">
                  <c:v>0.22</c:v>
                </c:pt>
                <c:pt idx="7">
                  <c:v>#N/A</c:v>
                </c:pt>
                <c:pt idx="8">
                  <c:v>#N/A</c:v>
                </c:pt>
                <c:pt idx="9">
                  <c:v>0.26</c:v>
                </c:pt>
              </c:numCache>
            </c:numRef>
          </c:val>
          <c:extLst>
            <c:ext xmlns:c16="http://schemas.microsoft.com/office/drawing/2014/chart" uri="{C3380CC4-5D6E-409C-BE32-E72D297353CC}">
              <c16:uniqueId val="{00000006-3F58-4E75-817B-57AA7A23E7E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1.58</c:v>
                </c:pt>
                <c:pt idx="2">
                  <c:v>#N/A</c:v>
                </c:pt>
                <c:pt idx="3">
                  <c:v>6.26</c:v>
                </c:pt>
                <c:pt idx="4">
                  <c:v>#N/A</c:v>
                </c:pt>
                <c:pt idx="5">
                  <c:v>1.19</c:v>
                </c:pt>
                <c:pt idx="6">
                  <c:v>#N/A</c:v>
                </c:pt>
                <c:pt idx="7">
                  <c:v>0.92</c:v>
                </c:pt>
                <c:pt idx="8">
                  <c:v>#N/A</c:v>
                </c:pt>
                <c:pt idx="9">
                  <c:v>0.74</c:v>
                </c:pt>
              </c:numCache>
            </c:numRef>
          </c:val>
          <c:extLst>
            <c:ext xmlns:c16="http://schemas.microsoft.com/office/drawing/2014/chart" uri="{C3380CC4-5D6E-409C-BE32-E72D297353CC}">
              <c16:uniqueId val="{00000007-3F58-4E75-817B-57AA7A23E7E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c:v>
                </c:pt>
                <c:pt idx="2">
                  <c:v>#N/A</c:v>
                </c:pt>
                <c:pt idx="3">
                  <c:v>20.079999999999998</c:v>
                </c:pt>
                <c:pt idx="4">
                  <c:v>#N/A</c:v>
                </c:pt>
                <c:pt idx="5">
                  <c:v>20.100000000000001</c:v>
                </c:pt>
                <c:pt idx="6">
                  <c:v>#N/A</c:v>
                </c:pt>
                <c:pt idx="7">
                  <c:v>20.39</c:v>
                </c:pt>
                <c:pt idx="8">
                  <c:v>#N/A</c:v>
                </c:pt>
                <c:pt idx="9">
                  <c:v>18.05</c:v>
                </c:pt>
              </c:numCache>
            </c:numRef>
          </c:val>
          <c:extLst>
            <c:ext xmlns:c16="http://schemas.microsoft.com/office/drawing/2014/chart" uri="{C3380CC4-5D6E-409C-BE32-E72D297353CC}">
              <c16:uniqueId val="{00000008-3F58-4E75-817B-57AA7A23E7E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39.99</c:v>
                </c:pt>
                <c:pt idx="2">
                  <c:v>#N/A</c:v>
                </c:pt>
                <c:pt idx="3">
                  <c:v>50.26</c:v>
                </c:pt>
                <c:pt idx="4">
                  <c:v>#N/A</c:v>
                </c:pt>
                <c:pt idx="5">
                  <c:v>62.12</c:v>
                </c:pt>
                <c:pt idx="6">
                  <c:v>#N/A</c:v>
                </c:pt>
                <c:pt idx="7">
                  <c:v>58.58</c:v>
                </c:pt>
                <c:pt idx="8">
                  <c:v>#N/A</c:v>
                </c:pt>
                <c:pt idx="9">
                  <c:v>43.13</c:v>
                </c:pt>
              </c:numCache>
            </c:numRef>
          </c:val>
          <c:extLst>
            <c:ext xmlns:c16="http://schemas.microsoft.com/office/drawing/2014/chart" uri="{C3380CC4-5D6E-409C-BE32-E72D297353CC}">
              <c16:uniqueId val="{00000009-3F58-4E75-817B-57AA7A23E7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1205</c:v>
                </c:pt>
                <c:pt idx="5">
                  <c:v>1014</c:v>
                </c:pt>
                <c:pt idx="8">
                  <c:v>956</c:v>
                </c:pt>
                <c:pt idx="11">
                  <c:v>848</c:v>
                </c:pt>
                <c:pt idx="14">
                  <c:v>852</c:v>
                </c:pt>
              </c:numCache>
            </c:numRef>
          </c:val>
          <c:extLst>
            <c:ext xmlns:c16="http://schemas.microsoft.com/office/drawing/2014/chart" uri="{C3380CC4-5D6E-409C-BE32-E72D297353CC}">
              <c16:uniqueId val="{00000000-4C62-40FC-9BD7-B7C8C02D1B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62-40FC-9BD7-B7C8C02D1B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2-4C62-40FC-9BD7-B7C8C02D1B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62-40FC-9BD7-B7C8C02D1B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207</c:v>
                </c:pt>
                <c:pt idx="3">
                  <c:v>168</c:v>
                </c:pt>
                <c:pt idx="6">
                  <c:v>200</c:v>
                </c:pt>
                <c:pt idx="9">
                  <c:v>218</c:v>
                </c:pt>
                <c:pt idx="12">
                  <c:v>198</c:v>
                </c:pt>
              </c:numCache>
            </c:numRef>
          </c:val>
          <c:extLst>
            <c:ext xmlns:c16="http://schemas.microsoft.com/office/drawing/2014/chart" uri="{C3380CC4-5D6E-409C-BE32-E72D297353CC}">
              <c16:uniqueId val="{00000004-4C62-40FC-9BD7-B7C8C02D1B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62-40FC-9BD7-B7C8C02D1B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62-40FC-9BD7-B7C8C02D1B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1742</c:v>
                </c:pt>
                <c:pt idx="3">
                  <c:v>1682</c:v>
                </c:pt>
                <c:pt idx="6">
                  <c:v>1602</c:v>
                </c:pt>
                <c:pt idx="9">
                  <c:v>1546</c:v>
                </c:pt>
                <c:pt idx="12">
                  <c:v>1461</c:v>
                </c:pt>
              </c:numCache>
            </c:numRef>
          </c:val>
          <c:extLst>
            <c:ext xmlns:c16="http://schemas.microsoft.com/office/drawing/2014/chart" uri="{C3380CC4-5D6E-409C-BE32-E72D297353CC}">
              <c16:uniqueId val="{00000007-4C62-40FC-9BD7-B7C8C02D1B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751</c:v>
                </c:pt>
                <c:pt idx="2">
                  <c:v>#N/A</c:v>
                </c:pt>
                <c:pt idx="3">
                  <c:v>#N/A</c:v>
                </c:pt>
                <c:pt idx="4">
                  <c:v>843</c:v>
                </c:pt>
                <c:pt idx="5">
                  <c:v>#N/A</c:v>
                </c:pt>
                <c:pt idx="6">
                  <c:v>#N/A</c:v>
                </c:pt>
                <c:pt idx="7">
                  <c:v>853</c:v>
                </c:pt>
                <c:pt idx="8">
                  <c:v>#N/A</c:v>
                </c:pt>
                <c:pt idx="9">
                  <c:v>#N/A</c:v>
                </c:pt>
                <c:pt idx="10">
                  <c:v>923</c:v>
                </c:pt>
                <c:pt idx="11">
                  <c:v>#N/A</c:v>
                </c:pt>
                <c:pt idx="12">
                  <c:v>#N/A</c:v>
                </c:pt>
                <c:pt idx="13">
                  <c:v>814</c:v>
                </c:pt>
                <c:pt idx="14">
                  <c:v>#N/A</c:v>
                </c:pt>
              </c:numCache>
            </c:numRef>
          </c:val>
          <c:smooth val="0"/>
          <c:extLst>
            <c:ext xmlns:c16="http://schemas.microsoft.com/office/drawing/2014/chart" uri="{C3380CC4-5D6E-409C-BE32-E72D297353CC}">
              <c16:uniqueId val="{00000008-4C62-40FC-9BD7-B7C8C02D1B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10447</c:v>
                </c:pt>
                <c:pt idx="5">
                  <c:v>10753</c:v>
                </c:pt>
                <c:pt idx="8">
                  <c:v>10737</c:v>
                </c:pt>
                <c:pt idx="11">
                  <c:v>10570</c:v>
                </c:pt>
                <c:pt idx="14">
                  <c:v>10596</c:v>
                </c:pt>
              </c:numCache>
            </c:numRef>
          </c:val>
          <c:extLst>
            <c:ext xmlns:c16="http://schemas.microsoft.com/office/drawing/2014/chart" uri="{C3380CC4-5D6E-409C-BE32-E72D297353CC}">
              <c16:uniqueId val="{00000000-F8D7-4FA7-876D-0E52411647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490</c:v>
                </c:pt>
                <c:pt idx="5">
                  <c:v>482</c:v>
                </c:pt>
                <c:pt idx="8">
                  <c:v>497</c:v>
                </c:pt>
                <c:pt idx="11">
                  <c:v>463</c:v>
                </c:pt>
                <c:pt idx="14">
                  <c:v>435</c:v>
                </c:pt>
              </c:numCache>
            </c:numRef>
          </c:val>
          <c:extLst>
            <c:ext xmlns:c16="http://schemas.microsoft.com/office/drawing/2014/chart" uri="{C3380CC4-5D6E-409C-BE32-E72D297353CC}">
              <c16:uniqueId val="{00000001-F8D7-4FA7-876D-0E52411647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5096</c:v>
                </c:pt>
                <c:pt idx="5">
                  <c:v>5534</c:v>
                </c:pt>
                <c:pt idx="8">
                  <c:v>6369</c:v>
                </c:pt>
                <c:pt idx="11">
                  <c:v>6748</c:v>
                </c:pt>
                <c:pt idx="14">
                  <c:v>6959</c:v>
                </c:pt>
              </c:numCache>
            </c:numRef>
          </c:val>
          <c:extLst>
            <c:ext xmlns:c16="http://schemas.microsoft.com/office/drawing/2014/chart" uri="{C3380CC4-5D6E-409C-BE32-E72D297353CC}">
              <c16:uniqueId val="{00000002-F8D7-4FA7-876D-0E52411647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D7-4FA7-876D-0E52411647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D7-4FA7-876D-0E52411647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D7-4FA7-876D-0E52411647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2002</c:v>
                </c:pt>
                <c:pt idx="3">
                  <c:v>2061</c:v>
                </c:pt>
                <c:pt idx="6">
                  <c:v>2104</c:v>
                </c:pt>
                <c:pt idx="9">
                  <c:v>2176</c:v>
                </c:pt>
                <c:pt idx="12">
                  <c:v>2248</c:v>
                </c:pt>
              </c:numCache>
            </c:numRef>
          </c:val>
          <c:extLst>
            <c:ext xmlns:c16="http://schemas.microsoft.com/office/drawing/2014/chart" uri="{C3380CC4-5D6E-409C-BE32-E72D297353CC}">
              <c16:uniqueId val="{00000006-F8D7-4FA7-876D-0E52411647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8D7-4FA7-876D-0E52411647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1509</c:v>
                </c:pt>
                <c:pt idx="3">
                  <c:v>1585</c:v>
                </c:pt>
                <c:pt idx="6">
                  <c:v>1549</c:v>
                </c:pt>
                <c:pt idx="9">
                  <c:v>1466</c:v>
                </c:pt>
                <c:pt idx="12">
                  <c:v>1524</c:v>
                </c:pt>
              </c:numCache>
            </c:numRef>
          </c:val>
          <c:extLst>
            <c:ext xmlns:c16="http://schemas.microsoft.com/office/drawing/2014/chart" uri="{C3380CC4-5D6E-409C-BE32-E72D297353CC}">
              <c16:uniqueId val="{00000008-F8D7-4FA7-876D-0E52411647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8D7-4FA7-876D-0E52411647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17764</c:v>
                </c:pt>
                <c:pt idx="3">
                  <c:v>18572</c:v>
                </c:pt>
                <c:pt idx="6">
                  <c:v>19152</c:v>
                </c:pt>
                <c:pt idx="9">
                  <c:v>18752</c:v>
                </c:pt>
                <c:pt idx="12">
                  <c:v>18210</c:v>
                </c:pt>
              </c:numCache>
            </c:numRef>
          </c:val>
          <c:extLst>
            <c:ext xmlns:c16="http://schemas.microsoft.com/office/drawing/2014/chart" uri="{C3380CC4-5D6E-409C-BE32-E72D297353CC}">
              <c16:uniqueId val="{0000000A-F8D7-4FA7-876D-0E52411647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5244</c:v>
                </c:pt>
                <c:pt idx="2">
                  <c:v>#N/A</c:v>
                </c:pt>
                <c:pt idx="3">
                  <c:v>#N/A</c:v>
                </c:pt>
                <c:pt idx="4">
                  <c:v>5450</c:v>
                </c:pt>
                <c:pt idx="5">
                  <c:v>#N/A</c:v>
                </c:pt>
                <c:pt idx="6">
                  <c:v>#N/A</c:v>
                </c:pt>
                <c:pt idx="7">
                  <c:v>5203</c:v>
                </c:pt>
                <c:pt idx="8">
                  <c:v>#N/A</c:v>
                </c:pt>
                <c:pt idx="9">
                  <c:v>#N/A</c:v>
                </c:pt>
                <c:pt idx="10">
                  <c:v>4613</c:v>
                </c:pt>
                <c:pt idx="11">
                  <c:v>#N/A</c:v>
                </c:pt>
                <c:pt idx="12">
                  <c:v>#N/A</c:v>
                </c:pt>
                <c:pt idx="13">
                  <c:v>3992</c:v>
                </c:pt>
                <c:pt idx="14">
                  <c:v>#N/A</c:v>
                </c:pt>
              </c:numCache>
            </c:numRef>
          </c:val>
          <c:smooth val="0"/>
          <c:extLst>
            <c:ext xmlns:c16="http://schemas.microsoft.com/office/drawing/2014/chart" uri="{C3380CC4-5D6E-409C-BE32-E72D297353CC}">
              <c16:uniqueId val="{0000000B-F8D7-4FA7-876D-0E52411647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1819</c:v>
                </c:pt>
                <c:pt idx="1">
                  <c:v>1870</c:v>
                </c:pt>
                <c:pt idx="2">
                  <c:v>1911</c:v>
                </c:pt>
              </c:numCache>
            </c:numRef>
          </c:val>
          <c:extLst>
            <c:ext xmlns:c16="http://schemas.microsoft.com/office/drawing/2014/chart" uri="{C3380CC4-5D6E-409C-BE32-E72D297353CC}">
              <c16:uniqueId val="{00000000-2932-4BC6-B6E8-9C6FB6FB58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1100</c:v>
                </c:pt>
                <c:pt idx="1">
                  <c:v>1131</c:v>
                </c:pt>
                <c:pt idx="2">
                  <c:v>1078</c:v>
                </c:pt>
              </c:numCache>
            </c:numRef>
          </c:val>
          <c:extLst>
            <c:ext xmlns:c16="http://schemas.microsoft.com/office/drawing/2014/chart" uri="{C3380CC4-5D6E-409C-BE32-E72D297353CC}">
              <c16:uniqueId val="{00000001-2932-4BC6-B6E8-9C6FB6FB58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2974</c:v>
                </c:pt>
                <c:pt idx="1">
                  <c:v>3254</c:v>
                </c:pt>
                <c:pt idx="2">
                  <c:v>3499</c:v>
                </c:pt>
              </c:numCache>
            </c:numRef>
          </c:val>
          <c:extLst>
            <c:ext xmlns:c16="http://schemas.microsoft.com/office/drawing/2014/chart" uri="{C3380CC4-5D6E-409C-BE32-E72D297353CC}">
              <c16:uniqueId val="{00000002-2932-4BC6-B6E8-9C6FB6FB58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年度は、償還完済による地方債件数の減少と措置期間のある地方債の新規借入により元利償還金が前年と比較し、減少しているが、今後、</a:t>
          </a:r>
          <a:r>
            <a:rPr kumimoji="1" lang="ja-JP" altLang="en-US" sz="1100">
              <a:solidFill>
                <a:schemeClr val="dk1"/>
              </a:solidFill>
              <a:effectLst/>
              <a:latin typeface="+mn-lt"/>
              <a:ea typeface="+mn-ea"/>
              <a:cs typeface="+mn-cs"/>
            </a:rPr>
            <a:t>中学校</a:t>
          </a:r>
          <a:r>
            <a:rPr kumimoji="1" lang="ja-JP" altLang="ja-JP" sz="1100">
              <a:solidFill>
                <a:schemeClr val="dk1"/>
              </a:solidFill>
              <a:effectLst/>
              <a:latin typeface="+mn-lt"/>
              <a:ea typeface="+mn-ea"/>
              <a:cs typeface="+mn-cs"/>
            </a:rPr>
            <a:t>施設整備等の大型事業を予定しているため、市債発行の計画的な抑制を行い、可能な限り公債費負担を軽減する。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満期一括償還地方債を当市では借入を行っていないため、財源として積み立てていない。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年度においては、ふるさと納税の伸びによりまごころ応援基金が増加し、充当可能基金が増加した。また、</a:t>
          </a:r>
          <a:r>
            <a:rPr kumimoji="1" lang="ja-JP" altLang="en-US" sz="1100">
              <a:solidFill>
                <a:schemeClr val="dk1"/>
              </a:solidFill>
              <a:effectLst/>
              <a:latin typeface="+mn-lt"/>
              <a:ea typeface="+mn-ea"/>
              <a:cs typeface="+mn-cs"/>
            </a:rPr>
            <a:t>保育園施設整備事業の地方債が増加したものの</a:t>
          </a:r>
          <a:r>
            <a:rPr kumimoji="1" lang="ja-JP" altLang="ja-JP" sz="1100">
              <a:solidFill>
                <a:schemeClr val="dk1"/>
              </a:solidFill>
              <a:effectLst/>
              <a:latin typeface="+mn-lt"/>
              <a:ea typeface="+mn-ea"/>
              <a:cs typeface="+mn-cs"/>
            </a:rPr>
            <a:t>新庁舎建設事業の完了</a:t>
          </a:r>
          <a:r>
            <a:rPr kumimoji="1" lang="ja-JP" altLang="en-US" sz="1100">
              <a:solidFill>
                <a:schemeClr val="dk1"/>
              </a:solidFill>
              <a:effectLst/>
              <a:latin typeface="+mn-lt"/>
              <a:ea typeface="+mn-ea"/>
              <a:cs typeface="+mn-cs"/>
            </a:rPr>
            <a:t>等で</a:t>
          </a:r>
          <a:r>
            <a:rPr kumimoji="1" lang="ja-JP" altLang="ja-JP" sz="1100">
              <a:solidFill>
                <a:schemeClr val="dk1"/>
              </a:solidFill>
              <a:effectLst/>
              <a:latin typeface="+mn-lt"/>
              <a:ea typeface="+mn-ea"/>
              <a:cs typeface="+mn-cs"/>
            </a:rPr>
            <a:t>地方債の借入額が減少したことにより地方債残高が減少し、将来負担比率の分子の額が減少した。</a:t>
          </a:r>
          <a:endParaRPr lang="ja-JP" altLang="ja-JP" sz="1400">
            <a:effectLst/>
          </a:endParaRPr>
        </a:p>
        <a:p>
          <a:r>
            <a:rPr kumimoji="1" lang="ja-JP" altLang="ja-JP" sz="1100">
              <a:solidFill>
                <a:schemeClr val="dk1"/>
              </a:solidFill>
              <a:effectLst/>
              <a:latin typeface="+mn-lt"/>
              <a:ea typeface="+mn-ea"/>
              <a:cs typeface="+mn-cs"/>
            </a:rPr>
            <a:t>今後においては、市債発行の計画的な抑制を行いながら、歳出内容の見直しなどにより、将来負担比率の分子の額の抑制につなげる。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高知県土佐市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年度は、ふるさと納税の増額により「まごころ応援基金」に約</a:t>
          </a:r>
          <a:r>
            <a:rPr kumimoji="1" lang="en-US" altLang="ja-JP" sz="1100">
              <a:solidFill>
                <a:schemeClr val="dk1"/>
              </a:solidFill>
              <a:effectLst/>
              <a:latin typeface="+mn-lt"/>
              <a:ea typeface="+mn-ea"/>
              <a:cs typeface="+mn-cs"/>
            </a:rPr>
            <a:t>447</a:t>
          </a:r>
          <a:r>
            <a:rPr kumimoji="1" lang="ja-JP" altLang="ja-JP" sz="1100">
              <a:solidFill>
                <a:schemeClr val="dk1"/>
              </a:solidFill>
              <a:effectLst/>
              <a:latin typeface="+mn-lt"/>
              <a:ea typeface="+mn-ea"/>
              <a:cs typeface="+mn-cs"/>
            </a:rPr>
            <a:t>百万円、基金利子等を「</a:t>
          </a:r>
          <a:r>
            <a:rPr kumimoji="1" lang="ja-JP" altLang="en-US" sz="1100">
              <a:solidFill>
                <a:schemeClr val="dk1"/>
              </a:solidFill>
              <a:effectLst/>
              <a:latin typeface="+mn-lt"/>
              <a:ea typeface="+mn-ea"/>
              <a:cs typeface="+mn-cs"/>
            </a:rPr>
            <a:t>防災対策加速化</a:t>
          </a:r>
          <a:r>
            <a:rPr kumimoji="1" lang="ja-JP" altLang="ja-JP" sz="1100">
              <a:solidFill>
                <a:schemeClr val="dk1"/>
              </a:solidFill>
              <a:effectLst/>
              <a:latin typeface="+mn-lt"/>
              <a:ea typeface="+mn-ea"/>
              <a:cs typeface="+mn-cs"/>
            </a:rPr>
            <a:t>基金」に約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百万円積み立て、活力ある地域社会の実現に資する事業の財源として「まごころ応援基金」を約</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百万円取り崩したことなどにより、基金全体としては</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百万円増加している。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現在、保育園施設整備や中学校施設整備など大型施設整備を</a:t>
          </a:r>
          <a:r>
            <a:rPr kumimoji="1" lang="ja-JP" altLang="en-US" sz="1100">
              <a:solidFill>
                <a:schemeClr val="dk1"/>
              </a:solidFill>
              <a:effectLst/>
              <a:latin typeface="+mn-lt"/>
              <a:ea typeface="+mn-ea"/>
              <a:cs typeface="+mn-cs"/>
            </a:rPr>
            <a:t>実施しており</a:t>
          </a:r>
          <a:r>
            <a:rPr kumimoji="1" lang="ja-JP" altLang="ja-JP" sz="1100">
              <a:solidFill>
                <a:schemeClr val="dk1"/>
              </a:solidFill>
              <a:effectLst/>
              <a:latin typeface="+mn-lt"/>
              <a:ea typeface="+mn-ea"/>
              <a:cs typeface="+mn-cs"/>
            </a:rPr>
            <a:t>、「施設等整備基金」が減少見込みである。また、住宅耐震対策事業など防災事業も予定されていることから、「防災対策加速化基金」についても減少見込みである。なお、数年後には大型施設整備事業に係る地方債償還額のピークを迎えることが予想されるため、減債基金についても減少が見込まれることなどから、中長期的にみて基金全体が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「施設等整備基金」：市の施設等の整備に要する財源</a:t>
          </a:r>
          <a:endParaRPr lang="ja-JP" altLang="ja-JP" sz="1400">
            <a:effectLst/>
          </a:endParaRPr>
        </a:p>
        <a:p>
          <a:r>
            <a:rPr kumimoji="1" lang="ja-JP" altLang="ja-JP" sz="1100">
              <a:solidFill>
                <a:schemeClr val="dk1"/>
              </a:solidFill>
              <a:effectLst/>
              <a:latin typeface="+mn-lt"/>
              <a:ea typeface="+mn-ea"/>
              <a:cs typeface="+mn-cs"/>
            </a:rPr>
            <a:t>「防災対策加速化基金」：市の防災対策に関する事業等に要する財源</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「まごころ応援基金」については、</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年度においてふるさと納税の寄付額分を</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447</a:t>
          </a:r>
          <a:r>
            <a:rPr kumimoji="1" lang="ja-JP" altLang="ja-JP" sz="1100">
              <a:solidFill>
                <a:schemeClr val="dk1"/>
              </a:solidFill>
              <a:effectLst/>
              <a:latin typeface="+mn-lt"/>
              <a:ea typeface="+mn-ea"/>
              <a:cs typeface="+mn-cs"/>
            </a:rPr>
            <a:t>百万円積み立てたが、活力ある地域社会の実現に資する事業の財源として</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百万円充当したため、約</a:t>
          </a:r>
          <a:r>
            <a:rPr kumimoji="1" lang="en-US" altLang="ja-JP" sz="1100">
              <a:solidFill>
                <a:schemeClr val="dk1"/>
              </a:solidFill>
              <a:effectLst/>
              <a:latin typeface="+mn-lt"/>
              <a:ea typeface="+mn-ea"/>
              <a:cs typeface="+mn-cs"/>
            </a:rPr>
            <a:t>295</a:t>
          </a:r>
          <a:r>
            <a:rPr kumimoji="1" lang="ja-JP" altLang="ja-JP" sz="1100">
              <a:solidFill>
                <a:schemeClr val="dk1"/>
              </a:solidFill>
              <a:effectLst/>
              <a:latin typeface="+mn-lt"/>
              <a:ea typeface="+mn-ea"/>
              <a:cs typeface="+mn-cs"/>
            </a:rPr>
            <a:t>百万円増加している。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短期的には、大型施設整備が複数実施予定であり、また、南海トラフ巨大地震に備えた防災対策事業も予定されていることから、「施設整備基金」や「防災加速化基金」などが減少傾向にある。中長期的にはふるさと納税を強化することにより「まごころ応援基金」への積立額が増加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については、決算剰余金を</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百万円、基金利子を約</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百万円積み立てたことにより増加している。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については、決算剰余金を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百万円、基金利子を約</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万円積み立てたことにより増加している。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現在、保育園施設整備や中学校施設整備など大型施設整備を</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しており、今後においても大幅な財源不足が予想されるため、中長期的にみて減少していく見込みである。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については、普通交付税（追加交付分）や基金利子等を約</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百万円積み立てたことにより増加している。</a:t>
          </a:r>
          <a:endParaRPr lang="ja-JP" altLang="ja-JP" sz="1400">
            <a:effectLst/>
          </a:endParaRPr>
        </a:p>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については、普通交付税（追加交付分）基金利子等を約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百万円積み立てたことにより増加している。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現在、保育園施設整備や中学校施設整備など大型施設整備を</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しており、数年後には地方債償還のピークを迎えることが予想されるため、中長期的にみて減少していく見込みである。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25,646
25,158
91.50
15,400,322
15,217,499
60,682
8,021,294
18,209,736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市民税やたばこ税等の減収があったものの、財政力指数は前年度と同値の</a:t>
          </a:r>
          <a:r>
            <a:rPr kumimoji="1" lang="en-US" altLang="ja-JP" sz="1100">
              <a:solidFill>
                <a:schemeClr val="tx1"/>
              </a:solidFill>
              <a:effectLst/>
              <a:latin typeface="+mn-lt"/>
              <a:ea typeface="+mn-ea"/>
              <a:cs typeface="+mn-cs"/>
            </a:rPr>
            <a:t>0.38</a:t>
          </a:r>
          <a:r>
            <a:rPr kumimoji="1" lang="ja-JP" altLang="en-US" sz="1100">
              <a:solidFill>
                <a:schemeClr val="tx1"/>
              </a:solidFill>
              <a:effectLst/>
              <a:latin typeface="+mn-lt"/>
              <a:ea typeface="+mn-ea"/>
              <a:cs typeface="+mn-cs"/>
            </a:rPr>
            <a:t>となり、類似団体平均と同じ水準を維持している。</a:t>
          </a:r>
          <a:endParaRPr lang="ja-JP" altLang="ja-JP" sz="1400">
            <a:solidFill>
              <a:schemeClr val="tx1"/>
            </a:solidFill>
            <a:effectLst/>
          </a:endParaRPr>
        </a:p>
        <a:p>
          <a:r>
            <a:rPr kumimoji="1" lang="ja-JP" altLang="ja-JP" sz="1100">
              <a:solidFill>
                <a:schemeClr val="dk1"/>
              </a:solidFill>
              <a:effectLst/>
              <a:latin typeface="+mn-lt"/>
              <a:ea typeface="+mn-ea"/>
              <a:cs typeface="+mn-cs"/>
            </a:rPr>
            <a:t>全国平均を上回る高齢化率（令和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37.2</a:t>
          </a:r>
          <a:r>
            <a:rPr kumimoji="1" lang="ja-JP" altLang="ja-JP" sz="1100">
              <a:solidFill>
                <a:schemeClr val="dk1"/>
              </a:solidFill>
              <a:effectLst/>
              <a:latin typeface="+mn-lt"/>
              <a:ea typeface="+mn-ea"/>
              <a:cs typeface="+mn-cs"/>
            </a:rPr>
            <a:t>％）は前年とほぼ同水準（令和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37.0</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今後も税収の徴収率向上対策などに努め、企業誘致施策の実施等により税収増の取組を行うなど財政基盤を強化する必要がある。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73660</xdr:rowOff>
    </xdr:to>
    <xdr:cxnSp macro="">
      <xdr:nvCxnSpPr>
        <xdr:cNvPr id="73" name="直線コネクタ 72"/>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73660</xdr:rowOff>
    </xdr:to>
    <xdr:cxnSp macro="">
      <xdr:nvCxnSpPr>
        <xdr:cNvPr id="76" name="直線コネクタ 75"/>
        <xdr:cNvCxnSpPr/>
      </xdr:nvCxnSpPr>
      <xdr:spPr>
        <a:xfrm>
          <a:off x="1447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93" name="テキスト ボックス 92"/>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90.2</a:t>
          </a:r>
          <a:r>
            <a:rPr kumimoji="1" lang="ja-JP" altLang="ja-JP" sz="1100">
              <a:solidFill>
                <a:schemeClr val="dk1"/>
              </a:solidFill>
              <a:effectLst/>
              <a:latin typeface="+mn-lt"/>
              <a:ea typeface="+mn-ea"/>
              <a:cs typeface="+mn-cs"/>
            </a:rPr>
            <a:t>％で類似団体平均を下回っている。今後とも、事務事業の見直しを更に進めるとともに、すべての事務事業の優先度を厳しく点検し、優先度の低い事務事業について、計画的に廃止・縮小を進め、経常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169273</xdr:rowOff>
    </xdr:from>
    <xdr:to>
      <xdr:col>23</xdr:col>
      <xdr:colOff>133350</xdr:colOff>
      <xdr:row>60</xdr:row>
      <xdr:rowOff>35741</xdr:rowOff>
    </xdr:to>
    <xdr:cxnSp macro="">
      <xdr:nvCxnSpPr>
        <xdr:cNvPr id="132" name="直線コネクタ 131"/>
        <xdr:cNvCxnSpPr/>
      </xdr:nvCxnSpPr>
      <xdr:spPr>
        <a:xfrm flipV="1">
          <a:off x="4114800" y="10284823"/>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24493</xdr:rowOff>
    </xdr:from>
    <xdr:to>
      <xdr:col>19</xdr:col>
      <xdr:colOff>133350</xdr:colOff>
      <xdr:row>60</xdr:row>
      <xdr:rowOff>35741</xdr:rowOff>
    </xdr:to>
    <xdr:cxnSp macro="">
      <xdr:nvCxnSpPr>
        <xdr:cNvPr id="135" name="直線コネクタ 134"/>
        <xdr:cNvCxnSpPr/>
      </xdr:nvCxnSpPr>
      <xdr:spPr>
        <a:xfrm>
          <a:off x="3225800" y="10140043"/>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61504</xdr:rowOff>
    </xdr:from>
    <xdr:to>
      <xdr:col>15</xdr:col>
      <xdr:colOff>82550</xdr:colOff>
      <xdr:row>59</xdr:row>
      <xdr:rowOff>24493</xdr:rowOff>
    </xdr:to>
    <xdr:cxnSp macro="">
      <xdr:nvCxnSpPr>
        <xdr:cNvPr id="138" name="直線コネクタ 137"/>
        <xdr:cNvCxnSpPr/>
      </xdr:nvCxnSpPr>
      <xdr:spPr>
        <a:xfrm>
          <a:off x="2336800" y="1000560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61504</xdr:rowOff>
    </xdr:from>
    <xdr:to>
      <xdr:col>11</xdr:col>
      <xdr:colOff>31750</xdr:colOff>
      <xdr:row>59</xdr:row>
      <xdr:rowOff>138249</xdr:rowOff>
    </xdr:to>
    <xdr:cxnSp macro="">
      <xdr:nvCxnSpPr>
        <xdr:cNvPr id="141" name="直線コネクタ 140"/>
        <xdr:cNvCxnSpPr/>
      </xdr:nvCxnSpPr>
      <xdr:spPr>
        <a:xfrm flipV="1">
          <a:off x="1447800" y="10005604"/>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118473</xdr:rowOff>
    </xdr:from>
    <xdr:to>
      <xdr:col>23</xdr:col>
      <xdr:colOff>184150</xdr:colOff>
      <xdr:row>60</xdr:row>
      <xdr:rowOff>48623</xdr:rowOff>
    </xdr:to>
    <xdr:sp macro="" textlink="">
      <xdr:nvSpPr>
        <xdr:cNvPr id="151" name="楕円 150"/>
        <xdr:cNvSpPr/>
      </xdr:nvSpPr>
      <xdr:spPr>
        <a:xfrm>
          <a:off x="49022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135000</xdr:rowOff>
    </xdr:from>
    <xdr:ext cx="762000" cy="259045"/>
    <xdr:sp macro="" textlink="">
      <xdr:nvSpPr>
        <xdr:cNvPr id="152" name="財政構造の弾力性該当値テキスト"/>
        <xdr:cNvSpPr txBox="1"/>
      </xdr:nvSpPr>
      <xdr:spPr>
        <a:xfrm>
          <a:off x="5041900" y="1007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156391</xdr:rowOff>
    </xdr:from>
    <xdr:to>
      <xdr:col>19</xdr:col>
      <xdr:colOff>184150</xdr:colOff>
      <xdr:row>60</xdr:row>
      <xdr:rowOff>86541</xdr:rowOff>
    </xdr:to>
    <xdr:sp macro="" textlink="">
      <xdr:nvSpPr>
        <xdr:cNvPr id="153" name="楕円 152"/>
        <xdr:cNvSpPr/>
      </xdr:nvSpPr>
      <xdr:spPr>
        <a:xfrm>
          <a:off x="4064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96718</xdr:rowOff>
    </xdr:from>
    <xdr:ext cx="736600" cy="259045"/>
    <xdr:sp macro="" textlink="">
      <xdr:nvSpPr>
        <xdr:cNvPr id="154" name="テキスト ボックス 153"/>
        <xdr:cNvSpPr txBox="1"/>
      </xdr:nvSpPr>
      <xdr:spPr>
        <a:xfrm>
          <a:off x="3733800" y="10040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145143</xdr:rowOff>
    </xdr:from>
    <xdr:to>
      <xdr:col>15</xdr:col>
      <xdr:colOff>133350</xdr:colOff>
      <xdr:row>59</xdr:row>
      <xdr:rowOff>75293</xdr:rowOff>
    </xdr:to>
    <xdr:sp macro="" textlink="">
      <xdr:nvSpPr>
        <xdr:cNvPr id="155" name="楕円 154"/>
        <xdr:cNvSpPr/>
      </xdr:nvSpPr>
      <xdr:spPr>
        <a:xfrm>
          <a:off x="3175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85470</xdr:rowOff>
    </xdr:from>
    <xdr:ext cx="762000" cy="259045"/>
    <xdr:sp macro="" textlink="">
      <xdr:nvSpPr>
        <xdr:cNvPr id="156" name="テキスト ボックス 155"/>
        <xdr:cNvSpPr txBox="1"/>
      </xdr:nvSpPr>
      <xdr:spPr>
        <a:xfrm>
          <a:off x="2844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10704</xdr:rowOff>
    </xdr:from>
    <xdr:to>
      <xdr:col>11</xdr:col>
      <xdr:colOff>82550</xdr:colOff>
      <xdr:row>58</xdr:row>
      <xdr:rowOff>112304</xdr:rowOff>
    </xdr:to>
    <xdr:sp macro="" textlink="">
      <xdr:nvSpPr>
        <xdr:cNvPr id="157" name="楕円 156"/>
        <xdr:cNvSpPr/>
      </xdr:nvSpPr>
      <xdr:spPr>
        <a:xfrm>
          <a:off x="2286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122481</xdr:rowOff>
    </xdr:from>
    <xdr:ext cx="762000" cy="259045"/>
    <xdr:sp macro="" textlink="">
      <xdr:nvSpPr>
        <xdr:cNvPr id="158" name="テキスト ボックス 157"/>
        <xdr:cNvSpPr txBox="1"/>
      </xdr:nvSpPr>
      <xdr:spPr>
        <a:xfrm>
          <a:off x="1955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87449</xdr:rowOff>
    </xdr:from>
    <xdr:to>
      <xdr:col>7</xdr:col>
      <xdr:colOff>31750</xdr:colOff>
      <xdr:row>60</xdr:row>
      <xdr:rowOff>17599</xdr:rowOff>
    </xdr:to>
    <xdr:sp macro="" textlink="">
      <xdr:nvSpPr>
        <xdr:cNvPr id="159" name="楕円 158"/>
        <xdr:cNvSpPr/>
      </xdr:nvSpPr>
      <xdr:spPr>
        <a:xfrm>
          <a:off x="1397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27776</xdr:rowOff>
    </xdr:from>
    <xdr:ext cx="762000" cy="259045"/>
    <xdr:sp macro="" textlink="">
      <xdr:nvSpPr>
        <xdr:cNvPr id="160" name="テキスト ボックス 159"/>
        <xdr:cNvSpPr txBox="1"/>
      </xdr:nvSpPr>
      <xdr:spPr>
        <a:xfrm>
          <a:off x="1066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人件費、物件費及び維持補修費の人口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を下回っているのは、主に人件費が要因となっている。これは主に長期間にわたり退職者不補充を実施し、職員数が削減されたためである。今後も、行財政改革の取組を通じて人件費の削減や指定管理者制度を活用して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33675</xdr:rowOff>
    </xdr:from>
    <xdr:to>
      <xdr:col>23</xdr:col>
      <xdr:colOff>133350</xdr:colOff>
      <xdr:row>81</xdr:row>
      <xdr:rowOff>37126</xdr:rowOff>
    </xdr:to>
    <xdr:cxnSp macro="">
      <xdr:nvCxnSpPr>
        <xdr:cNvPr id="192" name="直線コネクタ 191"/>
        <xdr:cNvCxnSpPr/>
      </xdr:nvCxnSpPr>
      <xdr:spPr>
        <a:xfrm>
          <a:off x="4114800" y="13921125"/>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21904</xdr:rowOff>
    </xdr:from>
    <xdr:ext cx="762000" cy="259045"/>
    <xdr:sp macro="" textlink="">
      <xdr:nvSpPr>
        <xdr:cNvPr id="193" name="人件費・物件費等の状況平均値テキスト"/>
        <xdr:cNvSpPr txBox="1"/>
      </xdr:nvSpPr>
      <xdr:spPr>
        <a:xfrm>
          <a:off x="5041900" y="13909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32907</xdr:rowOff>
    </xdr:from>
    <xdr:to>
      <xdr:col>19</xdr:col>
      <xdr:colOff>133350</xdr:colOff>
      <xdr:row>81</xdr:row>
      <xdr:rowOff>33675</xdr:rowOff>
    </xdr:to>
    <xdr:cxnSp macro="">
      <xdr:nvCxnSpPr>
        <xdr:cNvPr id="195" name="直線コネクタ 194"/>
        <xdr:cNvCxnSpPr/>
      </xdr:nvCxnSpPr>
      <xdr:spPr>
        <a:xfrm>
          <a:off x="3225800" y="13920357"/>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31598</xdr:rowOff>
    </xdr:from>
    <xdr:to>
      <xdr:col>15</xdr:col>
      <xdr:colOff>82550</xdr:colOff>
      <xdr:row>81</xdr:row>
      <xdr:rowOff>32907</xdr:rowOff>
    </xdr:to>
    <xdr:cxnSp macro="">
      <xdr:nvCxnSpPr>
        <xdr:cNvPr id="198" name="直線コネクタ 197"/>
        <xdr:cNvCxnSpPr/>
      </xdr:nvCxnSpPr>
      <xdr:spPr>
        <a:xfrm>
          <a:off x="2336800" y="13919048"/>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31542</xdr:rowOff>
    </xdr:from>
    <xdr:to>
      <xdr:col>11</xdr:col>
      <xdr:colOff>31750</xdr:colOff>
      <xdr:row>81</xdr:row>
      <xdr:rowOff>31598</xdr:rowOff>
    </xdr:to>
    <xdr:cxnSp macro="">
      <xdr:nvCxnSpPr>
        <xdr:cNvPr id="201" name="直線コネクタ 200"/>
        <xdr:cNvCxnSpPr/>
      </xdr:nvCxnSpPr>
      <xdr:spPr>
        <a:xfrm>
          <a:off x="1447800" y="13918992"/>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157776</xdr:rowOff>
    </xdr:from>
    <xdr:to>
      <xdr:col>23</xdr:col>
      <xdr:colOff>184150</xdr:colOff>
      <xdr:row>81</xdr:row>
      <xdr:rowOff>87926</xdr:rowOff>
    </xdr:to>
    <xdr:sp macro="" textlink="">
      <xdr:nvSpPr>
        <xdr:cNvPr id="211" name="楕円 210"/>
        <xdr:cNvSpPr/>
      </xdr:nvSpPr>
      <xdr:spPr>
        <a:xfrm>
          <a:off x="4902200" y="1387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79053</xdr:rowOff>
    </xdr:from>
    <xdr:ext cx="762000" cy="259045"/>
    <xdr:sp macro="" textlink="">
      <xdr:nvSpPr>
        <xdr:cNvPr id="212" name="人件費・物件費等の状況該当値テキスト"/>
        <xdr:cNvSpPr txBox="1"/>
      </xdr:nvSpPr>
      <xdr:spPr>
        <a:xfrm>
          <a:off x="5041900" y="1379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154325</xdr:rowOff>
    </xdr:from>
    <xdr:to>
      <xdr:col>19</xdr:col>
      <xdr:colOff>184150</xdr:colOff>
      <xdr:row>81</xdr:row>
      <xdr:rowOff>84475</xdr:rowOff>
    </xdr:to>
    <xdr:sp macro="" textlink="">
      <xdr:nvSpPr>
        <xdr:cNvPr id="213" name="楕円 212"/>
        <xdr:cNvSpPr/>
      </xdr:nvSpPr>
      <xdr:spPr>
        <a:xfrm>
          <a:off x="4064000" y="138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94652</xdr:rowOff>
    </xdr:from>
    <xdr:ext cx="736600" cy="259045"/>
    <xdr:sp macro="" textlink="">
      <xdr:nvSpPr>
        <xdr:cNvPr id="214" name="テキスト ボックス 213"/>
        <xdr:cNvSpPr txBox="1"/>
      </xdr:nvSpPr>
      <xdr:spPr>
        <a:xfrm>
          <a:off x="3733800" y="13639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153557</xdr:rowOff>
    </xdr:from>
    <xdr:to>
      <xdr:col>15</xdr:col>
      <xdr:colOff>133350</xdr:colOff>
      <xdr:row>81</xdr:row>
      <xdr:rowOff>83707</xdr:rowOff>
    </xdr:to>
    <xdr:sp macro="" textlink="">
      <xdr:nvSpPr>
        <xdr:cNvPr id="215" name="楕円 214"/>
        <xdr:cNvSpPr/>
      </xdr:nvSpPr>
      <xdr:spPr>
        <a:xfrm>
          <a:off x="3175000" y="1386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93884</xdr:rowOff>
    </xdr:from>
    <xdr:ext cx="762000" cy="259045"/>
    <xdr:sp macro="" textlink="">
      <xdr:nvSpPr>
        <xdr:cNvPr id="216" name="テキスト ボックス 215"/>
        <xdr:cNvSpPr txBox="1"/>
      </xdr:nvSpPr>
      <xdr:spPr>
        <a:xfrm>
          <a:off x="2844800" y="136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152248</xdr:rowOff>
    </xdr:from>
    <xdr:to>
      <xdr:col>11</xdr:col>
      <xdr:colOff>82550</xdr:colOff>
      <xdr:row>81</xdr:row>
      <xdr:rowOff>82398</xdr:rowOff>
    </xdr:to>
    <xdr:sp macro="" textlink="">
      <xdr:nvSpPr>
        <xdr:cNvPr id="217" name="楕円 216"/>
        <xdr:cNvSpPr/>
      </xdr:nvSpPr>
      <xdr:spPr>
        <a:xfrm>
          <a:off x="2286000" y="138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92575</xdr:rowOff>
    </xdr:from>
    <xdr:ext cx="762000" cy="259045"/>
    <xdr:sp macro="" textlink="">
      <xdr:nvSpPr>
        <xdr:cNvPr id="218" name="テキスト ボックス 217"/>
        <xdr:cNvSpPr txBox="1"/>
      </xdr:nvSpPr>
      <xdr:spPr>
        <a:xfrm>
          <a:off x="1955800" y="1363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152192</xdr:rowOff>
    </xdr:from>
    <xdr:to>
      <xdr:col>7</xdr:col>
      <xdr:colOff>31750</xdr:colOff>
      <xdr:row>81</xdr:row>
      <xdr:rowOff>82342</xdr:rowOff>
    </xdr:to>
    <xdr:sp macro="" textlink="">
      <xdr:nvSpPr>
        <xdr:cNvPr id="219" name="楕円 218"/>
        <xdr:cNvSpPr/>
      </xdr:nvSpPr>
      <xdr:spPr>
        <a:xfrm>
          <a:off x="1397000" y="138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92519</xdr:rowOff>
    </xdr:from>
    <xdr:ext cx="762000" cy="259045"/>
    <xdr:sp macro="" textlink="">
      <xdr:nvSpPr>
        <xdr:cNvPr id="220" name="テキスト ボックス 219"/>
        <xdr:cNvSpPr txBox="1"/>
      </xdr:nvSpPr>
      <xdr:spPr>
        <a:xfrm>
          <a:off x="1066800" y="1363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ラスパイレス指数は類似団体平均を若干下回っている。</a:t>
          </a:r>
          <a:endParaRPr lang="ja-JP" altLang="ja-JP" sz="1400">
            <a:effectLst/>
          </a:endParaRPr>
        </a:p>
        <a:p>
          <a:r>
            <a:rPr kumimoji="1" lang="ja-JP" altLang="ja-JP" sz="1100">
              <a:solidFill>
                <a:schemeClr val="dk1"/>
              </a:solidFill>
              <a:effectLst/>
              <a:latin typeface="+mn-lt"/>
              <a:ea typeface="+mn-ea"/>
              <a:cs typeface="+mn-cs"/>
            </a:rPr>
            <a:t>今後は特殊勤務手当等の各種手当の総点検を行うなど、より一層の給与の適正化に努める。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14514</xdr:rowOff>
    </xdr:to>
    <xdr:cxnSp macro="">
      <xdr:nvCxnSpPr>
        <xdr:cNvPr id="256" name="直線コネクタ 255"/>
        <xdr:cNvCxnSpPr/>
      </xdr:nvCxnSpPr>
      <xdr:spPr>
        <a:xfrm flipV="1">
          <a:off x="16179800" y="145360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83457</xdr:rowOff>
    </xdr:to>
    <xdr:cxnSp macro="">
      <xdr:nvCxnSpPr>
        <xdr:cNvPr id="259" name="直線コネクタ 258"/>
        <xdr:cNvCxnSpPr/>
      </xdr:nvCxnSpPr>
      <xdr:spPr>
        <a:xfrm flipV="1">
          <a:off x="15290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15421</xdr:rowOff>
    </xdr:to>
    <xdr:cxnSp macro="">
      <xdr:nvCxnSpPr>
        <xdr:cNvPr id="262" name="直線コネクタ 261"/>
        <xdr:cNvCxnSpPr/>
      </xdr:nvCxnSpPr>
      <xdr:spPr>
        <a:xfrm flipV="1">
          <a:off x="14401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32657</xdr:rowOff>
    </xdr:to>
    <xdr:cxnSp macro="">
      <xdr:nvCxnSpPr>
        <xdr:cNvPr id="265" name="直線コネクタ 264"/>
        <xdr:cNvCxnSpPr/>
      </xdr:nvCxnSpPr>
      <xdr:spPr>
        <a:xfrm flipV="1">
          <a:off x="13512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5" name="楕円 274"/>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6"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7" name="楕円 276"/>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8" name="テキスト ボックス 277"/>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79" name="楕円 278"/>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0" name="テキスト ボックス 279"/>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1" name="楕円 280"/>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2" name="テキスト ボックス 281"/>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3" name="楕円 282"/>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4" name="テキスト ボックス 283"/>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市人口は減少傾向にあるが、人口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年度においては類似団体平均と比べて、若干下回っている。今後も退職者不補充を行うなど新規採用者の抑制に努めたい。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128355</xdr:rowOff>
    </xdr:from>
    <xdr:to>
      <xdr:col>81</xdr:col>
      <xdr:colOff>44450</xdr:colOff>
      <xdr:row>60</xdr:row>
      <xdr:rowOff>138811</xdr:rowOff>
    </xdr:to>
    <xdr:cxnSp macro="">
      <xdr:nvCxnSpPr>
        <xdr:cNvPr id="319" name="直線コネクタ 318"/>
        <xdr:cNvCxnSpPr/>
      </xdr:nvCxnSpPr>
      <xdr:spPr>
        <a:xfrm>
          <a:off x="16179800" y="10415355"/>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110659</xdr:rowOff>
    </xdr:from>
    <xdr:to>
      <xdr:col>77</xdr:col>
      <xdr:colOff>44450</xdr:colOff>
      <xdr:row>60</xdr:row>
      <xdr:rowOff>128355</xdr:rowOff>
    </xdr:to>
    <xdr:cxnSp macro="">
      <xdr:nvCxnSpPr>
        <xdr:cNvPr id="322" name="直線コネクタ 321"/>
        <xdr:cNvCxnSpPr/>
      </xdr:nvCxnSpPr>
      <xdr:spPr>
        <a:xfrm>
          <a:off x="15290800" y="10397659"/>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110659</xdr:rowOff>
    </xdr:from>
    <xdr:to>
      <xdr:col>72</xdr:col>
      <xdr:colOff>203200</xdr:colOff>
      <xdr:row>60</xdr:row>
      <xdr:rowOff>124333</xdr:rowOff>
    </xdr:to>
    <xdr:cxnSp macro="">
      <xdr:nvCxnSpPr>
        <xdr:cNvPr id="325" name="直線コネクタ 324"/>
        <xdr:cNvCxnSpPr/>
      </xdr:nvCxnSpPr>
      <xdr:spPr>
        <a:xfrm flipV="1">
          <a:off x="14401800" y="10397659"/>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117898</xdr:rowOff>
    </xdr:from>
    <xdr:to>
      <xdr:col>68</xdr:col>
      <xdr:colOff>152400</xdr:colOff>
      <xdr:row>60</xdr:row>
      <xdr:rowOff>124333</xdr:rowOff>
    </xdr:to>
    <xdr:cxnSp macro="">
      <xdr:nvCxnSpPr>
        <xdr:cNvPr id="328" name="直線コネクタ 327"/>
        <xdr:cNvCxnSpPr/>
      </xdr:nvCxnSpPr>
      <xdr:spPr>
        <a:xfrm>
          <a:off x="13512800" y="10404898"/>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88011</xdr:rowOff>
    </xdr:from>
    <xdr:to>
      <xdr:col>81</xdr:col>
      <xdr:colOff>95250</xdr:colOff>
      <xdr:row>61</xdr:row>
      <xdr:rowOff>18161</xdr:rowOff>
    </xdr:to>
    <xdr:sp macro="" textlink="">
      <xdr:nvSpPr>
        <xdr:cNvPr id="338" name="楕円 337"/>
        <xdr:cNvSpPr/>
      </xdr:nvSpPr>
      <xdr:spPr>
        <a:xfrm>
          <a:off x="169672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104538</xdr:rowOff>
    </xdr:from>
    <xdr:ext cx="762000" cy="259045"/>
    <xdr:sp macro="" textlink="">
      <xdr:nvSpPr>
        <xdr:cNvPr id="339" name="定員管理の状況該当値テキスト"/>
        <xdr:cNvSpPr txBox="1"/>
      </xdr:nvSpPr>
      <xdr:spPr>
        <a:xfrm>
          <a:off x="17106900" y="1022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77555</xdr:rowOff>
    </xdr:from>
    <xdr:to>
      <xdr:col>77</xdr:col>
      <xdr:colOff>95250</xdr:colOff>
      <xdr:row>61</xdr:row>
      <xdr:rowOff>7705</xdr:rowOff>
    </xdr:to>
    <xdr:sp macro="" textlink="">
      <xdr:nvSpPr>
        <xdr:cNvPr id="340" name="楕円 339"/>
        <xdr:cNvSpPr/>
      </xdr:nvSpPr>
      <xdr:spPr>
        <a:xfrm>
          <a:off x="16129000" y="103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17882</xdr:rowOff>
    </xdr:from>
    <xdr:ext cx="736600" cy="259045"/>
    <xdr:sp macro="" textlink="">
      <xdr:nvSpPr>
        <xdr:cNvPr id="341" name="テキスト ボックス 340"/>
        <xdr:cNvSpPr txBox="1"/>
      </xdr:nvSpPr>
      <xdr:spPr>
        <a:xfrm>
          <a:off x="15798800" y="10133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59859</xdr:rowOff>
    </xdr:from>
    <xdr:to>
      <xdr:col>73</xdr:col>
      <xdr:colOff>44450</xdr:colOff>
      <xdr:row>60</xdr:row>
      <xdr:rowOff>161459</xdr:rowOff>
    </xdr:to>
    <xdr:sp macro="" textlink="">
      <xdr:nvSpPr>
        <xdr:cNvPr id="342" name="楕円 341"/>
        <xdr:cNvSpPr/>
      </xdr:nvSpPr>
      <xdr:spPr>
        <a:xfrm>
          <a:off x="15240000" y="103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186</xdr:rowOff>
    </xdr:from>
    <xdr:ext cx="762000" cy="259045"/>
    <xdr:sp macro="" textlink="">
      <xdr:nvSpPr>
        <xdr:cNvPr id="343" name="テキスト ボックス 342"/>
        <xdr:cNvSpPr txBox="1"/>
      </xdr:nvSpPr>
      <xdr:spPr>
        <a:xfrm>
          <a:off x="14909800" y="1011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73533</xdr:rowOff>
    </xdr:from>
    <xdr:to>
      <xdr:col>68</xdr:col>
      <xdr:colOff>203200</xdr:colOff>
      <xdr:row>61</xdr:row>
      <xdr:rowOff>3683</xdr:rowOff>
    </xdr:to>
    <xdr:sp macro="" textlink="">
      <xdr:nvSpPr>
        <xdr:cNvPr id="344" name="楕円 343"/>
        <xdr:cNvSpPr/>
      </xdr:nvSpPr>
      <xdr:spPr>
        <a:xfrm>
          <a:off x="14351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13860</xdr:rowOff>
    </xdr:from>
    <xdr:ext cx="762000" cy="259045"/>
    <xdr:sp macro="" textlink="">
      <xdr:nvSpPr>
        <xdr:cNvPr id="345" name="テキスト ボックス 344"/>
        <xdr:cNvSpPr txBox="1"/>
      </xdr:nvSpPr>
      <xdr:spPr>
        <a:xfrm>
          <a:off x="14020800" y="1012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67098</xdr:rowOff>
    </xdr:from>
    <xdr:to>
      <xdr:col>64</xdr:col>
      <xdr:colOff>152400</xdr:colOff>
      <xdr:row>60</xdr:row>
      <xdr:rowOff>168698</xdr:rowOff>
    </xdr:to>
    <xdr:sp macro="" textlink="">
      <xdr:nvSpPr>
        <xdr:cNvPr id="346" name="楕円 345"/>
        <xdr:cNvSpPr/>
      </xdr:nvSpPr>
      <xdr:spPr>
        <a:xfrm>
          <a:off x="13462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7425</xdr:rowOff>
    </xdr:from>
    <xdr:ext cx="762000" cy="259045"/>
    <xdr:sp macro="" textlink="">
      <xdr:nvSpPr>
        <xdr:cNvPr id="347" name="テキスト ボックス 346"/>
        <xdr:cNvSpPr txBox="1"/>
      </xdr:nvSpPr>
      <xdr:spPr>
        <a:xfrm>
          <a:off x="13131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％と類似団体平均を上回っている。主な要因としては、老朽化した公共施設の建替など大型の整備事業が集中しており、公債費が増加したことが挙げられる。</a:t>
          </a:r>
          <a:endParaRPr lang="ja-JP" altLang="ja-JP" sz="1400">
            <a:effectLst/>
          </a:endParaRPr>
        </a:p>
        <a:p>
          <a:r>
            <a:rPr kumimoji="1" lang="ja-JP" altLang="ja-JP" sz="1100">
              <a:solidFill>
                <a:schemeClr val="dk1"/>
              </a:solidFill>
              <a:effectLst/>
              <a:latin typeface="+mn-lt"/>
              <a:ea typeface="+mn-ea"/>
              <a:cs typeface="+mn-cs"/>
            </a:rPr>
            <a:t>今後も公債費の増加が見込まれるため、行財政改革の取組を通じて普通建設事業の見直しを行い、可能な限り公債費負担を軽減する。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80328</xdr:rowOff>
    </xdr:from>
    <xdr:to>
      <xdr:col>81</xdr:col>
      <xdr:colOff>44450</xdr:colOff>
      <xdr:row>37</xdr:row>
      <xdr:rowOff>84349</xdr:rowOff>
    </xdr:to>
    <xdr:cxnSp macro="">
      <xdr:nvCxnSpPr>
        <xdr:cNvPr id="381" name="直線コネクタ 380"/>
        <xdr:cNvCxnSpPr/>
      </xdr:nvCxnSpPr>
      <xdr:spPr>
        <a:xfrm flipV="1">
          <a:off x="16179800" y="6423978"/>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72284</xdr:rowOff>
    </xdr:from>
    <xdr:to>
      <xdr:col>77</xdr:col>
      <xdr:colOff>44450</xdr:colOff>
      <xdr:row>37</xdr:row>
      <xdr:rowOff>84349</xdr:rowOff>
    </xdr:to>
    <xdr:cxnSp macro="">
      <xdr:nvCxnSpPr>
        <xdr:cNvPr id="384" name="直線コネクタ 383"/>
        <xdr:cNvCxnSpPr/>
      </xdr:nvCxnSpPr>
      <xdr:spPr>
        <a:xfrm>
          <a:off x="15290800" y="6415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72284</xdr:rowOff>
    </xdr:from>
    <xdr:to>
      <xdr:col>72</xdr:col>
      <xdr:colOff>203200</xdr:colOff>
      <xdr:row>37</xdr:row>
      <xdr:rowOff>80328</xdr:rowOff>
    </xdr:to>
    <xdr:cxnSp macro="">
      <xdr:nvCxnSpPr>
        <xdr:cNvPr id="387" name="直線コネクタ 386"/>
        <xdr:cNvCxnSpPr/>
      </xdr:nvCxnSpPr>
      <xdr:spPr>
        <a:xfrm flipV="1">
          <a:off x="14401800" y="641593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80328</xdr:rowOff>
    </xdr:to>
    <xdr:cxnSp macro="">
      <xdr:nvCxnSpPr>
        <xdr:cNvPr id="390" name="直線コネクタ 389"/>
        <xdr:cNvCxnSpPr/>
      </xdr:nvCxnSpPr>
      <xdr:spPr>
        <a:xfrm>
          <a:off x="13512800" y="642196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29528</xdr:rowOff>
    </xdr:from>
    <xdr:to>
      <xdr:col>81</xdr:col>
      <xdr:colOff>95250</xdr:colOff>
      <xdr:row>37</xdr:row>
      <xdr:rowOff>131128</xdr:rowOff>
    </xdr:to>
    <xdr:sp macro="" textlink="">
      <xdr:nvSpPr>
        <xdr:cNvPr id="400" name="楕円 399"/>
        <xdr:cNvSpPr/>
      </xdr:nvSpPr>
      <xdr:spPr>
        <a:xfrm>
          <a:off x="169672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1605</xdr:rowOff>
    </xdr:from>
    <xdr:ext cx="762000" cy="259045"/>
    <xdr:sp macro="" textlink="">
      <xdr:nvSpPr>
        <xdr:cNvPr id="401" name="公債費負担の状況該当値テキスト"/>
        <xdr:cNvSpPr txBox="1"/>
      </xdr:nvSpPr>
      <xdr:spPr>
        <a:xfrm>
          <a:off x="17106900" y="634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33549</xdr:rowOff>
    </xdr:from>
    <xdr:to>
      <xdr:col>77</xdr:col>
      <xdr:colOff>95250</xdr:colOff>
      <xdr:row>37</xdr:row>
      <xdr:rowOff>135149</xdr:rowOff>
    </xdr:to>
    <xdr:sp macro="" textlink="">
      <xdr:nvSpPr>
        <xdr:cNvPr id="402" name="楕円 401"/>
        <xdr:cNvSpPr/>
      </xdr:nvSpPr>
      <xdr:spPr>
        <a:xfrm>
          <a:off x="16129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119926</xdr:rowOff>
    </xdr:from>
    <xdr:ext cx="736600" cy="259045"/>
    <xdr:sp macro="" textlink="">
      <xdr:nvSpPr>
        <xdr:cNvPr id="403" name="テキスト ボックス 402"/>
        <xdr:cNvSpPr txBox="1"/>
      </xdr:nvSpPr>
      <xdr:spPr>
        <a:xfrm>
          <a:off x="15798800" y="646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21484</xdr:rowOff>
    </xdr:from>
    <xdr:to>
      <xdr:col>73</xdr:col>
      <xdr:colOff>44450</xdr:colOff>
      <xdr:row>37</xdr:row>
      <xdr:rowOff>123084</xdr:rowOff>
    </xdr:to>
    <xdr:sp macro="" textlink="">
      <xdr:nvSpPr>
        <xdr:cNvPr id="404" name="楕円 403"/>
        <xdr:cNvSpPr/>
      </xdr:nvSpPr>
      <xdr:spPr>
        <a:xfrm>
          <a:off x="15240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107861</xdr:rowOff>
    </xdr:from>
    <xdr:ext cx="762000" cy="259045"/>
    <xdr:sp macro="" textlink="">
      <xdr:nvSpPr>
        <xdr:cNvPr id="405" name="テキスト ボックス 404"/>
        <xdr:cNvSpPr txBox="1"/>
      </xdr:nvSpPr>
      <xdr:spPr>
        <a:xfrm>
          <a:off x="14909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29528</xdr:rowOff>
    </xdr:from>
    <xdr:to>
      <xdr:col>68</xdr:col>
      <xdr:colOff>203200</xdr:colOff>
      <xdr:row>37</xdr:row>
      <xdr:rowOff>131128</xdr:rowOff>
    </xdr:to>
    <xdr:sp macro="" textlink="">
      <xdr:nvSpPr>
        <xdr:cNvPr id="406" name="楕円 405"/>
        <xdr:cNvSpPr/>
      </xdr:nvSpPr>
      <xdr:spPr>
        <a:xfrm>
          <a:off x="14351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115905</xdr:rowOff>
    </xdr:from>
    <xdr:ext cx="762000" cy="259045"/>
    <xdr:sp macro="" textlink="">
      <xdr:nvSpPr>
        <xdr:cNvPr id="407" name="テキスト ボックス 406"/>
        <xdr:cNvSpPr txBox="1"/>
      </xdr:nvSpPr>
      <xdr:spPr>
        <a:xfrm>
          <a:off x="14020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08" name="楕円 407"/>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409" name="テキスト ボックス 408"/>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55.4</a:t>
          </a:r>
          <a:r>
            <a:rPr kumimoji="1" lang="ja-JP" altLang="ja-JP" sz="1100">
              <a:solidFill>
                <a:schemeClr val="dk1"/>
              </a:solidFill>
              <a:effectLst/>
              <a:latin typeface="+mn-lt"/>
              <a:ea typeface="+mn-ea"/>
              <a:cs typeface="+mn-cs"/>
            </a:rPr>
            <a:t>％と類似団体比率を上回っている。主な要因としては、</a:t>
          </a:r>
          <a:r>
            <a:rPr kumimoji="1" lang="ja-JP" altLang="en-US" sz="1100">
              <a:solidFill>
                <a:schemeClr val="dk1"/>
              </a:solidFill>
              <a:effectLst/>
              <a:latin typeface="+mn-lt"/>
              <a:ea typeface="+mn-ea"/>
              <a:cs typeface="+mn-cs"/>
            </a:rPr>
            <a:t>緊急防災・減災事業</a:t>
          </a:r>
          <a:r>
            <a:rPr kumimoji="1" lang="ja-JP" altLang="ja-JP" sz="1100">
              <a:solidFill>
                <a:schemeClr val="dk1"/>
              </a:solidFill>
              <a:effectLst/>
              <a:latin typeface="+mn-lt"/>
              <a:ea typeface="+mn-ea"/>
              <a:cs typeface="+mn-cs"/>
            </a:rPr>
            <a:t>等に係る地方債現在高の増加が挙げられる。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近年は老朽化した公共施設の建替など大型の整備事業が集中しており、今後も地方債の増加が見込まれるため、行財政改革の取組を通じて普通建設事業の見直しを行い、市債の発行において将来負担を考慮し慎重に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27234</xdr:rowOff>
    </xdr:from>
    <xdr:to>
      <xdr:col>81</xdr:col>
      <xdr:colOff>44450</xdr:colOff>
      <xdr:row>18</xdr:row>
      <xdr:rowOff>159950</xdr:rowOff>
    </xdr:to>
    <xdr:cxnSp macro="">
      <xdr:nvCxnSpPr>
        <xdr:cNvPr id="443" name="直線コネクタ 442"/>
        <xdr:cNvCxnSpPr/>
      </xdr:nvCxnSpPr>
      <xdr:spPr>
        <a:xfrm flipV="1">
          <a:off x="16179800" y="3113334"/>
          <a:ext cx="8382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159950</xdr:rowOff>
    </xdr:from>
    <xdr:to>
      <xdr:col>77</xdr:col>
      <xdr:colOff>44450</xdr:colOff>
      <xdr:row>19</xdr:row>
      <xdr:rowOff>107809</xdr:rowOff>
    </xdr:to>
    <xdr:cxnSp macro="">
      <xdr:nvCxnSpPr>
        <xdr:cNvPr id="446" name="直線コネクタ 445"/>
        <xdr:cNvCxnSpPr/>
      </xdr:nvCxnSpPr>
      <xdr:spPr>
        <a:xfrm flipV="1">
          <a:off x="15290800" y="3246050"/>
          <a:ext cx="889000" cy="1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107809</xdr:rowOff>
    </xdr:from>
    <xdr:to>
      <xdr:col>72</xdr:col>
      <xdr:colOff>203200</xdr:colOff>
      <xdr:row>19</xdr:row>
      <xdr:rowOff>138642</xdr:rowOff>
    </xdr:to>
    <xdr:cxnSp macro="">
      <xdr:nvCxnSpPr>
        <xdr:cNvPr id="449" name="直線コネクタ 448"/>
        <xdr:cNvCxnSpPr/>
      </xdr:nvCxnSpPr>
      <xdr:spPr>
        <a:xfrm flipV="1">
          <a:off x="14401800" y="3365359"/>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138642</xdr:rowOff>
    </xdr:from>
    <xdr:to>
      <xdr:col>68</xdr:col>
      <xdr:colOff>152400</xdr:colOff>
      <xdr:row>19</xdr:row>
      <xdr:rowOff>150707</xdr:rowOff>
    </xdr:to>
    <xdr:cxnSp macro="">
      <xdr:nvCxnSpPr>
        <xdr:cNvPr id="452" name="直線コネクタ 451"/>
        <xdr:cNvCxnSpPr/>
      </xdr:nvCxnSpPr>
      <xdr:spPr>
        <a:xfrm flipV="1">
          <a:off x="13512800" y="339619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147884</xdr:rowOff>
    </xdr:from>
    <xdr:to>
      <xdr:col>81</xdr:col>
      <xdr:colOff>95250</xdr:colOff>
      <xdr:row>18</xdr:row>
      <xdr:rowOff>78034</xdr:rowOff>
    </xdr:to>
    <xdr:sp macro="" textlink="">
      <xdr:nvSpPr>
        <xdr:cNvPr id="462" name="楕円 461"/>
        <xdr:cNvSpPr/>
      </xdr:nvSpPr>
      <xdr:spPr>
        <a:xfrm>
          <a:off x="16967200" y="30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119961</xdr:rowOff>
    </xdr:from>
    <xdr:ext cx="762000" cy="259045"/>
    <xdr:sp macro="" textlink="">
      <xdr:nvSpPr>
        <xdr:cNvPr id="463" name="将来負担の状況該当値テキスト"/>
        <xdr:cNvSpPr txBox="1"/>
      </xdr:nvSpPr>
      <xdr:spPr>
        <a:xfrm>
          <a:off x="17106900" y="303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109150</xdr:rowOff>
    </xdr:from>
    <xdr:to>
      <xdr:col>77</xdr:col>
      <xdr:colOff>95250</xdr:colOff>
      <xdr:row>19</xdr:row>
      <xdr:rowOff>39300</xdr:rowOff>
    </xdr:to>
    <xdr:sp macro="" textlink="">
      <xdr:nvSpPr>
        <xdr:cNvPr id="464" name="楕円 463"/>
        <xdr:cNvSpPr/>
      </xdr:nvSpPr>
      <xdr:spPr>
        <a:xfrm>
          <a:off x="16129000" y="31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24077</xdr:rowOff>
    </xdr:from>
    <xdr:ext cx="736600" cy="259045"/>
    <xdr:sp macro="" textlink="">
      <xdr:nvSpPr>
        <xdr:cNvPr id="465" name="テキスト ボックス 464"/>
        <xdr:cNvSpPr txBox="1"/>
      </xdr:nvSpPr>
      <xdr:spPr>
        <a:xfrm>
          <a:off x="15798800" y="328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57009</xdr:rowOff>
    </xdr:from>
    <xdr:to>
      <xdr:col>73</xdr:col>
      <xdr:colOff>44450</xdr:colOff>
      <xdr:row>19</xdr:row>
      <xdr:rowOff>158609</xdr:rowOff>
    </xdr:to>
    <xdr:sp macro="" textlink="">
      <xdr:nvSpPr>
        <xdr:cNvPr id="466" name="楕円 465"/>
        <xdr:cNvSpPr/>
      </xdr:nvSpPr>
      <xdr:spPr>
        <a:xfrm>
          <a:off x="15240000" y="33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143386</xdr:rowOff>
    </xdr:from>
    <xdr:ext cx="762000" cy="259045"/>
    <xdr:sp macro="" textlink="">
      <xdr:nvSpPr>
        <xdr:cNvPr id="467" name="テキスト ボックス 466"/>
        <xdr:cNvSpPr txBox="1"/>
      </xdr:nvSpPr>
      <xdr:spPr>
        <a:xfrm>
          <a:off x="14909800" y="340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87842</xdr:rowOff>
    </xdr:from>
    <xdr:to>
      <xdr:col>68</xdr:col>
      <xdr:colOff>203200</xdr:colOff>
      <xdr:row>20</xdr:row>
      <xdr:rowOff>17992</xdr:rowOff>
    </xdr:to>
    <xdr:sp macro="" textlink="">
      <xdr:nvSpPr>
        <xdr:cNvPr id="468" name="楕円 467"/>
        <xdr:cNvSpPr/>
      </xdr:nvSpPr>
      <xdr:spPr>
        <a:xfrm>
          <a:off x="14351000" y="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2769</xdr:rowOff>
    </xdr:from>
    <xdr:ext cx="762000" cy="259045"/>
    <xdr:sp macro="" textlink="">
      <xdr:nvSpPr>
        <xdr:cNvPr id="469" name="テキスト ボックス 468"/>
        <xdr:cNvSpPr txBox="1"/>
      </xdr:nvSpPr>
      <xdr:spPr>
        <a:xfrm>
          <a:off x="14020800" y="343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99907</xdr:rowOff>
    </xdr:from>
    <xdr:to>
      <xdr:col>64</xdr:col>
      <xdr:colOff>152400</xdr:colOff>
      <xdr:row>20</xdr:row>
      <xdr:rowOff>30057</xdr:rowOff>
    </xdr:to>
    <xdr:sp macro="" textlink="">
      <xdr:nvSpPr>
        <xdr:cNvPr id="470" name="楕円 469"/>
        <xdr:cNvSpPr/>
      </xdr:nvSpPr>
      <xdr:spPr>
        <a:xfrm>
          <a:off x="13462000" y="33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14834</xdr:rowOff>
    </xdr:from>
    <xdr:ext cx="762000" cy="259045"/>
    <xdr:sp macro="" textlink="">
      <xdr:nvSpPr>
        <xdr:cNvPr id="471" name="テキスト ボックス 470"/>
        <xdr:cNvSpPr txBox="1"/>
      </xdr:nvSpPr>
      <xdr:spPr>
        <a:xfrm>
          <a:off x="13131800" y="344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25,646
25,158
91.50
15,400,322
15,217,499
60,682
8,021,294
18,209,736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％と類似団体平均を下回った。今後も行財政改革の取組を通じて人件費の削減に努める。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69850</xdr:rowOff>
    </xdr:to>
    <xdr:cxnSp macro="">
      <xdr:nvCxnSpPr>
        <xdr:cNvPr id="64" name="直線コネクタ 63"/>
        <xdr:cNvCxnSpPr/>
      </xdr:nvCxnSpPr>
      <xdr:spPr>
        <a:xfrm>
          <a:off x="3987800" y="6404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60706</xdr:rowOff>
    </xdr:to>
    <xdr:cxnSp macro="">
      <xdr:nvCxnSpPr>
        <xdr:cNvPr id="67" name="直線コネクタ 66"/>
        <xdr:cNvCxnSpPr/>
      </xdr:nvCxnSpPr>
      <xdr:spPr>
        <a:xfrm>
          <a:off x="3098800" y="63357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36</xdr:row>
      <xdr:rowOff>163576</xdr:rowOff>
    </xdr:to>
    <xdr:cxnSp macro="">
      <xdr:nvCxnSpPr>
        <xdr:cNvPr id="70" name="直線コネクタ 69"/>
        <xdr:cNvCxnSpPr/>
      </xdr:nvCxnSpPr>
      <xdr:spPr>
        <a:xfrm>
          <a:off x="2209800" y="63129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38</xdr:row>
      <xdr:rowOff>62992</xdr:rowOff>
    </xdr:to>
    <xdr:cxnSp macro="">
      <xdr:nvCxnSpPr>
        <xdr:cNvPr id="73" name="直線コネクタ 72"/>
        <xdr:cNvCxnSpPr/>
      </xdr:nvCxnSpPr>
      <xdr:spPr>
        <a:xfrm flipV="1">
          <a:off x="1320800" y="631291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4" name="人件費該当値テキスト"/>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86" name="テキスト ボックス 85"/>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90" name="テキスト ボックス 89"/>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物件費においては前年より</a:t>
          </a:r>
          <a:r>
            <a:rPr kumimoji="1" lang="en-US" altLang="ja-JP" sz="1100">
              <a:solidFill>
                <a:schemeClr val="dk1"/>
              </a:solidFill>
              <a:effectLst/>
              <a:latin typeface="+mn-lt"/>
              <a:ea typeface="+mn-ea"/>
              <a:cs typeface="+mn-cs"/>
            </a:rPr>
            <a:t>113,550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％）となっており、経常収支比率は、令和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％と類似団体平均を下回っている。今後についても安易な業務委託を避け、費用対効果を検証しながら費用の削減に努める。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134620</xdr:rowOff>
    </xdr:from>
    <xdr:to>
      <xdr:col>82</xdr:col>
      <xdr:colOff>107950</xdr:colOff>
      <xdr:row>14</xdr:row>
      <xdr:rowOff>134620</xdr:rowOff>
    </xdr:to>
    <xdr:cxnSp macro="">
      <xdr:nvCxnSpPr>
        <xdr:cNvPr id="125" name="直線コネクタ 124"/>
        <xdr:cNvCxnSpPr/>
      </xdr:nvCxnSpPr>
      <xdr:spPr>
        <a:xfrm>
          <a:off x="15671800" y="2534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134620</xdr:rowOff>
    </xdr:to>
    <xdr:cxnSp macro="">
      <xdr:nvCxnSpPr>
        <xdr:cNvPr id="128" name="直線コネクタ 127"/>
        <xdr:cNvCxnSpPr/>
      </xdr:nvCxnSpPr>
      <xdr:spPr>
        <a:xfrm>
          <a:off x="14782800" y="245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123190</xdr:rowOff>
    </xdr:from>
    <xdr:to>
      <xdr:col>73</xdr:col>
      <xdr:colOff>180975</xdr:colOff>
      <xdr:row>14</xdr:row>
      <xdr:rowOff>50800</xdr:rowOff>
    </xdr:to>
    <xdr:cxnSp macro="">
      <xdr:nvCxnSpPr>
        <xdr:cNvPr id="131" name="直線コネクタ 130"/>
        <xdr:cNvCxnSpPr/>
      </xdr:nvCxnSpPr>
      <xdr:spPr>
        <a:xfrm>
          <a:off x="13893800" y="2352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12700</xdr:rowOff>
    </xdr:to>
    <xdr:cxnSp macro="">
      <xdr:nvCxnSpPr>
        <xdr:cNvPr id="134" name="直線コネクタ 133"/>
        <xdr:cNvCxnSpPr/>
      </xdr:nvCxnSpPr>
      <xdr:spPr>
        <a:xfrm flipV="1">
          <a:off x="13004800" y="2352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83820</xdr:rowOff>
    </xdr:from>
    <xdr:to>
      <xdr:col>82</xdr:col>
      <xdr:colOff>158750</xdr:colOff>
      <xdr:row>15</xdr:row>
      <xdr:rowOff>13970</xdr:rowOff>
    </xdr:to>
    <xdr:sp macro="" textlink="">
      <xdr:nvSpPr>
        <xdr:cNvPr id="144" name="楕円 143"/>
        <xdr:cNvSpPr/>
      </xdr:nvSpPr>
      <xdr:spPr>
        <a:xfrm>
          <a:off x="164592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100347</xdr:rowOff>
    </xdr:from>
    <xdr:ext cx="762000" cy="259045"/>
    <xdr:sp macro="" textlink="">
      <xdr:nvSpPr>
        <xdr:cNvPr id="145" name="物件費該当値テキスト"/>
        <xdr:cNvSpPr txBox="1"/>
      </xdr:nvSpPr>
      <xdr:spPr>
        <a:xfrm>
          <a:off x="165989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83820</xdr:rowOff>
    </xdr:from>
    <xdr:to>
      <xdr:col>78</xdr:col>
      <xdr:colOff>120650</xdr:colOff>
      <xdr:row>15</xdr:row>
      <xdr:rowOff>13970</xdr:rowOff>
    </xdr:to>
    <xdr:sp macro="" textlink="">
      <xdr:nvSpPr>
        <xdr:cNvPr id="146" name="楕円 145"/>
        <xdr:cNvSpPr/>
      </xdr:nvSpPr>
      <xdr:spPr>
        <a:xfrm>
          <a:off x="15621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24147</xdr:rowOff>
    </xdr:from>
    <xdr:ext cx="736600" cy="259045"/>
    <xdr:sp macro="" textlink="">
      <xdr:nvSpPr>
        <xdr:cNvPr id="147" name="テキスト ボックス 146"/>
        <xdr:cNvSpPr txBox="1"/>
      </xdr:nvSpPr>
      <xdr:spPr>
        <a:xfrm>
          <a:off x="15290800" y="22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48" name="楕円 147"/>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49" name="テキスト ボックス 148"/>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72390</xdr:rowOff>
    </xdr:from>
    <xdr:to>
      <xdr:col>69</xdr:col>
      <xdr:colOff>142875</xdr:colOff>
      <xdr:row>14</xdr:row>
      <xdr:rowOff>2540</xdr:rowOff>
    </xdr:to>
    <xdr:sp macro="" textlink="">
      <xdr:nvSpPr>
        <xdr:cNvPr id="150" name="楕円 149"/>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12717</xdr:rowOff>
    </xdr:from>
    <xdr:ext cx="762000" cy="259045"/>
    <xdr:sp macro="" textlink="">
      <xdr:nvSpPr>
        <xdr:cNvPr id="151" name="テキスト ボックス 150"/>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2" name="楕円 151"/>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3" name="テキスト ボックス 152"/>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扶助費に係る経常収支比率は、令和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％と類似団体平均を大きく上回っており、要因としては、生活保護費が挙げられる。今後も資格審査等の事務を適正に行っていく。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67128</xdr:rowOff>
    </xdr:to>
    <xdr:cxnSp macro="">
      <xdr:nvCxnSpPr>
        <xdr:cNvPr id="188" name="直線コネクタ 187"/>
        <xdr:cNvCxnSpPr/>
      </xdr:nvCxnSpPr>
      <xdr:spPr>
        <a:xfrm flipV="1">
          <a:off x="3987800" y="102997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60</xdr:row>
      <xdr:rowOff>67128</xdr:rowOff>
    </xdr:to>
    <xdr:cxnSp macro="">
      <xdr:nvCxnSpPr>
        <xdr:cNvPr id="191" name="直線コネクタ 190"/>
        <xdr:cNvCxnSpPr/>
      </xdr:nvCxnSpPr>
      <xdr:spPr>
        <a:xfrm>
          <a:off x="3098800" y="101473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31750</xdr:rowOff>
    </xdr:to>
    <xdr:cxnSp macro="">
      <xdr:nvCxnSpPr>
        <xdr:cNvPr id="194" name="直線コネクタ 193"/>
        <xdr:cNvCxnSpPr/>
      </xdr:nvCxnSpPr>
      <xdr:spPr>
        <a:xfrm>
          <a:off x="2209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50800</xdr:rowOff>
    </xdr:to>
    <xdr:cxnSp macro="">
      <xdr:nvCxnSpPr>
        <xdr:cNvPr id="197" name="直線コネクタ 196"/>
        <xdr:cNvCxnSpPr/>
      </xdr:nvCxnSpPr>
      <xdr:spPr>
        <a:xfrm>
          <a:off x="1320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7" name="楕円 206"/>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8"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16328</xdr:rowOff>
    </xdr:from>
    <xdr:to>
      <xdr:col>20</xdr:col>
      <xdr:colOff>38100</xdr:colOff>
      <xdr:row>60</xdr:row>
      <xdr:rowOff>117928</xdr:rowOff>
    </xdr:to>
    <xdr:sp macro="" textlink="">
      <xdr:nvSpPr>
        <xdr:cNvPr id="209" name="楕円 208"/>
        <xdr:cNvSpPr/>
      </xdr:nvSpPr>
      <xdr:spPr>
        <a:xfrm>
          <a:off x="3937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102705</xdr:rowOff>
    </xdr:from>
    <xdr:ext cx="736600" cy="259045"/>
    <xdr:sp macro="" textlink="">
      <xdr:nvSpPr>
        <xdr:cNvPr id="210" name="テキスト ボックス 209"/>
        <xdr:cNvSpPr txBox="1"/>
      </xdr:nvSpPr>
      <xdr:spPr>
        <a:xfrm>
          <a:off x="3606800" y="1038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1" name="楕円 210"/>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2" name="テキスト ボックス 211"/>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その他に係る経常収支比率は、令和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％と類似団体平均と比較し、上回っている。国民健康保険特別会計等の赤字補填に係る繰出金は</a:t>
          </a:r>
          <a:r>
            <a:rPr kumimoji="1" lang="ja-JP" altLang="en-US" sz="1100">
              <a:solidFill>
                <a:schemeClr val="dk1"/>
              </a:solidFill>
              <a:effectLst/>
              <a:latin typeface="+mn-lt"/>
              <a:ea typeface="+mn-ea"/>
              <a:cs typeface="+mn-cs"/>
            </a:rPr>
            <a:t>前年度より増加</a:t>
          </a:r>
          <a:r>
            <a:rPr kumimoji="1" lang="ja-JP" altLang="ja-JP" sz="1100">
              <a:solidFill>
                <a:schemeClr val="dk1"/>
              </a:solidFill>
              <a:effectLst/>
              <a:latin typeface="+mn-lt"/>
              <a:ea typeface="+mn-ea"/>
              <a:cs typeface="+mn-cs"/>
            </a:rPr>
            <a:t>している。今後、特別会計の繰出金については、繰出基準等に基づいた適正な執行に努める。また、公営企業会計においては独立採算制の原則に立ち返った経営の健全化に努める。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107950</xdr:rowOff>
    </xdr:to>
    <xdr:cxnSp macro="">
      <xdr:nvCxnSpPr>
        <xdr:cNvPr id="249" name="直線コネクタ 248"/>
        <xdr:cNvCxnSpPr/>
      </xdr:nvCxnSpPr>
      <xdr:spPr>
        <a:xfrm flipV="1">
          <a:off x="15671800" y="10210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107950</xdr:rowOff>
    </xdr:to>
    <xdr:cxnSp macro="">
      <xdr:nvCxnSpPr>
        <xdr:cNvPr id="252" name="直線コネクタ 251"/>
        <xdr:cNvCxnSpPr/>
      </xdr:nvCxnSpPr>
      <xdr:spPr>
        <a:xfrm>
          <a:off x="14782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165100</xdr:rowOff>
    </xdr:to>
    <xdr:cxnSp macro="">
      <xdr:nvCxnSpPr>
        <xdr:cNvPr id="255" name="直線コネクタ 254"/>
        <xdr:cNvCxnSpPr/>
      </xdr:nvCxnSpPr>
      <xdr:spPr>
        <a:xfrm>
          <a:off x="13893800" y="1004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59</xdr:row>
      <xdr:rowOff>31750</xdr:rowOff>
    </xdr:to>
    <xdr:cxnSp macro="">
      <xdr:nvCxnSpPr>
        <xdr:cNvPr id="258" name="直線コネクタ 257"/>
        <xdr:cNvCxnSpPr/>
      </xdr:nvCxnSpPr>
      <xdr:spPr>
        <a:xfrm flipV="1">
          <a:off x="13004800" y="10045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0" name="楕円 269"/>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1" name="テキスト ボックス 270"/>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3" name="テキスト ボックス 272"/>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4" name="楕円 273"/>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5" name="テキスト ボックス 274"/>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補助費等に係る経常収支比率は、令和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％と類似団体平均を下回っている。今後も、各種団体や一部事務組合などへの補助金については、補助要綱の交付要件や補助基準などに基づいて適正な執行に努める。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115570</xdr:rowOff>
    </xdr:to>
    <xdr:cxnSp macro="">
      <xdr:nvCxnSpPr>
        <xdr:cNvPr id="307" name="直線コネクタ 306"/>
        <xdr:cNvCxnSpPr/>
      </xdr:nvCxnSpPr>
      <xdr:spPr>
        <a:xfrm>
          <a:off x="15671800" y="6093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35</xdr:row>
      <xdr:rowOff>92710</xdr:rowOff>
    </xdr:to>
    <xdr:cxnSp macro="">
      <xdr:nvCxnSpPr>
        <xdr:cNvPr id="310" name="直線コネクタ 309"/>
        <xdr:cNvCxnSpPr/>
      </xdr:nvCxnSpPr>
      <xdr:spPr>
        <a:xfrm>
          <a:off x="14782800" y="60797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78994</xdr:rowOff>
    </xdr:to>
    <xdr:cxnSp macro="">
      <xdr:nvCxnSpPr>
        <xdr:cNvPr id="313" name="直線コネクタ 312"/>
        <xdr:cNvCxnSpPr/>
      </xdr:nvCxnSpPr>
      <xdr:spPr>
        <a:xfrm>
          <a:off x="13893800" y="6061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60706</xdr:rowOff>
    </xdr:to>
    <xdr:cxnSp macro="">
      <xdr:nvCxnSpPr>
        <xdr:cNvPr id="316" name="直線コネクタ 315"/>
        <xdr:cNvCxnSpPr/>
      </xdr:nvCxnSpPr>
      <xdr:spPr>
        <a:xfrm>
          <a:off x="13004800" y="60340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6" name="楕円 325"/>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7"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28" name="楕円 327"/>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29" name="テキスト ボックス 328"/>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30" name="楕円 329"/>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31" name="テキスト ボックス 330"/>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2" name="楕円 331"/>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3" name="テキスト ボックス 332"/>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4" name="楕円 333"/>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5" name="テキスト ボックス 334"/>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公債費に係る経常収支比率は、令和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と類似団体平均</a:t>
          </a:r>
          <a:r>
            <a:rPr kumimoji="1" lang="ja-JP" altLang="en-US" sz="1100">
              <a:solidFill>
                <a:schemeClr val="dk1"/>
              </a:solidFill>
              <a:effectLst/>
              <a:latin typeface="+mn-lt"/>
              <a:ea typeface="+mn-ea"/>
              <a:cs typeface="+mn-cs"/>
            </a:rPr>
            <a:t>を下回った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6,825</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、近年は老朽化した公共施設の建替など大型の整備事業が集中しており、今後も公債費の増加が見込まれるため、行財政改革の取組を通じて普通建設事業の見直しを行い、公債費の削減に努める。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16510</xdr:rowOff>
    </xdr:to>
    <xdr:cxnSp macro="">
      <xdr:nvCxnSpPr>
        <xdr:cNvPr id="367" name="直線コネクタ 366"/>
        <xdr:cNvCxnSpPr/>
      </xdr:nvCxnSpPr>
      <xdr:spPr>
        <a:xfrm flipV="1">
          <a:off x="3987800" y="12852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24130</xdr:rowOff>
    </xdr:to>
    <xdr:cxnSp macro="">
      <xdr:nvCxnSpPr>
        <xdr:cNvPr id="370" name="直線コネクタ 369"/>
        <xdr:cNvCxnSpPr/>
      </xdr:nvCxnSpPr>
      <xdr:spPr>
        <a:xfrm flipV="1">
          <a:off x="3098800" y="12875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27940</xdr:rowOff>
    </xdr:to>
    <xdr:cxnSp macro="">
      <xdr:nvCxnSpPr>
        <xdr:cNvPr id="373" name="直線コネクタ 372"/>
        <xdr:cNvCxnSpPr/>
      </xdr:nvCxnSpPr>
      <xdr:spPr>
        <a:xfrm flipV="1">
          <a:off x="2209800" y="12882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48895</xdr:rowOff>
    </xdr:to>
    <xdr:cxnSp macro="">
      <xdr:nvCxnSpPr>
        <xdr:cNvPr id="376" name="直線コネクタ 375"/>
        <xdr:cNvCxnSpPr/>
      </xdr:nvCxnSpPr>
      <xdr:spPr>
        <a:xfrm flipV="1">
          <a:off x="1320800" y="128866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6" name="楕円 385"/>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87"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8" name="楕円 387"/>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9" name="テキスト ボックス 388"/>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0" name="楕円 389"/>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91" name="テキスト ボックス 390"/>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92" name="楕円 391"/>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63517</xdr:rowOff>
    </xdr:from>
    <xdr:ext cx="762000" cy="259045"/>
    <xdr:sp macro="" textlink="">
      <xdr:nvSpPr>
        <xdr:cNvPr id="393" name="テキスト ボックス 392"/>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169545</xdr:rowOff>
    </xdr:from>
    <xdr:to>
      <xdr:col>6</xdr:col>
      <xdr:colOff>171450</xdr:colOff>
      <xdr:row>75</xdr:row>
      <xdr:rowOff>99695</xdr:rowOff>
    </xdr:to>
    <xdr:sp macro="" textlink="">
      <xdr:nvSpPr>
        <xdr:cNvPr id="394" name="楕円 393"/>
        <xdr:cNvSpPr/>
      </xdr:nvSpPr>
      <xdr:spPr>
        <a:xfrm>
          <a:off x="1270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84472</xdr:rowOff>
    </xdr:from>
    <xdr:ext cx="762000" cy="259045"/>
    <xdr:sp macro="" textlink="">
      <xdr:nvSpPr>
        <xdr:cNvPr id="395" name="テキスト ボックス 394"/>
        <xdr:cNvSpPr txBox="1"/>
      </xdr:nvSpPr>
      <xdr:spPr>
        <a:xfrm>
          <a:off x="939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公債費以外に係る経常収支比率としては、</a:t>
          </a:r>
          <a:r>
            <a:rPr kumimoji="1" lang="en-US" altLang="ja-JP" sz="1100">
              <a:solidFill>
                <a:schemeClr val="tx1"/>
              </a:solidFill>
              <a:effectLst/>
              <a:latin typeface="+mn-lt"/>
              <a:ea typeface="+mn-ea"/>
              <a:cs typeface="+mn-cs"/>
            </a:rPr>
            <a:t>72.2</a:t>
          </a:r>
          <a:r>
            <a:rPr kumimoji="1" lang="ja-JP" altLang="ja-JP" sz="1100">
              <a:solidFill>
                <a:schemeClr val="tx1"/>
              </a:solidFill>
              <a:effectLst/>
              <a:latin typeface="+mn-lt"/>
              <a:ea typeface="+mn-ea"/>
              <a:cs typeface="+mn-cs"/>
            </a:rPr>
            <a:t>％と類似団体平均を下回っている。</a:t>
          </a:r>
          <a:r>
            <a:rPr kumimoji="1" lang="ja-JP" altLang="en-US" sz="1100" baseline="0">
              <a:solidFill>
                <a:schemeClr val="tx1"/>
              </a:solidFill>
              <a:latin typeface="+mn-ea"/>
              <a:ea typeface="+mn-ea"/>
            </a:rPr>
            <a:t>今後も事務事業の見直しを進め、経常経費の削減に努める。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113285</xdr:rowOff>
    </xdr:to>
    <xdr:cxnSp macro="">
      <xdr:nvCxnSpPr>
        <xdr:cNvPr id="426" name="直線コネクタ 425"/>
        <xdr:cNvCxnSpPr/>
      </xdr:nvCxnSpPr>
      <xdr:spPr>
        <a:xfrm>
          <a:off x="15671800" y="13138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76</xdr:row>
      <xdr:rowOff>108713</xdr:rowOff>
    </xdr:to>
    <xdr:cxnSp macro="">
      <xdr:nvCxnSpPr>
        <xdr:cNvPr id="429" name="直線コネクタ 428"/>
        <xdr:cNvCxnSpPr/>
      </xdr:nvCxnSpPr>
      <xdr:spPr>
        <a:xfrm>
          <a:off x="14782800" y="12878308"/>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xdr:rowOff>
    </xdr:from>
    <xdr:to>
      <xdr:col>73</xdr:col>
      <xdr:colOff>180975</xdr:colOff>
      <xdr:row>75</xdr:row>
      <xdr:rowOff>19558</xdr:rowOff>
    </xdr:to>
    <xdr:cxnSp macro="">
      <xdr:nvCxnSpPr>
        <xdr:cNvPr id="432" name="直線コネクタ 431"/>
        <xdr:cNvCxnSpPr/>
      </xdr:nvCxnSpPr>
      <xdr:spPr>
        <a:xfrm>
          <a:off x="13893800" y="1269085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xdr:rowOff>
    </xdr:from>
    <xdr:to>
      <xdr:col>69</xdr:col>
      <xdr:colOff>92075</xdr:colOff>
      <xdr:row>75</xdr:row>
      <xdr:rowOff>110998</xdr:rowOff>
    </xdr:to>
    <xdr:cxnSp macro="">
      <xdr:nvCxnSpPr>
        <xdr:cNvPr id="435" name="直線コネクタ 434"/>
        <xdr:cNvCxnSpPr/>
      </xdr:nvCxnSpPr>
      <xdr:spPr>
        <a:xfrm flipV="1">
          <a:off x="13004800" y="1269085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5" name="楕円 444"/>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6" name="公債費以外該当値テキスト"/>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47" name="楕円 446"/>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48" name="テキスト ボックス 447"/>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49" name="楕円 448"/>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50" name="テキスト ボックス 449"/>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124206</xdr:rowOff>
    </xdr:from>
    <xdr:to>
      <xdr:col>69</xdr:col>
      <xdr:colOff>142875</xdr:colOff>
      <xdr:row>74</xdr:row>
      <xdr:rowOff>54356</xdr:rowOff>
    </xdr:to>
    <xdr:sp macro="" textlink="">
      <xdr:nvSpPr>
        <xdr:cNvPr id="451" name="楕円 450"/>
        <xdr:cNvSpPr/>
      </xdr:nvSpPr>
      <xdr:spPr>
        <a:xfrm>
          <a:off x="13843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64533</xdr:rowOff>
    </xdr:from>
    <xdr:ext cx="762000" cy="259045"/>
    <xdr:sp macro="" textlink="">
      <xdr:nvSpPr>
        <xdr:cNvPr id="452" name="テキスト ボックス 451"/>
        <xdr:cNvSpPr txBox="1"/>
      </xdr:nvSpPr>
      <xdr:spPr>
        <a:xfrm>
          <a:off x="13512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53" name="楕円 452"/>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54" name="テキスト ボックス 453"/>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104178</xdr:rowOff>
    </xdr:from>
    <xdr:to>
      <xdr:col>29</xdr:col>
      <xdr:colOff>127000</xdr:colOff>
      <xdr:row>19</xdr:row>
      <xdr:rowOff>42894</xdr:rowOff>
    </xdr:to>
    <xdr:cxnSp macro="">
      <xdr:nvCxnSpPr>
        <xdr:cNvPr id="54" name="直線コネクタ 53"/>
        <xdr:cNvCxnSpPr/>
      </xdr:nvCxnSpPr>
      <xdr:spPr bwMode="auto">
        <a:xfrm flipV="1">
          <a:off x="5003800" y="3237903"/>
          <a:ext cx="647700" cy="110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42894</xdr:rowOff>
    </xdr:from>
    <xdr:to>
      <xdr:col>26</xdr:col>
      <xdr:colOff>50800</xdr:colOff>
      <xdr:row>19</xdr:row>
      <xdr:rowOff>102788</xdr:rowOff>
    </xdr:to>
    <xdr:cxnSp macro="">
      <xdr:nvCxnSpPr>
        <xdr:cNvPr id="57" name="直線コネクタ 56"/>
        <xdr:cNvCxnSpPr/>
      </xdr:nvCxnSpPr>
      <xdr:spPr bwMode="auto">
        <a:xfrm flipV="1">
          <a:off x="4305300" y="3348069"/>
          <a:ext cx="698500" cy="59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98787</xdr:rowOff>
    </xdr:from>
    <xdr:to>
      <xdr:col>22</xdr:col>
      <xdr:colOff>114300</xdr:colOff>
      <xdr:row>19</xdr:row>
      <xdr:rowOff>102788</xdr:rowOff>
    </xdr:to>
    <xdr:cxnSp macro="">
      <xdr:nvCxnSpPr>
        <xdr:cNvPr id="60" name="直線コネクタ 59"/>
        <xdr:cNvCxnSpPr/>
      </xdr:nvCxnSpPr>
      <xdr:spPr bwMode="auto">
        <a:xfrm>
          <a:off x="3606800" y="3403962"/>
          <a:ext cx="698500" cy="4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4413</xdr:rowOff>
    </xdr:from>
    <xdr:to>
      <xdr:col>18</xdr:col>
      <xdr:colOff>177800</xdr:colOff>
      <xdr:row>19</xdr:row>
      <xdr:rowOff>98787</xdr:rowOff>
    </xdr:to>
    <xdr:cxnSp macro="">
      <xdr:nvCxnSpPr>
        <xdr:cNvPr id="63" name="直線コネクタ 62"/>
        <xdr:cNvCxnSpPr/>
      </xdr:nvCxnSpPr>
      <xdr:spPr bwMode="auto">
        <a:xfrm>
          <a:off x="2908300" y="3309588"/>
          <a:ext cx="698500" cy="94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53378</xdr:rowOff>
    </xdr:from>
    <xdr:to>
      <xdr:col>29</xdr:col>
      <xdr:colOff>177800</xdr:colOff>
      <xdr:row>18</xdr:row>
      <xdr:rowOff>154978</xdr:rowOff>
    </xdr:to>
    <xdr:sp macro="" textlink="">
      <xdr:nvSpPr>
        <xdr:cNvPr id="73" name="楕円 72"/>
        <xdr:cNvSpPr/>
      </xdr:nvSpPr>
      <xdr:spPr bwMode="auto">
        <a:xfrm>
          <a:off x="5600700" y="3187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25455</xdr:rowOff>
    </xdr:from>
    <xdr:ext cx="762000" cy="259045"/>
    <xdr:sp macro="" textlink="">
      <xdr:nvSpPr>
        <xdr:cNvPr id="74" name="人口1人当たり決算額の推移該当値テキスト130"/>
        <xdr:cNvSpPr txBox="1"/>
      </xdr:nvSpPr>
      <xdr:spPr>
        <a:xfrm>
          <a:off x="5740400" y="315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163544</xdr:rowOff>
    </xdr:from>
    <xdr:to>
      <xdr:col>26</xdr:col>
      <xdr:colOff>101600</xdr:colOff>
      <xdr:row>19</xdr:row>
      <xdr:rowOff>93694</xdr:rowOff>
    </xdr:to>
    <xdr:sp macro="" textlink="">
      <xdr:nvSpPr>
        <xdr:cNvPr id="75" name="楕円 74"/>
        <xdr:cNvSpPr/>
      </xdr:nvSpPr>
      <xdr:spPr bwMode="auto">
        <a:xfrm>
          <a:off x="4953000" y="3297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78471</xdr:rowOff>
    </xdr:from>
    <xdr:ext cx="736600" cy="259045"/>
    <xdr:sp macro="" textlink="">
      <xdr:nvSpPr>
        <xdr:cNvPr id="76" name="テキスト ボックス 75"/>
        <xdr:cNvSpPr txBox="1"/>
      </xdr:nvSpPr>
      <xdr:spPr>
        <a:xfrm>
          <a:off x="4622800" y="3383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51988</xdr:rowOff>
    </xdr:from>
    <xdr:to>
      <xdr:col>22</xdr:col>
      <xdr:colOff>165100</xdr:colOff>
      <xdr:row>19</xdr:row>
      <xdr:rowOff>153588</xdr:rowOff>
    </xdr:to>
    <xdr:sp macro="" textlink="">
      <xdr:nvSpPr>
        <xdr:cNvPr id="77" name="楕円 76"/>
        <xdr:cNvSpPr/>
      </xdr:nvSpPr>
      <xdr:spPr bwMode="auto">
        <a:xfrm>
          <a:off x="4254500" y="3357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138365</xdr:rowOff>
    </xdr:from>
    <xdr:ext cx="762000" cy="259045"/>
    <xdr:sp macro="" textlink="">
      <xdr:nvSpPr>
        <xdr:cNvPr id="78" name="テキスト ボックス 77"/>
        <xdr:cNvSpPr txBox="1"/>
      </xdr:nvSpPr>
      <xdr:spPr>
        <a:xfrm>
          <a:off x="3924300" y="344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47987</xdr:rowOff>
    </xdr:from>
    <xdr:to>
      <xdr:col>19</xdr:col>
      <xdr:colOff>38100</xdr:colOff>
      <xdr:row>19</xdr:row>
      <xdr:rowOff>149587</xdr:rowOff>
    </xdr:to>
    <xdr:sp macro="" textlink="">
      <xdr:nvSpPr>
        <xdr:cNvPr id="79" name="楕円 78"/>
        <xdr:cNvSpPr/>
      </xdr:nvSpPr>
      <xdr:spPr bwMode="auto">
        <a:xfrm>
          <a:off x="3556000" y="3353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134364</xdr:rowOff>
    </xdr:from>
    <xdr:ext cx="762000" cy="259045"/>
    <xdr:sp macro="" textlink="">
      <xdr:nvSpPr>
        <xdr:cNvPr id="80" name="テキスト ボックス 79"/>
        <xdr:cNvSpPr txBox="1"/>
      </xdr:nvSpPr>
      <xdr:spPr>
        <a:xfrm>
          <a:off x="3225800" y="34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125063</xdr:rowOff>
    </xdr:from>
    <xdr:to>
      <xdr:col>15</xdr:col>
      <xdr:colOff>101600</xdr:colOff>
      <xdr:row>19</xdr:row>
      <xdr:rowOff>55213</xdr:rowOff>
    </xdr:to>
    <xdr:sp macro="" textlink="">
      <xdr:nvSpPr>
        <xdr:cNvPr id="81" name="楕円 80"/>
        <xdr:cNvSpPr/>
      </xdr:nvSpPr>
      <xdr:spPr bwMode="auto">
        <a:xfrm>
          <a:off x="2857500" y="3258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39990</xdr:rowOff>
    </xdr:from>
    <xdr:ext cx="762000" cy="259045"/>
    <xdr:sp macro="" textlink="">
      <xdr:nvSpPr>
        <xdr:cNvPr id="82" name="テキスト ボックス 81"/>
        <xdr:cNvSpPr txBox="1"/>
      </xdr:nvSpPr>
      <xdr:spPr>
        <a:xfrm>
          <a:off x="2527300" y="33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27200</xdr:rowOff>
    </xdr:from>
    <xdr:to>
      <xdr:col>29</xdr:col>
      <xdr:colOff>127000</xdr:colOff>
      <xdr:row>38</xdr:row>
      <xdr:rowOff>39671</xdr:rowOff>
    </xdr:to>
    <xdr:cxnSp macro="">
      <xdr:nvCxnSpPr>
        <xdr:cNvPr id="118" name="直線コネクタ 117"/>
        <xdr:cNvCxnSpPr/>
      </xdr:nvCxnSpPr>
      <xdr:spPr bwMode="auto">
        <a:xfrm>
          <a:off x="5003800" y="7494800"/>
          <a:ext cx="647700" cy="12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24448</xdr:rowOff>
    </xdr:from>
    <xdr:ext cx="762000" cy="259045"/>
    <xdr:sp macro="" textlink="">
      <xdr:nvSpPr>
        <xdr:cNvPr id="119" name="人口1人当たり決算額の推移平均値テキスト445"/>
        <xdr:cNvSpPr txBox="1"/>
      </xdr:nvSpPr>
      <xdr:spPr>
        <a:xfrm>
          <a:off x="5740400" y="749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27200</xdr:rowOff>
    </xdr:from>
    <xdr:to>
      <xdr:col>26</xdr:col>
      <xdr:colOff>50800</xdr:colOff>
      <xdr:row>38</xdr:row>
      <xdr:rowOff>37506</xdr:rowOff>
    </xdr:to>
    <xdr:cxnSp macro="">
      <xdr:nvCxnSpPr>
        <xdr:cNvPr id="121" name="直線コネクタ 120"/>
        <xdr:cNvCxnSpPr/>
      </xdr:nvCxnSpPr>
      <xdr:spPr bwMode="auto">
        <a:xfrm flipV="1">
          <a:off x="4305300" y="7494800"/>
          <a:ext cx="698500" cy="10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37506</xdr:rowOff>
    </xdr:from>
    <xdr:to>
      <xdr:col>22</xdr:col>
      <xdr:colOff>114300</xdr:colOff>
      <xdr:row>38</xdr:row>
      <xdr:rowOff>39332</xdr:rowOff>
    </xdr:to>
    <xdr:cxnSp macro="">
      <xdr:nvCxnSpPr>
        <xdr:cNvPr id="124" name="直線コネクタ 123"/>
        <xdr:cNvCxnSpPr/>
      </xdr:nvCxnSpPr>
      <xdr:spPr bwMode="auto">
        <a:xfrm flipV="1">
          <a:off x="3606800" y="7505106"/>
          <a:ext cx="698500" cy="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39332</xdr:rowOff>
    </xdr:from>
    <xdr:to>
      <xdr:col>18</xdr:col>
      <xdr:colOff>177800</xdr:colOff>
      <xdr:row>38</xdr:row>
      <xdr:rowOff>51405</xdr:rowOff>
    </xdr:to>
    <xdr:cxnSp macro="">
      <xdr:nvCxnSpPr>
        <xdr:cNvPr id="127" name="直線コネクタ 126"/>
        <xdr:cNvCxnSpPr/>
      </xdr:nvCxnSpPr>
      <xdr:spPr bwMode="auto">
        <a:xfrm flipV="1">
          <a:off x="2908300" y="7506932"/>
          <a:ext cx="698500" cy="1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331771</xdr:rowOff>
    </xdr:from>
    <xdr:to>
      <xdr:col>29</xdr:col>
      <xdr:colOff>177800</xdr:colOff>
      <xdr:row>38</xdr:row>
      <xdr:rowOff>90471</xdr:rowOff>
    </xdr:to>
    <xdr:sp macro="" textlink="">
      <xdr:nvSpPr>
        <xdr:cNvPr id="137" name="楕円 136"/>
        <xdr:cNvSpPr/>
      </xdr:nvSpPr>
      <xdr:spPr bwMode="auto">
        <a:xfrm>
          <a:off x="5600700" y="7456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176848</xdr:rowOff>
    </xdr:from>
    <xdr:ext cx="762000" cy="259045"/>
    <xdr:sp macro="" textlink="">
      <xdr:nvSpPr>
        <xdr:cNvPr id="138" name="人口1人当たり決算額の推移該当値テキスト445"/>
        <xdr:cNvSpPr txBox="1"/>
      </xdr:nvSpPr>
      <xdr:spPr>
        <a:xfrm>
          <a:off x="5740400" y="730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319300</xdr:rowOff>
    </xdr:from>
    <xdr:to>
      <xdr:col>26</xdr:col>
      <xdr:colOff>101600</xdr:colOff>
      <xdr:row>38</xdr:row>
      <xdr:rowOff>78000</xdr:rowOff>
    </xdr:to>
    <xdr:sp macro="" textlink="">
      <xdr:nvSpPr>
        <xdr:cNvPr id="139" name="楕円 138"/>
        <xdr:cNvSpPr/>
      </xdr:nvSpPr>
      <xdr:spPr bwMode="auto">
        <a:xfrm>
          <a:off x="4953000" y="7444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88177</xdr:rowOff>
    </xdr:from>
    <xdr:ext cx="736600" cy="259045"/>
    <xdr:sp macro="" textlink="">
      <xdr:nvSpPr>
        <xdr:cNvPr id="140" name="テキスト ボックス 139"/>
        <xdr:cNvSpPr txBox="1"/>
      </xdr:nvSpPr>
      <xdr:spPr>
        <a:xfrm>
          <a:off x="4622800" y="72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329606</xdr:rowOff>
    </xdr:from>
    <xdr:to>
      <xdr:col>22</xdr:col>
      <xdr:colOff>165100</xdr:colOff>
      <xdr:row>38</xdr:row>
      <xdr:rowOff>88306</xdr:rowOff>
    </xdr:to>
    <xdr:sp macro="" textlink="">
      <xdr:nvSpPr>
        <xdr:cNvPr id="141" name="楕円 140"/>
        <xdr:cNvSpPr/>
      </xdr:nvSpPr>
      <xdr:spPr bwMode="auto">
        <a:xfrm>
          <a:off x="4254500" y="745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98483</xdr:rowOff>
    </xdr:from>
    <xdr:ext cx="762000" cy="259045"/>
    <xdr:sp macro="" textlink="">
      <xdr:nvSpPr>
        <xdr:cNvPr id="142" name="テキスト ボックス 141"/>
        <xdr:cNvSpPr txBox="1"/>
      </xdr:nvSpPr>
      <xdr:spPr>
        <a:xfrm>
          <a:off x="3924300" y="722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331432</xdr:rowOff>
    </xdr:from>
    <xdr:to>
      <xdr:col>19</xdr:col>
      <xdr:colOff>38100</xdr:colOff>
      <xdr:row>38</xdr:row>
      <xdr:rowOff>90132</xdr:rowOff>
    </xdr:to>
    <xdr:sp macro="" textlink="">
      <xdr:nvSpPr>
        <xdr:cNvPr id="143" name="楕円 142"/>
        <xdr:cNvSpPr/>
      </xdr:nvSpPr>
      <xdr:spPr bwMode="auto">
        <a:xfrm>
          <a:off x="3556000" y="7456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100309</xdr:rowOff>
    </xdr:from>
    <xdr:ext cx="762000" cy="259045"/>
    <xdr:sp macro="" textlink="">
      <xdr:nvSpPr>
        <xdr:cNvPr id="144" name="テキスト ボックス 143"/>
        <xdr:cNvSpPr txBox="1"/>
      </xdr:nvSpPr>
      <xdr:spPr>
        <a:xfrm>
          <a:off x="3225800" y="722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605</xdr:rowOff>
    </xdr:from>
    <xdr:to>
      <xdr:col>15</xdr:col>
      <xdr:colOff>101600</xdr:colOff>
      <xdr:row>38</xdr:row>
      <xdr:rowOff>102205</xdr:rowOff>
    </xdr:to>
    <xdr:sp macro="" textlink="">
      <xdr:nvSpPr>
        <xdr:cNvPr id="145" name="楕円 144"/>
        <xdr:cNvSpPr/>
      </xdr:nvSpPr>
      <xdr:spPr bwMode="auto">
        <a:xfrm>
          <a:off x="2857500" y="7468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112382</xdr:rowOff>
    </xdr:from>
    <xdr:ext cx="762000" cy="259045"/>
    <xdr:sp macro="" textlink="">
      <xdr:nvSpPr>
        <xdr:cNvPr id="146" name="テキスト ボックス 145"/>
        <xdr:cNvSpPr txBox="1"/>
      </xdr:nvSpPr>
      <xdr:spPr>
        <a:xfrm>
          <a:off x="2527300" y="723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25,646
25,158
91.50
15,400,322
15,217,499
60,682
8,021,294
18,209,736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37298</xdr:rowOff>
    </xdr:from>
    <xdr:to>
      <xdr:col>24</xdr:col>
      <xdr:colOff>63500</xdr:colOff>
      <xdr:row>37</xdr:row>
      <xdr:rowOff>88907</xdr:rowOff>
    </xdr:to>
    <xdr:cxnSp macro="">
      <xdr:nvCxnSpPr>
        <xdr:cNvPr id="63" name="直線コネクタ 62"/>
        <xdr:cNvCxnSpPr/>
      </xdr:nvCxnSpPr>
      <xdr:spPr>
        <a:xfrm flipV="1">
          <a:off x="3797300" y="6380948"/>
          <a:ext cx="838200" cy="5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88907</xdr:rowOff>
    </xdr:from>
    <xdr:to>
      <xdr:col>19</xdr:col>
      <xdr:colOff>177800</xdr:colOff>
      <xdr:row>38</xdr:row>
      <xdr:rowOff>28601</xdr:rowOff>
    </xdr:to>
    <xdr:cxnSp macro="">
      <xdr:nvCxnSpPr>
        <xdr:cNvPr id="66" name="直線コネクタ 65"/>
        <xdr:cNvCxnSpPr/>
      </xdr:nvCxnSpPr>
      <xdr:spPr>
        <a:xfrm flipV="1">
          <a:off x="2908300" y="6432557"/>
          <a:ext cx="889000" cy="1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19249</xdr:rowOff>
    </xdr:from>
    <xdr:to>
      <xdr:col>15</xdr:col>
      <xdr:colOff>50800</xdr:colOff>
      <xdr:row>38</xdr:row>
      <xdr:rowOff>28601</xdr:rowOff>
    </xdr:to>
    <xdr:cxnSp macro="">
      <xdr:nvCxnSpPr>
        <xdr:cNvPr id="69" name="直線コネクタ 68"/>
        <xdr:cNvCxnSpPr/>
      </xdr:nvCxnSpPr>
      <xdr:spPr>
        <a:xfrm>
          <a:off x="2019300" y="6534349"/>
          <a:ext cx="889000" cy="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52919</xdr:rowOff>
    </xdr:from>
    <xdr:to>
      <xdr:col>10</xdr:col>
      <xdr:colOff>114300</xdr:colOff>
      <xdr:row>38</xdr:row>
      <xdr:rowOff>19249</xdr:rowOff>
    </xdr:to>
    <xdr:cxnSp macro="">
      <xdr:nvCxnSpPr>
        <xdr:cNvPr id="72" name="直線コネクタ 71"/>
        <xdr:cNvCxnSpPr/>
      </xdr:nvCxnSpPr>
      <xdr:spPr>
        <a:xfrm>
          <a:off x="1130300" y="6396569"/>
          <a:ext cx="889000" cy="13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157948</xdr:rowOff>
    </xdr:from>
    <xdr:to>
      <xdr:col>24</xdr:col>
      <xdr:colOff>114300</xdr:colOff>
      <xdr:row>37</xdr:row>
      <xdr:rowOff>88098</xdr:rowOff>
    </xdr:to>
    <xdr:sp macro="" textlink="">
      <xdr:nvSpPr>
        <xdr:cNvPr id="82" name="楕円 81"/>
        <xdr:cNvSpPr/>
      </xdr:nvSpPr>
      <xdr:spPr>
        <a:xfrm>
          <a:off x="4584700" y="63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136375</xdr:rowOff>
    </xdr:from>
    <xdr:ext cx="534377" cy="259045"/>
    <xdr:sp macro="" textlink="">
      <xdr:nvSpPr>
        <xdr:cNvPr id="83" name="人件費該当値テキスト"/>
        <xdr:cNvSpPr txBox="1"/>
      </xdr:nvSpPr>
      <xdr:spPr>
        <a:xfrm>
          <a:off x="4686300" y="630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38107</xdr:rowOff>
    </xdr:from>
    <xdr:to>
      <xdr:col>20</xdr:col>
      <xdr:colOff>38100</xdr:colOff>
      <xdr:row>37</xdr:row>
      <xdr:rowOff>139707</xdr:rowOff>
    </xdr:to>
    <xdr:sp macro="" textlink="">
      <xdr:nvSpPr>
        <xdr:cNvPr id="84" name="楕円 83"/>
        <xdr:cNvSpPr/>
      </xdr:nvSpPr>
      <xdr:spPr>
        <a:xfrm>
          <a:off x="3746500" y="638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130834</xdr:rowOff>
    </xdr:from>
    <xdr:ext cx="534377" cy="259045"/>
    <xdr:sp macro="" textlink="">
      <xdr:nvSpPr>
        <xdr:cNvPr id="85" name="テキスト ボックス 84"/>
        <xdr:cNvSpPr txBox="1"/>
      </xdr:nvSpPr>
      <xdr:spPr>
        <a:xfrm>
          <a:off x="3530111" y="6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149251</xdr:rowOff>
    </xdr:from>
    <xdr:to>
      <xdr:col>15</xdr:col>
      <xdr:colOff>101600</xdr:colOff>
      <xdr:row>38</xdr:row>
      <xdr:rowOff>79401</xdr:rowOff>
    </xdr:to>
    <xdr:sp macro="" textlink="">
      <xdr:nvSpPr>
        <xdr:cNvPr id="86" name="楕円 85"/>
        <xdr:cNvSpPr/>
      </xdr:nvSpPr>
      <xdr:spPr>
        <a:xfrm>
          <a:off x="2857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70528</xdr:rowOff>
    </xdr:from>
    <xdr:ext cx="534377" cy="259045"/>
    <xdr:sp macro="" textlink="">
      <xdr:nvSpPr>
        <xdr:cNvPr id="87" name="テキスト ボックス 86"/>
        <xdr:cNvSpPr txBox="1"/>
      </xdr:nvSpPr>
      <xdr:spPr>
        <a:xfrm>
          <a:off x="2641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139900</xdr:rowOff>
    </xdr:from>
    <xdr:to>
      <xdr:col>10</xdr:col>
      <xdr:colOff>165100</xdr:colOff>
      <xdr:row>38</xdr:row>
      <xdr:rowOff>70050</xdr:rowOff>
    </xdr:to>
    <xdr:sp macro="" textlink="">
      <xdr:nvSpPr>
        <xdr:cNvPr id="88" name="楕円 87"/>
        <xdr:cNvSpPr/>
      </xdr:nvSpPr>
      <xdr:spPr>
        <a:xfrm>
          <a:off x="1968500" y="648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61176</xdr:rowOff>
    </xdr:from>
    <xdr:ext cx="534377" cy="259045"/>
    <xdr:sp macro="" textlink="">
      <xdr:nvSpPr>
        <xdr:cNvPr id="89" name="テキスト ボックス 88"/>
        <xdr:cNvSpPr txBox="1"/>
      </xdr:nvSpPr>
      <xdr:spPr>
        <a:xfrm>
          <a:off x="1752111" y="657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2119</xdr:rowOff>
    </xdr:from>
    <xdr:to>
      <xdr:col>6</xdr:col>
      <xdr:colOff>38100</xdr:colOff>
      <xdr:row>37</xdr:row>
      <xdr:rowOff>103719</xdr:rowOff>
    </xdr:to>
    <xdr:sp macro="" textlink="">
      <xdr:nvSpPr>
        <xdr:cNvPr id="90" name="楕円 89"/>
        <xdr:cNvSpPr/>
      </xdr:nvSpPr>
      <xdr:spPr>
        <a:xfrm>
          <a:off x="1079500" y="634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94846</xdr:rowOff>
    </xdr:from>
    <xdr:ext cx="534377" cy="259045"/>
    <xdr:sp macro="" textlink="">
      <xdr:nvSpPr>
        <xdr:cNvPr id="91" name="テキスト ボックス 90"/>
        <xdr:cNvSpPr txBox="1"/>
      </xdr:nvSpPr>
      <xdr:spPr>
        <a:xfrm>
          <a:off x="863111" y="643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120507</xdr:rowOff>
    </xdr:from>
    <xdr:to>
      <xdr:col>24</xdr:col>
      <xdr:colOff>63500</xdr:colOff>
      <xdr:row>58</xdr:row>
      <xdr:rowOff>121749</xdr:rowOff>
    </xdr:to>
    <xdr:cxnSp macro="">
      <xdr:nvCxnSpPr>
        <xdr:cNvPr id="118" name="直線コネクタ 117"/>
        <xdr:cNvCxnSpPr/>
      </xdr:nvCxnSpPr>
      <xdr:spPr>
        <a:xfrm flipV="1">
          <a:off x="3797300" y="10064607"/>
          <a:ext cx="8382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121024</xdr:rowOff>
    </xdr:from>
    <xdr:to>
      <xdr:col>19</xdr:col>
      <xdr:colOff>177800</xdr:colOff>
      <xdr:row>58</xdr:row>
      <xdr:rowOff>121749</xdr:rowOff>
    </xdr:to>
    <xdr:cxnSp macro="">
      <xdr:nvCxnSpPr>
        <xdr:cNvPr id="121" name="直線コネクタ 120"/>
        <xdr:cNvCxnSpPr/>
      </xdr:nvCxnSpPr>
      <xdr:spPr>
        <a:xfrm>
          <a:off x="2908300" y="10065124"/>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121024</xdr:rowOff>
    </xdr:from>
    <xdr:to>
      <xdr:col>15</xdr:col>
      <xdr:colOff>50800</xdr:colOff>
      <xdr:row>58</xdr:row>
      <xdr:rowOff>122433</xdr:rowOff>
    </xdr:to>
    <xdr:cxnSp macro="">
      <xdr:nvCxnSpPr>
        <xdr:cNvPr id="124" name="直線コネクタ 123"/>
        <xdr:cNvCxnSpPr/>
      </xdr:nvCxnSpPr>
      <xdr:spPr>
        <a:xfrm flipV="1">
          <a:off x="2019300" y="10065124"/>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122433</xdr:rowOff>
    </xdr:from>
    <xdr:to>
      <xdr:col>10</xdr:col>
      <xdr:colOff>114300</xdr:colOff>
      <xdr:row>58</xdr:row>
      <xdr:rowOff>124778</xdr:rowOff>
    </xdr:to>
    <xdr:cxnSp macro="">
      <xdr:nvCxnSpPr>
        <xdr:cNvPr id="127" name="直線コネクタ 126"/>
        <xdr:cNvCxnSpPr/>
      </xdr:nvCxnSpPr>
      <xdr:spPr>
        <a:xfrm flipV="1">
          <a:off x="1130300" y="10066533"/>
          <a:ext cx="8890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69707</xdr:rowOff>
    </xdr:from>
    <xdr:to>
      <xdr:col>24</xdr:col>
      <xdr:colOff>114300</xdr:colOff>
      <xdr:row>58</xdr:row>
      <xdr:rowOff>171307</xdr:rowOff>
    </xdr:to>
    <xdr:sp macro="" textlink="">
      <xdr:nvSpPr>
        <xdr:cNvPr id="137" name="楕円 136"/>
        <xdr:cNvSpPr/>
      </xdr:nvSpPr>
      <xdr:spPr>
        <a:xfrm>
          <a:off x="4584700" y="100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70949</xdr:rowOff>
    </xdr:from>
    <xdr:to>
      <xdr:col>20</xdr:col>
      <xdr:colOff>38100</xdr:colOff>
      <xdr:row>59</xdr:row>
      <xdr:rowOff>1099</xdr:rowOff>
    </xdr:to>
    <xdr:sp macro="" textlink="">
      <xdr:nvSpPr>
        <xdr:cNvPr id="139" name="楕円 138"/>
        <xdr:cNvSpPr/>
      </xdr:nvSpPr>
      <xdr:spPr>
        <a:xfrm>
          <a:off x="3746500" y="100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163676</xdr:rowOff>
    </xdr:from>
    <xdr:ext cx="534377" cy="259045"/>
    <xdr:sp macro="" textlink="">
      <xdr:nvSpPr>
        <xdr:cNvPr id="140" name="テキスト ボックス 139"/>
        <xdr:cNvSpPr txBox="1"/>
      </xdr:nvSpPr>
      <xdr:spPr>
        <a:xfrm>
          <a:off x="3530111" y="1010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70224</xdr:rowOff>
    </xdr:from>
    <xdr:to>
      <xdr:col>15</xdr:col>
      <xdr:colOff>101600</xdr:colOff>
      <xdr:row>59</xdr:row>
      <xdr:rowOff>374</xdr:rowOff>
    </xdr:to>
    <xdr:sp macro="" textlink="">
      <xdr:nvSpPr>
        <xdr:cNvPr id="141" name="楕円 140"/>
        <xdr:cNvSpPr/>
      </xdr:nvSpPr>
      <xdr:spPr>
        <a:xfrm>
          <a:off x="2857500" y="100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162951</xdr:rowOff>
    </xdr:from>
    <xdr:ext cx="534377" cy="259045"/>
    <xdr:sp macro="" textlink="">
      <xdr:nvSpPr>
        <xdr:cNvPr id="142" name="テキスト ボックス 141"/>
        <xdr:cNvSpPr txBox="1"/>
      </xdr:nvSpPr>
      <xdr:spPr>
        <a:xfrm>
          <a:off x="2641111" y="1010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71633</xdr:rowOff>
    </xdr:from>
    <xdr:to>
      <xdr:col>10</xdr:col>
      <xdr:colOff>165100</xdr:colOff>
      <xdr:row>59</xdr:row>
      <xdr:rowOff>1783</xdr:rowOff>
    </xdr:to>
    <xdr:sp macro="" textlink="">
      <xdr:nvSpPr>
        <xdr:cNvPr id="143" name="楕円 142"/>
        <xdr:cNvSpPr/>
      </xdr:nvSpPr>
      <xdr:spPr>
        <a:xfrm>
          <a:off x="1968500" y="1001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164360</xdr:rowOff>
    </xdr:from>
    <xdr:ext cx="534377" cy="259045"/>
    <xdr:sp macro="" textlink="">
      <xdr:nvSpPr>
        <xdr:cNvPr id="144" name="テキスト ボックス 143"/>
        <xdr:cNvSpPr txBox="1"/>
      </xdr:nvSpPr>
      <xdr:spPr>
        <a:xfrm>
          <a:off x="1752111" y="1010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73978</xdr:rowOff>
    </xdr:from>
    <xdr:to>
      <xdr:col>6</xdr:col>
      <xdr:colOff>38100</xdr:colOff>
      <xdr:row>59</xdr:row>
      <xdr:rowOff>4128</xdr:rowOff>
    </xdr:to>
    <xdr:sp macro="" textlink="">
      <xdr:nvSpPr>
        <xdr:cNvPr id="145" name="楕円 144"/>
        <xdr:cNvSpPr/>
      </xdr:nvSpPr>
      <xdr:spPr>
        <a:xfrm>
          <a:off x="1079500" y="1001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166705</xdr:rowOff>
    </xdr:from>
    <xdr:ext cx="534377" cy="259045"/>
    <xdr:sp macro="" textlink="">
      <xdr:nvSpPr>
        <xdr:cNvPr id="146" name="テキスト ボックス 145"/>
        <xdr:cNvSpPr txBox="1"/>
      </xdr:nvSpPr>
      <xdr:spPr>
        <a:xfrm>
          <a:off x="863111" y="1011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31051</xdr:rowOff>
    </xdr:from>
    <xdr:to>
      <xdr:col>24</xdr:col>
      <xdr:colOff>63500</xdr:colOff>
      <xdr:row>79</xdr:row>
      <xdr:rowOff>33643</xdr:rowOff>
    </xdr:to>
    <xdr:cxnSp macro="">
      <xdr:nvCxnSpPr>
        <xdr:cNvPr id="175" name="直線コネクタ 174"/>
        <xdr:cNvCxnSpPr/>
      </xdr:nvCxnSpPr>
      <xdr:spPr>
        <a:xfrm>
          <a:off x="3797300" y="13575601"/>
          <a:ext cx="8382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31051</xdr:rowOff>
    </xdr:from>
    <xdr:to>
      <xdr:col>19</xdr:col>
      <xdr:colOff>177800</xdr:colOff>
      <xdr:row>79</xdr:row>
      <xdr:rowOff>33223</xdr:rowOff>
    </xdr:to>
    <xdr:cxnSp macro="">
      <xdr:nvCxnSpPr>
        <xdr:cNvPr id="178" name="直線コネクタ 177"/>
        <xdr:cNvCxnSpPr/>
      </xdr:nvCxnSpPr>
      <xdr:spPr>
        <a:xfrm flipV="1">
          <a:off x="2908300" y="13575601"/>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31890</xdr:rowOff>
    </xdr:from>
    <xdr:to>
      <xdr:col>15</xdr:col>
      <xdr:colOff>50800</xdr:colOff>
      <xdr:row>79</xdr:row>
      <xdr:rowOff>33223</xdr:rowOff>
    </xdr:to>
    <xdr:cxnSp macro="">
      <xdr:nvCxnSpPr>
        <xdr:cNvPr id="181" name="直線コネクタ 180"/>
        <xdr:cNvCxnSpPr/>
      </xdr:nvCxnSpPr>
      <xdr:spPr>
        <a:xfrm>
          <a:off x="2019300" y="13576440"/>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23571</xdr:rowOff>
    </xdr:from>
    <xdr:to>
      <xdr:col>10</xdr:col>
      <xdr:colOff>114300</xdr:colOff>
      <xdr:row>79</xdr:row>
      <xdr:rowOff>31890</xdr:rowOff>
    </xdr:to>
    <xdr:cxnSp macro="">
      <xdr:nvCxnSpPr>
        <xdr:cNvPr id="184" name="直線コネクタ 183"/>
        <xdr:cNvCxnSpPr/>
      </xdr:nvCxnSpPr>
      <xdr:spPr>
        <a:xfrm>
          <a:off x="1130300" y="13568121"/>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154293</xdr:rowOff>
    </xdr:from>
    <xdr:to>
      <xdr:col>24</xdr:col>
      <xdr:colOff>114300</xdr:colOff>
      <xdr:row>79</xdr:row>
      <xdr:rowOff>84443</xdr:rowOff>
    </xdr:to>
    <xdr:sp macro="" textlink="">
      <xdr:nvSpPr>
        <xdr:cNvPr id="194" name="楕円 193"/>
        <xdr:cNvSpPr/>
      </xdr:nvSpPr>
      <xdr:spPr>
        <a:xfrm>
          <a:off x="4584700" y="1352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69220</xdr:rowOff>
    </xdr:from>
    <xdr:ext cx="378565" cy="259045"/>
    <xdr:sp macro="" textlink="">
      <xdr:nvSpPr>
        <xdr:cNvPr id="195" name="維持補修費該当値テキスト"/>
        <xdr:cNvSpPr txBox="1"/>
      </xdr:nvSpPr>
      <xdr:spPr>
        <a:xfrm>
          <a:off x="4686300" y="134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151701</xdr:rowOff>
    </xdr:from>
    <xdr:to>
      <xdr:col>20</xdr:col>
      <xdr:colOff>38100</xdr:colOff>
      <xdr:row>79</xdr:row>
      <xdr:rowOff>81851</xdr:rowOff>
    </xdr:to>
    <xdr:sp macro="" textlink="">
      <xdr:nvSpPr>
        <xdr:cNvPr id="196" name="楕円 195"/>
        <xdr:cNvSpPr/>
      </xdr:nvSpPr>
      <xdr:spPr>
        <a:xfrm>
          <a:off x="3746500" y="135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72978</xdr:rowOff>
    </xdr:from>
    <xdr:ext cx="469744" cy="259045"/>
    <xdr:sp macro="" textlink="">
      <xdr:nvSpPr>
        <xdr:cNvPr id="197" name="テキスト ボックス 196"/>
        <xdr:cNvSpPr txBox="1"/>
      </xdr:nvSpPr>
      <xdr:spPr>
        <a:xfrm>
          <a:off x="3562428" y="1361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153873</xdr:rowOff>
    </xdr:from>
    <xdr:to>
      <xdr:col>15</xdr:col>
      <xdr:colOff>101600</xdr:colOff>
      <xdr:row>79</xdr:row>
      <xdr:rowOff>84023</xdr:rowOff>
    </xdr:to>
    <xdr:sp macro="" textlink="">
      <xdr:nvSpPr>
        <xdr:cNvPr id="198" name="楕円 197"/>
        <xdr:cNvSpPr/>
      </xdr:nvSpPr>
      <xdr:spPr>
        <a:xfrm>
          <a:off x="2857500" y="135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75150</xdr:rowOff>
    </xdr:from>
    <xdr:ext cx="378565" cy="259045"/>
    <xdr:sp macro="" textlink="">
      <xdr:nvSpPr>
        <xdr:cNvPr id="199" name="テキスト ボックス 198"/>
        <xdr:cNvSpPr txBox="1"/>
      </xdr:nvSpPr>
      <xdr:spPr>
        <a:xfrm>
          <a:off x="2719017" y="1361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152540</xdr:rowOff>
    </xdr:from>
    <xdr:to>
      <xdr:col>10</xdr:col>
      <xdr:colOff>165100</xdr:colOff>
      <xdr:row>79</xdr:row>
      <xdr:rowOff>82690</xdr:rowOff>
    </xdr:to>
    <xdr:sp macro="" textlink="">
      <xdr:nvSpPr>
        <xdr:cNvPr id="200" name="楕円 199"/>
        <xdr:cNvSpPr/>
      </xdr:nvSpPr>
      <xdr:spPr>
        <a:xfrm>
          <a:off x="1968500" y="135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73817</xdr:rowOff>
    </xdr:from>
    <xdr:ext cx="378565" cy="259045"/>
    <xdr:sp macro="" textlink="">
      <xdr:nvSpPr>
        <xdr:cNvPr id="201" name="テキスト ボックス 200"/>
        <xdr:cNvSpPr txBox="1"/>
      </xdr:nvSpPr>
      <xdr:spPr>
        <a:xfrm>
          <a:off x="1830017" y="13618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144221</xdr:rowOff>
    </xdr:from>
    <xdr:to>
      <xdr:col>6</xdr:col>
      <xdr:colOff>38100</xdr:colOff>
      <xdr:row>79</xdr:row>
      <xdr:rowOff>74371</xdr:rowOff>
    </xdr:to>
    <xdr:sp macro="" textlink="">
      <xdr:nvSpPr>
        <xdr:cNvPr id="202" name="楕円 201"/>
        <xdr:cNvSpPr/>
      </xdr:nvSpPr>
      <xdr:spPr>
        <a:xfrm>
          <a:off x="1079500" y="1351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65498</xdr:rowOff>
    </xdr:from>
    <xdr:ext cx="469744" cy="259045"/>
    <xdr:sp macro="" textlink="">
      <xdr:nvSpPr>
        <xdr:cNvPr id="203" name="テキスト ボックス 202"/>
        <xdr:cNvSpPr txBox="1"/>
      </xdr:nvSpPr>
      <xdr:spPr>
        <a:xfrm>
          <a:off x="895428" y="1361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63584</xdr:rowOff>
    </xdr:from>
    <xdr:to>
      <xdr:col>24</xdr:col>
      <xdr:colOff>63500</xdr:colOff>
      <xdr:row>96</xdr:row>
      <xdr:rowOff>98270</xdr:rowOff>
    </xdr:to>
    <xdr:cxnSp macro="">
      <xdr:nvCxnSpPr>
        <xdr:cNvPr id="233" name="直線コネクタ 232"/>
        <xdr:cNvCxnSpPr/>
      </xdr:nvCxnSpPr>
      <xdr:spPr>
        <a:xfrm flipV="1">
          <a:off x="3797300" y="16522784"/>
          <a:ext cx="838200" cy="3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67614</xdr:rowOff>
    </xdr:from>
    <xdr:to>
      <xdr:col>19</xdr:col>
      <xdr:colOff>177800</xdr:colOff>
      <xdr:row>96</xdr:row>
      <xdr:rowOff>98270</xdr:rowOff>
    </xdr:to>
    <xdr:cxnSp macro="">
      <xdr:nvCxnSpPr>
        <xdr:cNvPr id="236" name="直線コネクタ 235"/>
        <xdr:cNvCxnSpPr/>
      </xdr:nvCxnSpPr>
      <xdr:spPr>
        <a:xfrm>
          <a:off x="2908300" y="16526814"/>
          <a:ext cx="889000" cy="3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10861</xdr:rowOff>
    </xdr:from>
    <xdr:to>
      <xdr:col>15</xdr:col>
      <xdr:colOff>50800</xdr:colOff>
      <xdr:row>96</xdr:row>
      <xdr:rowOff>67614</xdr:rowOff>
    </xdr:to>
    <xdr:cxnSp macro="">
      <xdr:nvCxnSpPr>
        <xdr:cNvPr id="239" name="直線コネクタ 238"/>
        <xdr:cNvCxnSpPr/>
      </xdr:nvCxnSpPr>
      <xdr:spPr>
        <a:xfrm>
          <a:off x="2019300" y="16470061"/>
          <a:ext cx="889000" cy="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10861</xdr:rowOff>
    </xdr:from>
    <xdr:to>
      <xdr:col>10</xdr:col>
      <xdr:colOff>114300</xdr:colOff>
      <xdr:row>97</xdr:row>
      <xdr:rowOff>46667</xdr:rowOff>
    </xdr:to>
    <xdr:cxnSp macro="">
      <xdr:nvCxnSpPr>
        <xdr:cNvPr id="242" name="直線コネクタ 241"/>
        <xdr:cNvCxnSpPr/>
      </xdr:nvCxnSpPr>
      <xdr:spPr>
        <a:xfrm flipV="1">
          <a:off x="1130300" y="16470061"/>
          <a:ext cx="889000" cy="20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12784</xdr:rowOff>
    </xdr:from>
    <xdr:to>
      <xdr:col>24</xdr:col>
      <xdr:colOff>114300</xdr:colOff>
      <xdr:row>96</xdr:row>
      <xdr:rowOff>114384</xdr:rowOff>
    </xdr:to>
    <xdr:sp macro="" textlink="">
      <xdr:nvSpPr>
        <xdr:cNvPr id="252" name="楕円 251"/>
        <xdr:cNvSpPr/>
      </xdr:nvSpPr>
      <xdr:spPr>
        <a:xfrm>
          <a:off x="4584700" y="164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162661</xdr:rowOff>
    </xdr:from>
    <xdr:ext cx="599010" cy="259045"/>
    <xdr:sp macro="" textlink="">
      <xdr:nvSpPr>
        <xdr:cNvPr id="253" name="扶助費該当値テキスト"/>
        <xdr:cNvSpPr txBox="1"/>
      </xdr:nvSpPr>
      <xdr:spPr>
        <a:xfrm>
          <a:off x="4686300" y="1645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47470</xdr:rowOff>
    </xdr:from>
    <xdr:to>
      <xdr:col>20</xdr:col>
      <xdr:colOff>38100</xdr:colOff>
      <xdr:row>96</xdr:row>
      <xdr:rowOff>149070</xdr:rowOff>
    </xdr:to>
    <xdr:sp macro="" textlink="">
      <xdr:nvSpPr>
        <xdr:cNvPr id="254" name="楕円 253"/>
        <xdr:cNvSpPr/>
      </xdr:nvSpPr>
      <xdr:spPr>
        <a:xfrm>
          <a:off x="3746500" y="165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140197</xdr:rowOff>
    </xdr:from>
    <xdr:ext cx="599010" cy="259045"/>
    <xdr:sp macro="" textlink="">
      <xdr:nvSpPr>
        <xdr:cNvPr id="255" name="テキスト ボックス 254"/>
        <xdr:cNvSpPr txBox="1"/>
      </xdr:nvSpPr>
      <xdr:spPr>
        <a:xfrm>
          <a:off x="3497795" y="1659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16814</xdr:rowOff>
    </xdr:from>
    <xdr:to>
      <xdr:col>15</xdr:col>
      <xdr:colOff>101600</xdr:colOff>
      <xdr:row>96</xdr:row>
      <xdr:rowOff>118414</xdr:rowOff>
    </xdr:to>
    <xdr:sp macro="" textlink="">
      <xdr:nvSpPr>
        <xdr:cNvPr id="256" name="楕円 255"/>
        <xdr:cNvSpPr/>
      </xdr:nvSpPr>
      <xdr:spPr>
        <a:xfrm>
          <a:off x="2857500" y="1647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109541</xdr:rowOff>
    </xdr:from>
    <xdr:ext cx="599010" cy="259045"/>
    <xdr:sp macro="" textlink="">
      <xdr:nvSpPr>
        <xdr:cNvPr id="257" name="テキスト ボックス 256"/>
        <xdr:cNvSpPr txBox="1"/>
      </xdr:nvSpPr>
      <xdr:spPr>
        <a:xfrm>
          <a:off x="2608795" y="1656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131511</xdr:rowOff>
    </xdr:from>
    <xdr:to>
      <xdr:col>10</xdr:col>
      <xdr:colOff>165100</xdr:colOff>
      <xdr:row>96</xdr:row>
      <xdr:rowOff>61661</xdr:rowOff>
    </xdr:to>
    <xdr:sp macro="" textlink="">
      <xdr:nvSpPr>
        <xdr:cNvPr id="258" name="楕円 257"/>
        <xdr:cNvSpPr/>
      </xdr:nvSpPr>
      <xdr:spPr>
        <a:xfrm>
          <a:off x="1968500" y="164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52788</xdr:rowOff>
    </xdr:from>
    <xdr:ext cx="599010" cy="259045"/>
    <xdr:sp macro="" textlink="">
      <xdr:nvSpPr>
        <xdr:cNvPr id="259" name="テキスト ボックス 258"/>
        <xdr:cNvSpPr txBox="1"/>
      </xdr:nvSpPr>
      <xdr:spPr>
        <a:xfrm>
          <a:off x="1719795" y="1651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167317</xdr:rowOff>
    </xdr:from>
    <xdr:to>
      <xdr:col>6</xdr:col>
      <xdr:colOff>38100</xdr:colOff>
      <xdr:row>97</xdr:row>
      <xdr:rowOff>97467</xdr:rowOff>
    </xdr:to>
    <xdr:sp macro="" textlink="">
      <xdr:nvSpPr>
        <xdr:cNvPr id="260" name="楕円 259"/>
        <xdr:cNvSpPr/>
      </xdr:nvSpPr>
      <xdr:spPr>
        <a:xfrm>
          <a:off x="1079500" y="166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88594</xdr:rowOff>
    </xdr:from>
    <xdr:ext cx="534377" cy="259045"/>
    <xdr:sp macro="" textlink="">
      <xdr:nvSpPr>
        <xdr:cNvPr id="261" name="テキスト ボックス 260"/>
        <xdr:cNvSpPr txBox="1"/>
      </xdr:nvSpPr>
      <xdr:spPr>
        <a:xfrm>
          <a:off x="863111" y="1671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10789</xdr:rowOff>
    </xdr:from>
    <xdr:to>
      <xdr:col>55</xdr:col>
      <xdr:colOff>0</xdr:colOff>
      <xdr:row>38</xdr:row>
      <xdr:rowOff>38136</xdr:rowOff>
    </xdr:to>
    <xdr:cxnSp macro="">
      <xdr:nvCxnSpPr>
        <xdr:cNvPr id="292" name="直線コネクタ 291"/>
        <xdr:cNvCxnSpPr/>
      </xdr:nvCxnSpPr>
      <xdr:spPr>
        <a:xfrm flipV="1">
          <a:off x="9639300" y="6525889"/>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38136</xdr:rowOff>
    </xdr:from>
    <xdr:to>
      <xdr:col>50</xdr:col>
      <xdr:colOff>114300</xdr:colOff>
      <xdr:row>38</xdr:row>
      <xdr:rowOff>63384</xdr:rowOff>
    </xdr:to>
    <xdr:cxnSp macro="">
      <xdr:nvCxnSpPr>
        <xdr:cNvPr id="295" name="直線コネクタ 294"/>
        <xdr:cNvCxnSpPr/>
      </xdr:nvCxnSpPr>
      <xdr:spPr>
        <a:xfrm flipV="1">
          <a:off x="8750300" y="6553236"/>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63384</xdr:rowOff>
    </xdr:from>
    <xdr:to>
      <xdr:col>45</xdr:col>
      <xdr:colOff>177800</xdr:colOff>
      <xdr:row>38</xdr:row>
      <xdr:rowOff>126611</xdr:rowOff>
    </xdr:to>
    <xdr:cxnSp macro="">
      <xdr:nvCxnSpPr>
        <xdr:cNvPr id="298" name="直線コネクタ 297"/>
        <xdr:cNvCxnSpPr/>
      </xdr:nvCxnSpPr>
      <xdr:spPr>
        <a:xfrm flipV="1">
          <a:off x="7861300" y="6578484"/>
          <a:ext cx="889000" cy="6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146930</xdr:rowOff>
    </xdr:from>
    <xdr:to>
      <xdr:col>41</xdr:col>
      <xdr:colOff>50800</xdr:colOff>
      <xdr:row>38</xdr:row>
      <xdr:rowOff>126611</xdr:rowOff>
    </xdr:to>
    <xdr:cxnSp macro="">
      <xdr:nvCxnSpPr>
        <xdr:cNvPr id="301" name="直線コネクタ 300"/>
        <xdr:cNvCxnSpPr/>
      </xdr:nvCxnSpPr>
      <xdr:spPr>
        <a:xfrm>
          <a:off x="6972300" y="6319130"/>
          <a:ext cx="889000" cy="32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131439</xdr:rowOff>
    </xdr:from>
    <xdr:to>
      <xdr:col>55</xdr:col>
      <xdr:colOff>50800</xdr:colOff>
      <xdr:row>38</xdr:row>
      <xdr:rowOff>61589</xdr:rowOff>
    </xdr:to>
    <xdr:sp macro="" textlink="">
      <xdr:nvSpPr>
        <xdr:cNvPr id="311" name="楕円 310"/>
        <xdr:cNvSpPr/>
      </xdr:nvSpPr>
      <xdr:spPr>
        <a:xfrm>
          <a:off x="10426700" y="64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109866</xdr:rowOff>
    </xdr:from>
    <xdr:ext cx="534377" cy="259045"/>
    <xdr:sp macro="" textlink="">
      <xdr:nvSpPr>
        <xdr:cNvPr id="312" name="補助費等該当値テキスト"/>
        <xdr:cNvSpPr txBox="1"/>
      </xdr:nvSpPr>
      <xdr:spPr>
        <a:xfrm>
          <a:off x="10528300" y="6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158786</xdr:rowOff>
    </xdr:from>
    <xdr:to>
      <xdr:col>50</xdr:col>
      <xdr:colOff>165100</xdr:colOff>
      <xdr:row>38</xdr:row>
      <xdr:rowOff>88936</xdr:rowOff>
    </xdr:to>
    <xdr:sp macro="" textlink="">
      <xdr:nvSpPr>
        <xdr:cNvPr id="313" name="楕円 312"/>
        <xdr:cNvSpPr/>
      </xdr:nvSpPr>
      <xdr:spPr>
        <a:xfrm>
          <a:off x="9588500" y="65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80063</xdr:rowOff>
    </xdr:from>
    <xdr:ext cx="534377" cy="259045"/>
    <xdr:sp macro="" textlink="">
      <xdr:nvSpPr>
        <xdr:cNvPr id="314" name="テキスト ボックス 313"/>
        <xdr:cNvSpPr txBox="1"/>
      </xdr:nvSpPr>
      <xdr:spPr>
        <a:xfrm>
          <a:off x="9372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12584</xdr:rowOff>
    </xdr:from>
    <xdr:to>
      <xdr:col>46</xdr:col>
      <xdr:colOff>38100</xdr:colOff>
      <xdr:row>38</xdr:row>
      <xdr:rowOff>114184</xdr:rowOff>
    </xdr:to>
    <xdr:sp macro="" textlink="">
      <xdr:nvSpPr>
        <xdr:cNvPr id="315" name="楕円 314"/>
        <xdr:cNvSpPr/>
      </xdr:nvSpPr>
      <xdr:spPr>
        <a:xfrm>
          <a:off x="8699500" y="65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105311</xdr:rowOff>
    </xdr:from>
    <xdr:ext cx="534377" cy="259045"/>
    <xdr:sp macro="" textlink="">
      <xdr:nvSpPr>
        <xdr:cNvPr id="316" name="テキスト ボックス 315"/>
        <xdr:cNvSpPr txBox="1"/>
      </xdr:nvSpPr>
      <xdr:spPr>
        <a:xfrm>
          <a:off x="8483111" y="662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75811</xdr:rowOff>
    </xdr:from>
    <xdr:to>
      <xdr:col>41</xdr:col>
      <xdr:colOff>101600</xdr:colOff>
      <xdr:row>39</xdr:row>
      <xdr:rowOff>5961</xdr:rowOff>
    </xdr:to>
    <xdr:sp macro="" textlink="">
      <xdr:nvSpPr>
        <xdr:cNvPr id="317" name="楕円 316"/>
        <xdr:cNvSpPr/>
      </xdr:nvSpPr>
      <xdr:spPr>
        <a:xfrm>
          <a:off x="7810500" y="65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168538</xdr:rowOff>
    </xdr:from>
    <xdr:ext cx="534377" cy="259045"/>
    <xdr:sp macro="" textlink="">
      <xdr:nvSpPr>
        <xdr:cNvPr id="318" name="テキスト ボックス 317"/>
        <xdr:cNvSpPr txBox="1"/>
      </xdr:nvSpPr>
      <xdr:spPr>
        <a:xfrm>
          <a:off x="7594111" y="66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96130</xdr:rowOff>
    </xdr:from>
    <xdr:to>
      <xdr:col>36</xdr:col>
      <xdr:colOff>165100</xdr:colOff>
      <xdr:row>37</xdr:row>
      <xdr:rowOff>26280</xdr:rowOff>
    </xdr:to>
    <xdr:sp macro="" textlink="">
      <xdr:nvSpPr>
        <xdr:cNvPr id="319" name="楕円 318"/>
        <xdr:cNvSpPr/>
      </xdr:nvSpPr>
      <xdr:spPr>
        <a:xfrm>
          <a:off x="6921500" y="62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17407</xdr:rowOff>
    </xdr:from>
    <xdr:ext cx="599010" cy="259045"/>
    <xdr:sp macro="" textlink="">
      <xdr:nvSpPr>
        <xdr:cNvPr id="320" name="テキスト ボックス 319"/>
        <xdr:cNvSpPr txBox="1"/>
      </xdr:nvSpPr>
      <xdr:spPr>
        <a:xfrm>
          <a:off x="6672795" y="63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167859</xdr:rowOff>
    </xdr:from>
    <xdr:to>
      <xdr:col>55</xdr:col>
      <xdr:colOff>0</xdr:colOff>
      <xdr:row>57</xdr:row>
      <xdr:rowOff>3504</xdr:rowOff>
    </xdr:to>
    <xdr:cxnSp macro="">
      <xdr:nvCxnSpPr>
        <xdr:cNvPr id="347" name="直線コネクタ 346"/>
        <xdr:cNvCxnSpPr/>
      </xdr:nvCxnSpPr>
      <xdr:spPr>
        <a:xfrm>
          <a:off x="9639300" y="9769059"/>
          <a:ext cx="838200" cy="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140536</xdr:rowOff>
    </xdr:from>
    <xdr:to>
      <xdr:col>50</xdr:col>
      <xdr:colOff>114300</xdr:colOff>
      <xdr:row>56</xdr:row>
      <xdr:rowOff>167859</xdr:rowOff>
    </xdr:to>
    <xdr:cxnSp macro="">
      <xdr:nvCxnSpPr>
        <xdr:cNvPr id="350" name="直線コネクタ 349"/>
        <xdr:cNvCxnSpPr/>
      </xdr:nvCxnSpPr>
      <xdr:spPr>
        <a:xfrm>
          <a:off x="8750300" y="9570286"/>
          <a:ext cx="889000" cy="19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29762</xdr:rowOff>
    </xdr:from>
    <xdr:to>
      <xdr:col>45</xdr:col>
      <xdr:colOff>177800</xdr:colOff>
      <xdr:row>55</xdr:row>
      <xdr:rowOff>140536</xdr:rowOff>
    </xdr:to>
    <xdr:cxnSp macro="">
      <xdr:nvCxnSpPr>
        <xdr:cNvPr id="353" name="直線コネクタ 352"/>
        <xdr:cNvCxnSpPr/>
      </xdr:nvCxnSpPr>
      <xdr:spPr>
        <a:xfrm>
          <a:off x="7861300" y="9459512"/>
          <a:ext cx="889000" cy="11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29762</xdr:rowOff>
    </xdr:from>
    <xdr:to>
      <xdr:col>41</xdr:col>
      <xdr:colOff>50800</xdr:colOff>
      <xdr:row>57</xdr:row>
      <xdr:rowOff>844</xdr:rowOff>
    </xdr:to>
    <xdr:cxnSp macro="">
      <xdr:nvCxnSpPr>
        <xdr:cNvPr id="356" name="直線コネクタ 355"/>
        <xdr:cNvCxnSpPr/>
      </xdr:nvCxnSpPr>
      <xdr:spPr>
        <a:xfrm flipV="1">
          <a:off x="6972300" y="9459512"/>
          <a:ext cx="889000" cy="3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124154</xdr:rowOff>
    </xdr:from>
    <xdr:to>
      <xdr:col>55</xdr:col>
      <xdr:colOff>50800</xdr:colOff>
      <xdr:row>57</xdr:row>
      <xdr:rowOff>54304</xdr:rowOff>
    </xdr:to>
    <xdr:sp macro="" textlink="">
      <xdr:nvSpPr>
        <xdr:cNvPr id="366" name="楕円 365"/>
        <xdr:cNvSpPr/>
      </xdr:nvSpPr>
      <xdr:spPr>
        <a:xfrm>
          <a:off x="10426700" y="97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102581</xdr:rowOff>
    </xdr:from>
    <xdr:ext cx="534377" cy="259045"/>
    <xdr:sp macro="" textlink="">
      <xdr:nvSpPr>
        <xdr:cNvPr id="367" name="普通建設事業費該当値テキスト"/>
        <xdr:cNvSpPr txBox="1"/>
      </xdr:nvSpPr>
      <xdr:spPr>
        <a:xfrm>
          <a:off x="10528300" y="97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117059</xdr:rowOff>
    </xdr:from>
    <xdr:to>
      <xdr:col>50</xdr:col>
      <xdr:colOff>165100</xdr:colOff>
      <xdr:row>57</xdr:row>
      <xdr:rowOff>47209</xdr:rowOff>
    </xdr:to>
    <xdr:sp macro="" textlink="">
      <xdr:nvSpPr>
        <xdr:cNvPr id="368" name="楕円 367"/>
        <xdr:cNvSpPr/>
      </xdr:nvSpPr>
      <xdr:spPr>
        <a:xfrm>
          <a:off x="9588500" y="97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38336</xdr:rowOff>
    </xdr:from>
    <xdr:ext cx="534377" cy="259045"/>
    <xdr:sp macro="" textlink="">
      <xdr:nvSpPr>
        <xdr:cNvPr id="369" name="テキスト ボックス 368"/>
        <xdr:cNvSpPr txBox="1"/>
      </xdr:nvSpPr>
      <xdr:spPr>
        <a:xfrm>
          <a:off x="9372111" y="981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89736</xdr:rowOff>
    </xdr:from>
    <xdr:to>
      <xdr:col>46</xdr:col>
      <xdr:colOff>38100</xdr:colOff>
      <xdr:row>56</xdr:row>
      <xdr:rowOff>19886</xdr:rowOff>
    </xdr:to>
    <xdr:sp macro="" textlink="">
      <xdr:nvSpPr>
        <xdr:cNvPr id="370" name="楕円 369"/>
        <xdr:cNvSpPr/>
      </xdr:nvSpPr>
      <xdr:spPr>
        <a:xfrm>
          <a:off x="8699500" y="95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36413</xdr:rowOff>
    </xdr:from>
    <xdr:ext cx="599010" cy="259045"/>
    <xdr:sp macro="" textlink="">
      <xdr:nvSpPr>
        <xdr:cNvPr id="371" name="テキスト ボックス 370"/>
        <xdr:cNvSpPr txBox="1"/>
      </xdr:nvSpPr>
      <xdr:spPr>
        <a:xfrm>
          <a:off x="8450795" y="929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150412</xdr:rowOff>
    </xdr:from>
    <xdr:to>
      <xdr:col>41</xdr:col>
      <xdr:colOff>101600</xdr:colOff>
      <xdr:row>55</xdr:row>
      <xdr:rowOff>80562</xdr:rowOff>
    </xdr:to>
    <xdr:sp macro="" textlink="">
      <xdr:nvSpPr>
        <xdr:cNvPr id="372" name="楕円 371"/>
        <xdr:cNvSpPr/>
      </xdr:nvSpPr>
      <xdr:spPr>
        <a:xfrm>
          <a:off x="7810500" y="94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97089</xdr:rowOff>
    </xdr:from>
    <xdr:ext cx="599010" cy="259045"/>
    <xdr:sp macro="" textlink="">
      <xdr:nvSpPr>
        <xdr:cNvPr id="373" name="テキスト ボックス 372"/>
        <xdr:cNvSpPr txBox="1"/>
      </xdr:nvSpPr>
      <xdr:spPr>
        <a:xfrm>
          <a:off x="7561795" y="918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121494</xdr:rowOff>
    </xdr:from>
    <xdr:to>
      <xdr:col>36</xdr:col>
      <xdr:colOff>165100</xdr:colOff>
      <xdr:row>57</xdr:row>
      <xdr:rowOff>51644</xdr:rowOff>
    </xdr:to>
    <xdr:sp macro="" textlink="">
      <xdr:nvSpPr>
        <xdr:cNvPr id="374" name="楕円 373"/>
        <xdr:cNvSpPr/>
      </xdr:nvSpPr>
      <xdr:spPr>
        <a:xfrm>
          <a:off x="6921500" y="97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42771</xdr:rowOff>
    </xdr:from>
    <xdr:ext cx="534377" cy="259045"/>
    <xdr:sp macro="" textlink="">
      <xdr:nvSpPr>
        <xdr:cNvPr id="375" name="テキスト ボックス 374"/>
        <xdr:cNvSpPr txBox="1"/>
      </xdr:nvSpPr>
      <xdr:spPr>
        <a:xfrm>
          <a:off x="6705111" y="981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67157</xdr:rowOff>
    </xdr:from>
    <xdr:to>
      <xdr:col>55</xdr:col>
      <xdr:colOff>0</xdr:colOff>
      <xdr:row>79</xdr:row>
      <xdr:rowOff>93675</xdr:rowOff>
    </xdr:to>
    <xdr:cxnSp macro="">
      <xdr:nvCxnSpPr>
        <xdr:cNvPr id="406" name="直線コネクタ 405"/>
        <xdr:cNvCxnSpPr/>
      </xdr:nvCxnSpPr>
      <xdr:spPr>
        <a:xfrm flipV="1">
          <a:off x="9639300" y="13611707"/>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77640</xdr:rowOff>
    </xdr:from>
    <xdr:to>
      <xdr:col>50</xdr:col>
      <xdr:colOff>114300</xdr:colOff>
      <xdr:row>79</xdr:row>
      <xdr:rowOff>93675</xdr:rowOff>
    </xdr:to>
    <xdr:cxnSp macro="">
      <xdr:nvCxnSpPr>
        <xdr:cNvPr id="409" name="直線コネクタ 408"/>
        <xdr:cNvCxnSpPr/>
      </xdr:nvCxnSpPr>
      <xdr:spPr>
        <a:xfrm>
          <a:off x="8750300" y="13622190"/>
          <a:ext cx="889000" cy="1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52332</xdr:rowOff>
    </xdr:from>
    <xdr:to>
      <xdr:col>45</xdr:col>
      <xdr:colOff>177800</xdr:colOff>
      <xdr:row>79</xdr:row>
      <xdr:rowOff>77640</xdr:rowOff>
    </xdr:to>
    <xdr:cxnSp macro="">
      <xdr:nvCxnSpPr>
        <xdr:cNvPr id="412" name="直線コネクタ 411"/>
        <xdr:cNvCxnSpPr/>
      </xdr:nvCxnSpPr>
      <xdr:spPr>
        <a:xfrm>
          <a:off x="7861300" y="13425432"/>
          <a:ext cx="889000" cy="19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52332</xdr:rowOff>
    </xdr:from>
    <xdr:to>
      <xdr:col>41</xdr:col>
      <xdr:colOff>50800</xdr:colOff>
      <xdr:row>79</xdr:row>
      <xdr:rowOff>80536</xdr:rowOff>
    </xdr:to>
    <xdr:cxnSp macro="">
      <xdr:nvCxnSpPr>
        <xdr:cNvPr id="415" name="直線コネクタ 414"/>
        <xdr:cNvCxnSpPr/>
      </xdr:nvCxnSpPr>
      <xdr:spPr>
        <a:xfrm flipV="1">
          <a:off x="6972300" y="13425432"/>
          <a:ext cx="889000" cy="19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16357</xdr:rowOff>
    </xdr:from>
    <xdr:to>
      <xdr:col>55</xdr:col>
      <xdr:colOff>50800</xdr:colOff>
      <xdr:row>79</xdr:row>
      <xdr:rowOff>117957</xdr:rowOff>
    </xdr:to>
    <xdr:sp macro="" textlink="">
      <xdr:nvSpPr>
        <xdr:cNvPr id="425" name="楕円 424"/>
        <xdr:cNvSpPr/>
      </xdr:nvSpPr>
      <xdr:spPr>
        <a:xfrm>
          <a:off x="10426700" y="135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102734</xdr:rowOff>
    </xdr:from>
    <xdr:ext cx="469744" cy="259045"/>
    <xdr:sp macro="" textlink="">
      <xdr:nvSpPr>
        <xdr:cNvPr id="426" name="普通建設事業費 （ うち新規整備　）該当値テキスト"/>
        <xdr:cNvSpPr txBox="1"/>
      </xdr:nvSpPr>
      <xdr:spPr>
        <a:xfrm>
          <a:off x="10528300" y="1347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42875</xdr:rowOff>
    </xdr:from>
    <xdr:to>
      <xdr:col>50</xdr:col>
      <xdr:colOff>165100</xdr:colOff>
      <xdr:row>79</xdr:row>
      <xdr:rowOff>144475</xdr:rowOff>
    </xdr:to>
    <xdr:sp macro="" textlink="">
      <xdr:nvSpPr>
        <xdr:cNvPr id="427" name="楕円 426"/>
        <xdr:cNvSpPr/>
      </xdr:nvSpPr>
      <xdr:spPr>
        <a:xfrm>
          <a:off x="9588500" y="135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135602</xdr:rowOff>
    </xdr:from>
    <xdr:ext cx="378565" cy="259045"/>
    <xdr:sp macro="" textlink="">
      <xdr:nvSpPr>
        <xdr:cNvPr id="428" name="テキスト ボックス 427"/>
        <xdr:cNvSpPr txBox="1"/>
      </xdr:nvSpPr>
      <xdr:spPr>
        <a:xfrm>
          <a:off x="9450017" y="13680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26840</xdr:rowOff>
    </xdr:from>
    <xdr:to>
      <xdr:col>46</xdr:col>
      <xdr:colOff>38100</xdr:colOff>
      <xdr:row>79</xdr:row>
      <xdr:rowOff>128440</xdr:rowOff>
    </xdr:to>
    <xdr:sp macro="" textlink="">
      <xdr:nvSpPr>
        <xdr:cNvPr id="429" name="楕円 428"/>
        <xdr:cNvSpPr/>
      </xdr:nvSpPr>
      <xdr:spPr>
        <a:xfrm>
          <a:off x="8699500" y="135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119567</xdr:rowOff>
    </xdr:from>
    <xdr:ext cx="469744" cy="259045"/>
    <xdr:sp macro="" textlink="">
      <xdr:nvSpPr>
        <xdr:cNvPr id="430" name="テキスト ボックス 429"/>
        <xdr:cNvSpPr txBox="1"/>
      </xdr:nvSpPr>
      <xdr:spPr>
        <a:xfrm>
          <a:off x="8515428" y="1366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1532</xdr:rowOff>
    </xdr:from>
    <xdr:to>
      <xdr:col>41</xdr:col>
      <xdr:colOff>101600</xdr:colOff>
      <xdr:row>78</xdr:row>
      <xdr:rowOff>103132</xdr:rowOff>
    </xdr:to>
    <xdr:sp macro="" textlink="">
      <xdr:nvSpPr>
        <xdr:cNvPr id="431" name="楕円 430"/>
        <xdr:cNvSpPr/>
      </xdr:nvSpPr>
      <xdr:spPr>
        <a:xfrm>
          <a:off x="7810500" y="1337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94259</xdr:rowOff>
    </xdr:from>
    <xdr:ext cx="534377" cy="259045"/>
    <xdr:sp macro="" textlink="">
      <xdr:nvSpPr>
        <xdr:cNvPr id="432" name="テキスト ボックス 431"/>
        <xdr:cNvSpPr txBox="1"/>
      </xdr:nvSpPr>
      <xdr:spPr>
        <a:xfrm>
          <a:off x="7594111" y="13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29736</xdr:rowOff>
    </xdr:from>
    <xdr:to>
      <xdr:col>36</xdr:col>
      <xdr:colOff>165100</xdr:colOff>
      <xdr:row>79</xdr:row>
      <xdr:rowOff>131336</xdr:rowOff>
    </xdr:to>
    <xdr:sp macro="" textlink="">
      <xdr:nvSpPr>
        <xdr:cNvPr id="433" name="楕円 432"/>
        <xdr:cNvSpPr/>
      </xdr:nvSpPr>
      <xdr:spPr>
        <a:xfrm>
          <a:off x="6921500" y="135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122463</xdr:rowOff>
    </xdr:from>
    <xdr:ext cx="469744" cy="259045"/>
    <xdr:sp macro="" textlink="">
      <xdr:nvSpPr>
        <xdr:cNvPr id="434" name="テキスト ボックス 433"/>
        <xdr:cNvSpPr txBox="1"/>
      </xdr:nvSpPr>
      <xdr:spPr>
        <a:xfrm>
          <a:off x="6737428" y="1366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130876</xdr:rowOff>
    </xdr:from>
    <xdr:to>
      <xdr:col>55</xdr:col>
      <xdr:colOff>0</xdr:colOff>
      <xdr:row>96</xdr:row>
      <xdr:rowOff>156530</xdr:rowOff>
    </xdr:to>
    <xdr:cxnSp macro="">
      <xdr:nvCxnSpPr>
        <xdr:cNvPr id="459" name="直線コネクタ 458"/>
        <xdr:cNvCxnSpPr/>
      </xdr:nvCxnSpPr>
      <xdr:spPr>
        <a:xfrm>
          <a:off x="9639300" y="16590076"/>
          <a:ext cx="8382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2820</xdr:rowOff>
    </xdr:from>
    <xdr:to>
      <xdr:col>50</xdr:col>
      <xdr:colOff>114300</xdr:colOff>
      <xdr:row>96</xdr:row>
      <xdr:rowOff>130876</xdr:rowOff>
    </xdr:to>
    <xdr:cxnSp macro="">
      <xdr:nvCxnSpPr>
        <xdr:cNvPr id="462" name="直線コネクタ 461"/>
        <xdr:cNvCxnSpPr/>
      </xdr:nvCxnSpPr>
      <xdr:spPr>
        <a:xfrm>
          <a:off x="8750300" y="16290570"/>
          <a:ext cx="889000" cy="29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156800</xdr:rowOff>
    </xdr:from>
    <xdr:to>
      <xdr:col>45</xdr:col>
      <xdr:colOff>177800</xdr:colOff>
      <xdr:row>95</xdr:row>
      <xdr:rowOff>2820</xdr:rowOff>
    </xdr:to>
    <xdr:cxnSp macro="">
      <xdr:nvCxnSpPr>
        <xdr:cNvPr id="465" name="直線コネクタ 464"/>
        <xdr:cNvCxnSpPr/>
      </xdr:nvCxnSpPr>
      <xdr:spPr>
        <a:xfrm>
          <a:off x="7861300" y="16273100"/>
          <a:ext cx="889000" cy="1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156800</xdr:rowOff>
    </xdr:from>
    <xdr:to>
      <xdr:col>41</xdr:col>
      <xdr:colOff>50800</xdr:colOff>
      <xdr:row>96</xdr:row>
      <xdr:rowOff>89117</xdr:rowOff>
    </xdr:to>
    <xdr:cxnSp macro="">
      <xdr:nvCxnSpPr>
        <xdr:cNvPr id="468" name="直線コネクタ 467"/>
        <xdr:cNvCxnSpPr/>
      </xdr:nvCxnSpPr>
      <xdr:spPr>
        <a:xfrm flipV="1">
          <a:off x="6972300" y="16273100"/>
          <a:ext cx="889000" cy="27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105730</xdr:rowOff>
    </xdr:from>
    <xdr:to>
      <xdr:col>55</xdr:col>
      <xdr:colOff>50800</xdr:colOff>
      <xdr:row>97</xdr:row>
      <xdr:rowOff>35880</xdr:rowOff>
    </xdr:to>
    <xdr:sp macro="" textlink="">
      <xdr:nvSpPr>
        <xdr:cNvPr id="478" name="楕円 477"/>
        <xdr:cNvSpPr/>
      </xdr:nvSpPr>
      <xdr:spPr>
        <a:xfrm>
          <a:off x="10426700" y="165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84157</xdr:rowOff>
    </xdr:from>
    <xdr:ext cx="534377" cy="259045"/>
    <xdr:sp macro="" textlink="">
      <xdr:nvSpPr>
        <xdr:cNvPr id="479" name="普通建設事業費 （ うち更新整備　）該当値テキスト"/>
        <xdr:cNvSpPr txBox="1"/>
      </xdr:nvSpPr>
      <xdr:spPr>
        <a:xfrm>
          <a:off x="10528300" y="1654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80076</xdr:rowOff>
    </xdr:from>
    <xdr:to>
      <xdr:col>50</xdr:col>
      <xdr:colOff>165100</xdr:colOff>
      <xdr:row>97</xdr:row>
      <xdr:rowOff>10226</xdr:rowOff>
    </xdr:to>
    <xdr:sp macro="" textlink="">
      <xdr:nvSpPr>
        <xdr:cNvPr id="480" name="楕円 479"/>
        <xdr:cNvSpPr/>
      </xdr:nvSpPr>
      <xdr:spPr>
        <a:xfrm>
          <a:off x="9588500" y="165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1353</xdr:rowOff>
    </xdr:from>
    <xdr:ext cx="534377" cy="259045"/>
    <xdr:sp macro="" textlink="">
      <xdr:nvSpPr>
        <xdr:cNvPr id="481" name="テキスト ボックス 480"/>
        <xdr:cNvSpPr txBox="1"/>
      </xdr:nvSpPr>
      <xdr:spPr>
        <a:xfrm>
          <a:off x="9372111" y="1663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123470</xdr:rowOff>
    </xdr:from>
    <xdr:to>
      <xdr:col>46</xdr:col>
      <xdr:colOff>38100</xdr:colOff>
      <xdr:row>95</xdr:row>
      <xdr:rowOff>53620</xdr:rowOff>
    </xdr:to>
    <xdr:sp macro="" textlink="">
      <xdr:nvSpPr>
        <xdr:cNvPr id="482" name="楕円 481"/>
        <xdr:cNvSpPr/>
      </xdr:nvSpPr>
      <xdr:spPr>
        <a:xfrm>
          <a:off x="8699500" y="1623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70147</xdr:rowOff>
    </xdr:from>
    <xdr:ext cx="534377" cy="259045"/>
    <xdr:sp macro="" textlink="">
      <xdr:nvSpPr>
        <xdr:cNvPr id="483" name="テキスト ボックス 482"/>
        <xdr:cNvSpPr txBox="1"/>
      </xdr:nvSpPr>
      <xdr:spPr>
        <a:xfrm>
          <a:off x="8483111" y="16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106000</xdr:rowOff>
    </xdr:from>
    <xdr:to>
      <xdr:col>41</xdr:col>
      <xdr:colOff>101600</xdr:colOff>
      <xdr:row>95</xdr:row>
      <xdr:rowOff>36150</xdr:rowOff>
    </xdr:to>
    <xdr:sp macro="" textlink="">
      <xdr:nvSpPr>
        <xdr:cNvPr id="484" name="楕円 483"/>
        <xdr:cNvSpPr/>
      </xdr:nvSpPr>
      <xdr:spPr>
        <a:xfrm>
          <a:off x="7810500" y="162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52677</xdr:rowOff>
    </xdr:from>
    <xdr:ext cx="534377" cy="259045"/>
    <xdr:sp macro="" textlink="">
      <xdr:nvSpPr>
        <xdr:cNvPr id="485" name="テキスト ボックス 484"/>
        <xdr:cNvSpPr txBox="1"/>
      </xdr:nvSpPr>
      <xdr:spPr>
        <a:xfrm>
          <a:off x="7594111" y="1599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38317</xdr:rowOff>
    </xdr:from>
    <xdr:to>
      <xdr:col>36</xdr:col>
      <xdr:colOff>165100</xdr:colOff>
      <xdr:row>96</xdr:row>
      <xdr:rowOff>139917</xdr:rowOff>
    </xdr:to>
    <xdr:sp macro="" textlink="">
      <xdr:nvSpPr>
        <xdr:cNvPr id="486" name="楕円 485"/>
        <xdr:cNvSpPr/>
      </xdr:nvSpPr>
      <xdr:spPr>
        <a:xfrm>
          <a:off x="6921500" y="164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131044</xdr:rowOff>
    </xdr:from>
    <xdr:ext cx="534377" cy="259045"/>
    <xdr:sp macro="" textlink="">
      <xdr:nvSpPr>
        <xdr:cNvPr id="487" name="テキスト ボックス 486"/>
        <xdr:cNvSpPr txBox="1"/>
      </xdr:nvSpPr>
      <xdr:spPr>
        <a:xfrm>
          <a:off x="6705111" y="165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98265</xdr:rowOff>
    </xdr:from>
    <xdr:to>
      <xdr:col>85</xdr:col>
      <xdr:colOff>127000</xdr:colOff>
      <xdr:row>39</xdr:row>
      <xdr:rowOff>98878</xdr:rowOff>
    </xdr:to>
    <xdr:cxnSp macro="">
      <xdr:nvCxnSpPr>
        <xdr:cNvPr id="518" name="直線コネクタ 517"/>
        <xdr:cNvCxnSpPr/>
      </xdr:nvCxnSpPr>
      <xdr:spPr>
        <a:xfrm>
          <a:off x="15481300" y="6784815"/>
          <a:ext cx="8382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97236</xdr:rowOff>
    </xdr:from>
    <xdr:to>
      <xdr:col>81</xdr:col>
      <xdr:colOff>50800</xdr:colOff>
      <xdr:row>39</xdr:row>
      <xdr:rowOff>98265</xdr:rowOff>
    </xdr:to>
    <xdr:cxnSp macro="">
      <xdr:nvCxnSpPr>
        <xdr:cNvPr id="521" name="直線コネクタ 520"/>
        <xdr:cNvCxnSpPr/>
      </xdr:nvCxnSpPr>
      <xdr:spPr>
        <a:xfrm>
          <a:off x="14592300" y="6783786"/>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97236</xdr:rowOff>
    </xdr:from>
    <xdr:to>
      <xdr:col>76</xdr:col>
      <xdr:colOff>114300</xdr:colOff>
      <xdr:row>39</xdr:row>
      <xdr:rowOff>98878</xdr:rowOff>
    </xdr:to>
    <xdr:cxnSp macro="">
      <xdr:nvCxnSpPr>
        <xdr:cNvPr id="524" name="直線コネクタ 523"/>
        <xdr:cNvCxnSpPr/>
      </xdr:nvCxnSpPr>
      <xdr:spPr>
        <a:xfrm flipV="1">
          <a:off x="13703300" y="6783786"/>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90777</xdr:rowOff>
    </xdr:from>
    <xdr:to>
      <xdr:col>71</xdr:col>
      <xdr:colOff>177800</xdr:colOff>
      <xdr:row>39</xdr:row>
      <xdr:rowOff>98878</xdr:rowOff>
    </xdr:to>
    <xdr:cxnSp macro="">
      <xdr:nvCxnSpPr>
        <xdr:cNvPr id="527" name="直線コネクタ 526"/>
        <xdr:cNvCxnSpPr/>
      </xdr:nvCxnSpPr>
      <xdr:spPr>
        <a:xfrm>
          <a:off x="12814300" y="6777327"/>
          <a:ext cx="8890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47465</xdr:rowOff>
    </xdr:from>
    <xdr:to>
      <xdr:col>81</xdr:col>
      <xdr:colOff>101600</xdr:colOff>
      <xdr:row>39</xdr:row>
      <xdr:rowOff>149065</xdr:rowOff>
    </xdr:to>
    <xdr:sp macro="" textlink="">
      <xdr:nvSpPr>
        <xdr:cNvPr id="539" name="楕円 538"/>
        <xdr:cNvSpPr/>
      </xdr:nvSpPr>
      <xdr:spPr>
        <a:xfrm>
          <a:off x="15430500" y="67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140192</xdr:rowOff>
    </xdr:from>
    <xdr:ext cx="378565" cy="259045"/>
    <xdr:sp macro="" textlink="">
      <xdr:nvSpPr>
        <xdr:cNvPr id="540" name="テキスト ボックス 539"/>
        <xdr:cNvSpPr txBox="1"/>
      </xdr:nvSpPr>
      <xdr:spPr>
        <a:xfrm>
          <a:off x="15292017" y="6826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46436</xdr:rowOff>
    </xdr:from>
    <xdr:to>
      <xdr:col>76</xdr:col>
      <xdr:colOff>165100</xdr:colOff>
      <xdr:row>39</xdr:row>
      <xdr:rowOff>148036</xdr:rowOff>
    </xdr:to>
    <xdr:sp macro="" textlink="">
      <xdr:nvSpPr>
        <xdr:cNvPr id="541" name="楕円 540"/>
        <xdr:cNvSpPr/>
      </xdr:nvSpPr>
      <xdr:spPr>
        <a:xfrm>
          <a:off x="14541500" y="67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139163</xdr:rowOff>
    </xdr:from>
    <xdr:ext cx="378565" cy="259045"/>
    <xdr:sp macro="" textlink="">
      <xdr:nvSpPr>
        <xdr:cNvPr id="542" name="テキスト ボックス 541"/>
        <xdr:cNvSpPr txBox="1"/>
      </xdr:nvSpPr>
      <xdr:spPr>
        <a:xfrm>
          <a:off x="14403017" y="6825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39977</xdr:rowOff>
    </xdr:from>
    <xdr:to>
      <xdr:col>67</xdr:col>
      <xdr:colOff>101600</xdr:colOff>
      <xdr:row>39</xdr:row>
      <xdr:rowOff>141577</xdr:rowOff>
    </xdr:to>
    <xdr:sp macro="" textlink="">
      <xdr:nvSpPr>
        <xdr:cNvPr id="545" name="楕円 544"/>
        <xdr:cNvSpPr/>
      </xdr:nvSpPr>
      <xdr:spPr>
        <a:xfrm>
          <a:off x="12763500" y="672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132704</xdr:rowOff>
    </xdr:from>
    <xdr:ext cx="469744" cy="259045"/>
    <xdr:sp macro="" textlink="">
      <xdr:nvSpPr>
        <xdr:cNvPr id="546" name="テキスト ボックス 545"/>
        <xdr:cNvSpPr txBox="1"/>
      </xdr:nvSpPr>
      <xdr:spPr>
        <a:xfrm>
          <a:off x="12579428" y="681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1262</xdr:rowOff>
    </xdr:from>
    <xdr:to>
      <xdr:col>85</xdr:col>
      <xdr:colOff>127000</xdr:colOff>
      <xdr:row>78</xdr:row>
      <xdr:rowOff>3617</xdr:rowOff>
    </xdr:to>
    <xdr:cxnSp macro="">
      <xdr:nvCxnSpPr>
        <xdr:cNvPr id="622" name="直線コネクタ 621"/>
        <xdr:cNvCxnSpPr/>
      </xdr:nvCxnSpPr>
      <xdr:spPr>
        <a:xfrm flipV="1">
          <a:off x="15481300" y="13374362"/>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597</xdr:rowOff>
    </xdr:from>
    <xdr:to>
      <xdr:col>81</xdr:col>
      <xdr:colOff>50800</xdr:colOff>
      <xdr:row>78</xdr:row>
      <xdr:rowOff>3617</xdr:rowOff>
    </xdr:to>
    <xdr:cxnSp macro="">
      <xdr:nvCxnSpPr>
        <xdr:cNvPr id="625" name="直線コネクタ 624"/>
        <xdr:cNvCxnSpPr/>
      </xdr:nvCxnSpPr>
      <xdr:spPr>
        <a:xfrm>
          <a:off x="14592300" y="13373697"/>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134029</xdr:rowOff>
    </xdr:from>
    <xdr:to>
      <xdr:col>76</xdr:col>
      <xdr:colOff>114300</xdr:colOff>
      <xdr:row>78</xdr:row>
      <xdr:rowOff>597</xdr:rowOff>
    </xdr:to>
    <xdr:cxnSp macro="">
      <xdr:nvCxnSpPr>
        <xdr:cNvPr id="628" name="直線コネクタ 627"/>
        <xdr:cNvCxnSpPr/>
      </xdr:nvCxnSpPr>
      <xdr:spPr>
        <a:xfrm>
          <a:off x="13703300" y="13335679"/>
          <a:ext cx="889000" cy="3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111486</xdr:rowOff>
    </xdr:from>
    <xdr:to>
      <xdr:col>71</xdr:col>
      <xdr:colOff>177800</xdr:colOff>
      <xdr:row>77</xdr:row>
      <xdr:rowOff>134029</xdr:rowOff>
    </xdr:to>
    <xdr:cxnSp macro="">
      <xdr:nvCxnSpPr>
        <xdr:cNvPr id="631" name="直線コネクタ 630"/>
        <xdr:cNvCxnSpPr/>
      </xdr:nvCxnSpPr>
      <xdr:spPr>
        <a:xfrm>
          <a:off x="12814300" y="13313136"/>
          <a:ext cx="8890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121912</xdr:rowOff>
    </xdr:from>
    <xdr:to>
      <xdr:col>85</xdr:col>
      <xdr:colOff>177800</xdr:colOff>
      <xdr:row>78</xdr:row>
      <xdr:rowOff>52062</xdr:rowOff>
    </xdr:to>
    <xdr:sp macro="" textlink="">
      <xdr:nvSpPr>
        <xdr:cNvPr id="641" name="楕円 640"/>
        <xdr:cNvSpPr/>
      </xdr:nvSpPr>
      <xdr:spPr>
        <a:xfrm>
          <a:off x="16268700" y="133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124267</xdr:rowOff>
    </xdr:from>
    <xdr:to>
      <xdr:col>81</xdr:col>
      <xdr:colOff>101600</xdr:colOff>
      <xdr:row>78</xdr:row>
      <xdr:rowOff>54417</xdr:rowOff>
    </xdr:to>
    <xdr:sp macro="" textlink="">
      <xdr:nvSpPr>
        <xdr:cNvPr id="643" name="楕円 642"/>
        <xdr:cNvSpPr/>
      </xdr:nvSpPr>
      <xdr:spPr>
        <a:xfrm>
          <a:off x="15430500" y="133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45544</xdr:rowOff>
    </xdr:from>
    <xdr:ext cx="534377" cy="259045"/>
    <xdr:sp macro="" textlink="">
      <xdr:nvSpPr>
        <xdr:cNvPr id="644" name="テキスト ボックス 643"/>
        <xdr:cNvSpPr txBox="1"/>
      </xdr:nvSpPr>
      <xdr:spPr>
        <a:xfrm>
          <a:off x="15214111" y="1341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121247</xdr:rowOff>
    </xdr:from>
    <xdr:to>
      <xdr:col>76</xdr:col>
      <xdr:colOff>165100</xdr:colOff>
      <xdr:row>78</xdr:row>
      <xdr:rowOff>51397</xdr:rowOff>
    </xdr:to>
    <xdr:sp macro="" textlink="">
      <xdr:nvSpPr>
        <xdr:cNvPr id="645" name="楕円 644"/>
        <xdr:cNvSpPr/>
      </xdr:nvSpPr>
      <xdr:spPr>
        <a:xfrm>
          <a:off x="14541500" y="133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42524</xdr:rowOff>
    </xdr:from>
    <xdr:ext cx="534377" cy="259045"/>
    <xdr:sp macro="" textlink="">
      <xdr:nvSpPr>
        <xdr:cNvPr id="646" name="テキスト ボックス 645"/>
        <xdr:cNvSpPr txBox="1"/>
      </xdr:nvSpPr>
      <xdr:spPr>
        <a:xfrm>
          <a:off x="14325111" y="134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83229</xdr:rowOff>
    </xdr:from>
    <xdr:to>
      <xdr:col>72</xdr:col>
      <xdr:colOff>38100</xdr:colOff>
      <xdr:row>78</xdr:row>
      <xdr:rowOff>13379</xdr:rowOff>
    </xdr:to>
    <xdr:sp macro="" textlink="">
      <xdr:nvSpPr>
        <xdr:cNvPr id="647" name="楕円 646"/>
        <xdr:cNvSpPr/>
      </xdr:nvSpPr>
      <xdr:spPr>
        <a:xfrm>
          <a:off x="13652500" y="132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29906</xdr:rowOff>
    </xdr:from>
    <xdr:ext cx="534377" cy="259045"/>
    <xdr:sp macro="" textlink="">
      <xdr:nvSpPr>
        <xdr:cNvPr id="648" name="テキスト ボックス 647"/>
        <xdr:cNvSpPr txBox="1"/>
      </xdr:nvSpPr>
      <xdr:spPr>
        <a:xfrm>
          <a:off x="13436111" y="1306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60686</xdr:rowOff>
    </xdr:from>
    <xdr:to>
      <xdr:col>67</xdr:col>
      <xdr:colOff>101600</xdr:colOff>
      <xdr:row>77</xdr:row>
      <xdr:rowOff>162286</xdr:rowOff>
    </xdr:to>
    <xdr:sp macro="" textlink="">
      <xdr:nvSpPr>
        <xdr:cNvPr id="649" name="楕円 648"/>
        <xdr:cNvSpPr/>
      </xdr:nvSpPr>
      <xdr:spPr>
        <a:xfrm>
          <a:off x="12763500" y="132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7363</xdr:rowOff>
    </xdr:from>
    <xdr:ext cx="534377" cy="259045"/>
    <xdr:sp macro="" textlink="">
      <xdr:nvSpPr>
        <xdr:cNvPr id="650" name="テキスト ボックス 649"/>
        <xdr:cNvSpPr txBox="1"/>
      </xdr:nvSpPr>
      <xdr:spPr>
        <a:xfrm>
          <a:off x="12547111" y="1303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6524</xdr:rowOff>
    </xdr:from>
    <xdr:to>
      <xdr:col>85</xdr:col>
      <xdr:colOff>127000</xdr:colOff>
      <xdr:row>99</xdr:row>
      <xdr:rowOff>12750</xdr:rowOff>
    </xdr:to>
    <xdr:cxnSp macro="">
      <xdr:nvCxnSpPr>
        <xdr:cNvPr id="679" name="直線コネクタ 678"/>
        <xdr:cNvCxnSpPr/>
      </xdr:nvCxnSpPr>
      <xdr:spPr>
        <a:xfrm flipV="1">
          <a:off x="15481300" y="16980074"/>
          <a:ext cx="83820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7076</xdr:rowOff>
    </xdr:from>
    <xdr:to>
      <xdr:col>81</xdr:col>
      <xdr:colOff>50800</xdr:colOff>
      <xdr:row>99</xdr:row>
      <xdr:rowOff>12750</xdr:rowOff>
    </xdr:to>
    <xdr:cxnSp macro="">
      <xdr:nvCxnSpPr>
        <xdr:cNvPr id="682" name="直線コネクタ 681"/>
        <xdr:cNvCxnSpPr/>
      </xdr:nvCxnSpPr>
      <xdr:spPr>
        <a:xfrm>
          <a:off x="14592300" y="16980626"/>
          <a:ext cx="889000"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7076</xdr:rowOff>
    </xdr:from>
    <xdr:to>
      <xdr:col>76</xdr:col>
      <xdr:colOff>114300</xdr:colOff>
      <xdr:row>99</xdr:row>
      <xdr:rowOff>14328</xdr:rowOff>
    </xdr:to>
    <xdr:cxnSp macro="">
      <xdr:nvCxnSpPr>
        <xdr:cNvPr id="685" name="直線コネクタ 684"/>
        <xdr:cNvCxnSpPr/>
      </xdr:nvCxnSpPr>
      <xdr:spPr>
        <a:xfrm flipV="1">
          <a:off x="13703300" y="16980626"/>
          <a:ext cx="8890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14328</xdr:rowOff>
    </xdr:from>
    <xdr:to>
      <xdr:col>71</xdr:col>
      <xdr:colOff>177800</xdr:colOff>
      <xdr:row>99</xdr:row>
      <xdr:rowOff>32493</xdr:rowOff>
    </xdr:to>
    <xdr:cxnSp macro="">
      <xdr:nvCxnSpPr>
        <xdr:cNvPr id="688" name="直線コネクタ 687"/>
        <xdr:cNvCxnSpPr/>
      </xdr:nvCxnSpPr>
      <xdr:spPr>
        <a:xfrm flipV="1">
          <a:off x="12814300" y="16987878"/>
          <a:ext cx="889000" cy="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127174</xdr:rowOff>
    </xdr:from>
    <xdr:to>
      <xdr:col>85</xdr:col>
      <xdr:colOff>177800</xdr:colOff>
      <xdr:row>99</xdr:row>
      <xdr:rowOff>57324</xdr:rowOff>
    </xdr:to>
    <xdr:sp macro="" textlink="">
      <xdr:nvSpPr>
        <xdr:cNvPr id="698" name="楕円 697"/>
        <xdr:cNvSpPr/>
      </xdr:nvSpPr>
      <xdr:spPr>
        <a:xfrm>
          <a:off x="16268700" y="169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133400</xdr:rowOff>
    </xdr:from>
    <xdr:to>
      <xdr:col>81</xdr:col>
      <xdr:colOff>101600</xdr:colOff>
      <xdr:row>99</xdr:row>
      <xdr:rowOff>63550</xdr:rowOff>
    </xdr:to>
    <xdr:sp macro="" textlink="">
      <xdr:nvSpPr>
        <xdr:cNvPr id="700" name="楕円 699"/>
        <xdr:cNvSpPr/>
      </xdr:nvSpPr>
      <xdr:spPr>
        <a:xfrm>
          <a:off x="15430500" y="1693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54677</xdr:rowOff>
    </xdr:from>
    <xdr:ext cx="534377" cy="259045"/>
    <xdr:sp macro="" textlink="">
      <xdr:nvSpPr>
        <xdr:cNvPr id="701" name="テキスト ボックス 700"/>
        <xdr:cNvSpPr txBox="1"/>
      </xdr:nvSpPr>
      <xdr:spPr>
        <a:xfrm>
          <a:off x="15214111" y="1702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127726</xdr:rowOff>
    </xdr:from>
    <xdr:to>
      <xdr:col>76</xdr:col>
      <xdr:colOff>165100</xdr:colOff>
      <xdr:row>99</xdr:row>
      <xdr:rowOff>57876</xdr:rowOff>
    </xdr:to>
    <xdr:sp macro="" textlink="">
      <xdr:nvSpPr>
        <xdr:cNvPr id="702" name="楕円 701"/>
        <xdr:cNvSpPr/>
      </xdr:nvSpPr>
      <xdr:spPr>
        <a:xfrm>
          <a:off x="14541500" y="169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49003</xdr:rowOff>
    </xdr:from>
    <xdr:ext cx="534377" cy="259045"/>
    <xdr:sp macro="" textlink="">
      <xdr:nvSpPr>
        <xdr:cNvPr id="703" name="テキスト ボックス 702"/>
        <xdr:cNvSpPr txBox="1"/>
      </xdr:nvSpPr>
      <xdr:spPr>
        <a:xfrm>
          <a:off x="14325111" y="170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134978</xdr:rowOff>
    </xdr:from>
    <xdr:to>
      <xdr:col>72</xdr:col>
      <xdr:colOff>38100</xdr:colOff>
      <xdr:row>99</xdr:row>
      <xdr:rowOff>65128</xdr:rowOff>
    </xdr:to>
    <xdr:sp macro="" textlink="">
      <xdr:nvSpPr>
        <xdr:cNvPr id="704" name="楕円 703"/>
        <xdr:cNvSpPr/>
      </xdr:nvSpPr>
      <xdr:spPr>
        <a:xfrm>
          <a:off x="13652500" y="1693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56255</xdr:rowOff>
    </xdr:from>
    <xdr:ext cx="534377" cy="259045"/>
    <xdr:sp macro="" textlink="">
      <xdr:nvSpPr>
        <xdr:cNvPr id="705" name="テキスト ボックス 704"/>
        <xdr:cNvSpPr txBox="1"/>
      </xdr:nvSpPr>
      <xdr:spPr>
        <a:xfrm>
          <a:off x="13436111" y="1702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153143</xdr:rowOff>
    </xdr:from>
    <xdr:to>
      <xdr:col>67</xdr:col>
      <xdr:colOff>101600</xdr:colOff>
      <xdr:row>99</xdr:row>
      <xdr:rowOff>83293</xdr:rowOff>
    </xdr:to>
    <xdr:sp macro="" textlink="">
      <xdr:nvSpPr>
        <xdr:cNvPr id="706" name="楕円 705"/>
        <xdr:cNvSpPr/>
      </xdr:nvSpPr>
      <xdr:spPr>
        <a:xfrm>
          <a:off x="12763500" y="1695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74420</xdr:rowOff>
    </xdr:from>
    <xdr:ext cx="469744" cy="259045"/>
    <xdr:sp macro="" textlink="">
      <xdr:nvSpPr>
        <xdr:cNvPr id="707" name="テキスト ボックス 706"/>
        <xdr:cNvSpPr txBox="1"/>
      </xdr:nvSpPr>
      <xdr:spPr>
        <a:xfrm>
          <a:off x="12579428" y="1704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152273</xdr:rowOff>
    </xdr:from>
    <xdr:to>
      <xdr:col>116</xdr:col>
      <xdr:colOff>63500</xdr:colOff>
      <xdr:row>38</xdr:row>
      <xdr:rowOff>12631</xdr:rowOff>
    </xdr:to>
    <xdr:cxnSp macro="">
      <xdr:nvCxnSpPr>
        <xdr:cNvPr id="738" name="直線コネクタ 737"/>
        <xdr:cNvCxnSpPr/>
      </xdr:nvCxnSpPr>
      <xdr:spPr>
        <a:xfrm>
          <a:off x="21323300" y="6495923"/>
          <a:ext cx="838200" cy="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126082</xdr:rowOff>
    </xdr:from>
    <xdr:to>
      <xdr:col>111</xdr:col>
      <xdr:colOff>177800</xdr:colOff>
      <xdr:row>37</xdr:row>
      <xdr:rowOff>152273</xdr:rowOff>
    </xdr:to>
    <xdr:cxnSp macro="">
      <xdr:nvCxnSpPr>
        <xdr:cNvPr id="741" name="直線コネクタ 740"/>
        <xdr:cNvCxnSpPr/>
      </xdr:nvCxnSpPr>
      <xdr:spPr>
        <a:xfrm>
          <a:off x="20434300" y="6469732"/>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126082</xdr:rowOff>
    </xdr:from>
    <xdr:to>
      <xdr:col>107</xdr:col>
      <xdr:colOff>50800</xdr:colOff>
      <xdr:row>38</xdr:row>
      <xdr:rowOff>6459</xdr:rowOff>
    </xdr:to>
    <xdr:cxnSp macro="">
      <xdr:nvCxnSpPr>
        <xdr:cNvPr id="744" name="直線コネクタ 743"/>
        <xdr:cNvCxnSpPr/>
      </xdr:nvCxnSpPr>
      <xdr:spPr>
        <a:xfrm flipV="1">
          <a:off x="19545300" y="6469732"/>
          <a:ext cx="889000" cy="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6459</xdr:rowOff>
    </xdr:from>
    <xdr:to>
      <xdr:col>102</xdr:col>
      <xdr:colOff>114300</xdr:colOff>
      <xdr:row>38</xdr:row>
      <xdr:rowOff>7177</xdr:rowOff>
    </xdr:to>
    <xdr:cxnSp macro="">
      <xdr:nvCxnSpPr>
        <xdr:cNvPr id="747" name="直線コネクタ 746"/>
        <xdr:cNvCxnSpPr/>
      </xdr:nvCxnSpPr>
      <xdr:spPr>
        <a:xfrm flipV="1">
          <a:off x="18656300" y="6521559"/>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133281</xdr:rowOff>
    </xdr:from>
    <xdr:to>
      <xdr:col>116</xdr:col>
      <xdr:colOff>114300</xdr:colOff>
      <xdr:row>38</xdr:row>
      <xdr:rowOff>63431</xdr:rowOff>
    </xdr:to>
    <xdr:sp macro="" textlink="">
      <xdr:nvSpPr>
        <xdr:cNvPr id="757" name="楕円 756"/>
        <xdr:cNvSpPr/>
      </xdr:nvSpPr>
      <xdr:spPr>
        <a:xfrm>
          <a:off x="22110700" y="64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156158</xdr:rowOff>
    </xdr:from>
    <xdr:ext cx="469744" cy="259045"/>
    <xdr:sp macro="" textlink="">
      <xdr:nvSpPr>
        <xdr:cNvPr id="758" name="投資及び出資金該当値テキスト"/>
        <xdr:cNvSpPr txBox="1"/>
      </xdr:nvSpPr>
      <xdr:spPr>
        <a:xfrm>
          <a:off x="22212300" y="632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101473</xdr:rowOff>
    </xdr:from>
    <xdr:to>
      <xdr:col>112</xdr:col>
      <xdr:colOff>38100</xdr:colOff>
      <xdr:row>38</xdr:row>
      <xdr:rowOff>31623</xdr:rowOff>
    </xdr:to>
    <xdr:sp macro="" textlink="">
      <xdr:nvSpPr>
        <xdr:cNvPr id="759" name="楕円 758"/>
        <xdr:cNvSpPr/>
      </xdr:nvSpPr>
      <xdr:spPr>
        <a:xfrm>
          <a:off x="212725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48150</xdr:rowOff>
    </xdr:from>
    <xdr:ext cx="469744" cy="259045"/>
    <xdr:sp macro="" textlink="">
      <xdr:nvSpPr>
        <xdr:cNvPr id="760" name="テキスト ボックス 759"/>
        <xdr:cNvSpPr txBox="1"/>
      </xdr:nvSpPr>
      <xdr:spPr>
        <a:xfrm>
          <a:off x="21088428" y="62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75282</xdr:rowOff>
    </xdr:from>
    <xdr:to>
      <xdr:col>107</xdr:col>
      <xdr:colOff>101600</xdr:colOff>
      <xdr:row>38</xdr:row>
      <xdr:rowOff>5432</xdr:rowOff>
    </xdr:to>
    <xdr:sp macro="" textlink="">
      <xdr:nvSpPr>
        <xdr:cNvPr id="761" name="楕円 760"/>
        <xdr:cNvSpPr/>
      </xdr:nvSpPr>
      <xdr:spPr>
        <a:xfrm>
          <a:off x="20383500" y="641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21959</xdr:rowOff>
    </xdr:from>
    <xdr:ext cx="469744" cy="259045"/>
    <xdr:sp macro="" textlink="">
      <xdr:nvSpPr>
        <xdr:cNvPr id="762" name="テキスト ボックス 761"/>
        <xdr:cNvSpPr txBox="1"/>
      </xdr:nvSpPr>
      <xdr:spPr>
        <a:xfrm>
          <a:off x="20199428" y="619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127109</xdr:rowOff>
    </xdr:from>
    <xdr:to>
      <xdr:col>102</xdr:col>
      <xdr:colOff>165100</xdr:colOff>
      <xdr:row>38</xdr:row>
      <xdr:rowOff>57259</xdr:rowOff>
    </xdr:to>
    <xdr:sp macro="" textlink="">
      <xdr:nvSpPr>
        <xdr:cNvPr id="763" name="楕円 762"/>
        <xdr:cNvSpPr/>
      </xdr:nvSpPr>
      <xdr:spPr>
        <a:xfrm>
          <a:off x="19494500" y="64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73786</xdr:rowOff>
    </xdr:from>
    <xdr:ext cx="469744" cy="259045"/>
    <xdr:sp macro="" textlink="">
      <xdr:nvSpPr>
        <xdr:cNvPr id="764" name="テキスト ボックス 763"/>
        <xdr:cNvSpPr txBox="1"/>
      </xdr:nvSpPr>
      <xdr:spPr>
        <a:xfrm>
          <a:off x="19310428" y="624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127827</xdr:rowOff>
    </xdr:from>
    <xdr:to>
      <xdr:col>98</xdr:col>
      <xdr:colOff>38100</xdr:colOff>
      <xdr:row>38</xdr:row>
      <xdr:rowOff>57978</xdr:rowOff>
    </xdr:to>
    <xdr:sp macro="" textlink="">
      <xdr:nvSpPr>
        <xdr:cNvPr id="765" name="楕円 764"/>
        <xdr:cNvSpPr/>
      </xdr:nvSpPr>
      <xdr:spPr>
        <a:xfrm>
          <a:off x="18605500" y="64714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74504</xdr:rowOff>
    </xdr:from>
    <xdr:ext cx="469744" cy="259045"/>
    <xdr:sp macro="" textlink="">
      <xdr:nvSpPr>
        <xdr:cNvPr id="766" name="テキスト ボックス 765"/>
        <xdr:cNvSpPr txBox="1"/>
      </xdr:nvSpPr>
      <xdr:spPr>
        <a:xfrm>
          <a:off x="18421428" y="624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115164</xdr:rowOff>
    </xdr:from>
    <xdr:to>
      <xdr:col>116</xdr:col>
      <xdr:colOff>63500</xdr:colOff>
      <xdr:row>74</xdr:row>
      <xdr:rowOff>164503</xdr:rowOff>
    </xdr:to>
    <xdr:cxnSp macro="">
      <xdr:nvCxnSpPr>
        <xdr:cNvPr id="853" name="直線コネクタ 852"/>
        <xdr:cNvCxnSpPr/>
      </xdr:nvCxnSpPr>
      <xdr:spPr>
        <a:xfrm flipV="1">
          <a:off x="21323300" y="12802464"/>
          <a:ext cx="8382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102971</xdr:rowOff>
    </xdr:from>
    <xdr:to>
      <xdr:col>111</xdr:col>
      <xdr:colOff>177800</xdr:colOff>
      <xdr:row>74</xdr:row>
      <xdr:rowOff>164503</xdr:rowOff>
    </xdr:to>
    <xdr:cxnSp macro="">
      <xdr:nvCxnSpPr>
        <xdr:cNvPr id="856" name="直線コネクタ 855"/>
        <xdr:cNvCxnSpPr/>
      </xdr:nvCxnSpPr>
      <xdr:spPr>
        <a:xfrm>
          <a:off x="20434300" y="12790271"/>
          <a:ext cx="889000" cy="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102971</xdr:rowOff>
    </xdr:from>
    <xdr:to>
      <xdr:col>107</xdr:col>
      <xdr:colOff>50800</xdr:colOff>
      <xdr:row>75</xdr:row>
      <xdr:rowOff>37764</xdr:rowOff>
    </xdr:to>
    <xdr:cxnSp macro="">
      <xdr:nvCxnSpPr>
        <xdr:cNvPr id="859" name="直線コネクタ 858"/>
        <xdr:cNvCxnSpPr/>
      </xdr:nvCxnSpPr>
      <xdr:spPr>
        <a:xfrm flipV="1">
          <a:off x="19545300" y="12790271"/>
          <a:ext cx="889000" cy="10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37764</xdr:rowOff>
    </xdr:from>
    <xdr:to>
      <xdr:col>102</xdr:col>
      <xdr:colOff>114300</xdr:colOff>
      <xdr:row>75</xdr:row>
      <xdr:rowOff>44488</xdr:rowOff>
    </xdr:to>
    <xdr:cxnSp macro="">
      <xdr:nvCxnSpPr>
        <xdr:cNvPr id="862" name="直線コネクタ 861"/>
        <xdr:cNvCxnSpPr/>
      </xdr:nvCxnSpPr>
      <xdr:spPr>
        <a:xfrm flipV="1">
          <a:off x="18656300" y="12896514"/>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64364</xdr:rowOff>
    </xdr:from>
    <xdr:to>
      <xdr:col>116</xdr:col>
      <xdr:colOff>114300</xdr:colOff>
      <xdr:row>74</xdr:row>
      <xdr:rowOff>165964</xdr:rowOff>
    </xdr:to>
    <xdr:sp macro="" textlink="">
      <xdr:nvSpPr>
        <xdr:cNvPr id="872" name="楕円 871"/>
        <xdr:cNvSpPr/>
      </xdr:nvSpPr>
      <xdr:spPr>
        <a:xfrm>
          <a:off x="22110700" y="127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87241</xdr:rowOff>
    </xdr:from>
    <xdr:ext cx="534377" cy="259045"/>
    <xdr:sp macro="" textlink="">
      <xdr:nvSpPr>
        <xdr:cNvPr id="873" name="繰出金該当値テキスト"/>
        <xdr:cNvSpPr txBox="1"/>
      </xdr:nvSpPr>
      <xdr:spPr>
        <a:xfrm>
          <a:off x="22212300" y="1260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113703</xdr:rowOff>
    </xdr:from>
    <xdr:to>
      <xdr:col>112</xdr:col>
      <xdr:colOff>38100</xdr:colOff>
      <xdr:row>75</xdr:row>
      <xdr:rowOff>43853</xdr:rowOff>
    </xdr:to>
    <xdr:sp macro="" textlink="">
      <xdr:nvSpPr>
        <xdr:cNvPr id="874" name="楕円 873"/>
        <xdr:cNvSpPr/>
      </xdr:nvSpPr>
      <xdr:spPr>
        <a:xfrm>
          <a:off x="21272500" y="128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60380</xdr:rowOff>
    </xdr:from>
    <xdr:ext cx="534377" cy="259045"/>
    <xdr:sp macro="" textlink="">
      <xdr:nvSpPr>
        <xdr:cNvPr id="875" name="テキスト ボックス 874"/>
        <xdr:cNvSpPr txBox="1"/>
      </xdr:nvSpPr>
      <xdr:spPr>
        <a:xfrm>
          <a:off x="21056111" y="1257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52171</xdr:rowOff>
    </xdr:from>
    <xdr:to>
      <xdr:col>107</xdr:col>
      <xdr:colOff>101600</xdr:colOff>
      <xdr:row>74</xdr:row>
      <xdr:rowOff>153771</xdr:rowOff>
    </xdr:to>
    <xdr:sp macro="" textlink="">
      <xdr:nvSpPr>
        <xdr:cNvPr id="876" name="楕円 875"/>
        <xdr:cNvSpPr/>
      </xdr:nvSpPr>
      <xdr:spPr>
        <a:xfrm>
          <a:off x="20383500" y="127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170298</xdr:rowOff>
    </xdr:from>
    <xdr:ext cx="534377" cy="259045"/>
    <xdr:sp macro="" textlink="">
      <xdr:nvSpPr>
        <xdr:cNvPr id="877" name="テキスト ボックス 876"/>
        <xdr:cNvSpPr txBox="1"/>
      </xdr:nvSpPr>
      <xdr:spPr>
        <a:xfrm>
          <a:off x="20167111" y="1251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158414</xdr:rowOff>
    </xdr:from>
    <xdr:to>
      <xdr:col>102</xdr:col>
      <xdr:colOff>165100</xdr:colOff>
      <xdr:row>75</xdr:row>
      <xdr:rowOff>88564</xdr:rowOff>
    </xdr:to>
    <xdr:sp macro="" textlink="">
      <xdr:nvSpPr>
        <xdr:cNvPr id="878" name="楕円 877"/>
        <xdr:cNvSpPr/>
      </xdr:nvSpPr>
      <xdr:spPr>
        <a:xfrm>
          <a:off x="19494500" y="128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105091</xdr:rowOff>
    </xdr:from>
    <xdr:ext cx="534377" cy="259045"/>
    <xdr:sp macro="" textlink="">
      <xdr:nvSpPr>
        <xdr:cNvPr id="879" name="テキスト ボックス 878"/>
        <xdr:cNvSpPr txBox="1"/>
      </xdr:nvSpPr>
      <xdr:spPr>
        <a:xfrm>
          <a:off x="19278111" y="1262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165138</xdr:rowOff>
    </xdr:from>
    <xdr:to>
      <xdr:col>98</xdr:col>
      <xdr:colOff>38100</xdr:colOff>
      <xdr:row>75</xdr:row>
      <xdr:rowOff>95288</xdr:rowOff>
    </xdr:to>
    <xdr:sp macro="" textlink="">
      <xdr:nvSpPr>
        <xdr:cNvPr id="880" name="楕円 879"/>
        <xdr:cNvSpPr/>
      </xdr:nvSpPr>
      <xdr:spPr>
        <a:xfrm>
          <a:off x="18605500" y="128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111815</xdr:rowOff>
    </xdr:from>
    <xdr:ext cx="534377" cy="259045"/>
    <xdr:sp macro="" textlink="">
      <xdr:nvSpPr>
        <xdr:cNvPr id="881" name="テキスト ボックス 880"/>
        <xdr:cNvSpPr txBox="1"/>
      </xdr:nvSpPr>
      <xdr:spPr>
        <a:xfrm>
          <a:off x="18389111" y="126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67,289</a:t>
          </a:r>
          <a:r>
            <a:rPr kumimoji="1" lang="ja-JP" altLang="ja-JP" sz="1100">
              <a:solidFill>
                <a:schemeClr val="dk1"/>
              </a:solidFill>
              <a:effectLst/>
              <a:latin typeface="+mn-lt"/>
              <a:ea typeface="+mn-ea"/>
              <a:cs typeface="+mn-cs"/>
            </a:rPr>
            <a:t>円となっており、類似団体平均と比較して一人当たりコストが低い状況となっているが、これは新庁舎建設事業の完了などにより、前年より</a:t>
          </a:r>
          <a:r>
            <a:rPr kumimoji="1" lang="en-US" altLang="ja-JP" sz="1100">
              <a:solidFill>
                <a:schemeClr val="dk1"/>
              </a:solidFill>
              <a:effectLst/>
              <a:latin typeface="+mn-lt"/>
              <a:ea typeface="+mn-ea"/>
              <a:cs typeface="+mn-cs"/>
            </a:rPr>
            <a:t>62,459</a:t>
          </a:r>
          <a:r>
            <a:rPr kumimoji="1" lang="ja-JP" altLang="ja-JP" sz="1100">
              <a:solidFill>
                <a:schemeClr val="dk1"/>
              </a:solidFill>
              <a:effectLst/>
              <a:latin typeface="+mn-lt"/>
              <a:ea typeface="+mn-ea"/>
              <a:cs typeface="+mn-cs"/>
            </a:rPr>
            <a:t>千円減少（△</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今後、保育園施設整備事業や中学校施設整備事業など大型の施設整備事業を複数予定しており、普通建設事業費は増加していく見込みである。今後においても公共施設等総合管理計画に基づき、事業の取捨選択を徹底していくことで、事業費の減少を目指すこととしている。</a:t>
          </a:r>
          <a:endParaRPr lang="ja-JP" altLang="ja-JP" sz="1400">
            <a:effectLst/>
          </a:endParaRPr>
        </a:p>
        <a:p>
          <a:r>
            <a:rPr kumimoji="1" lang="ja-JP" altLang="ja-JP" sz="1100">
              <a:solidFill>
                <a:schemeClr val="dk1"/>
              </a:solidFill>
              <a:effectLst/>
              <a:latin typeface="+mn-lt"/>
              <a:ea typeface="+mn-ea"/>
              <a:cs typeface="+mn-cs"/>
            </a:rPr>
            <a:t>投資及び出資金、繰出金以外の費目については、おおむね類似団体平均を下回っている。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25,646
25,158
91.50
15,400,322
15,217,499
60,682
8,021,294
18,209,736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29019</xdr:rowOff>
    </xdr:from>
    <xdr:to>
      <xdr:col>24</xdr:col>
      <xdr:colOff>63500</xdr:colOff>
      <xdr:row>38</xdr:row>
      <xdr:rowOff>79311</xdr:rowOff>
    </xdr:to>
    <xdr:cxnSp macro="">
      <xdr:nvCxnSpPr>
        <xdr:cNvPr id="61" name="直線コネクタ 60"/>
        <xdr:cNvCxnSpPr/>
      </xdr:nvCxnSpPr>
      <xdr:spPr>
        <a:xfrm flipV="1">
          <a:off x="3797300" y="6544119"/>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79311</xdr:rowOff>
    </xdr:from>
    <xdr:to>
      <xdr:col>19</xdr:col>
      <xdr:colOff>177800</xdr:colOff>
      <xdr:row>38</xdr:row>
      <xdr:rowOff>94932</xdr:rowOff>
    </xdr:to>
    <xdr:cxnSp macro="">
      <xdr:nvCxnSpPr>
        <xdr:cNvPr id="64" name="直線コネクタ 63"/>
        <xdr:cNvCxnSpPr/>
      </xdr:nvCxnSpPr>
      <xdr:spPr>
        <a:xfrm flipV="1">
          <a:off x="2908300" y="659441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49784</xdr:rowOff>
    </xdr:from>
    <xdr:to>
      <xdr:col>15</xdr:col>
      <xdr:colOff>50800</xdr:colOff>
      <xdr:row>38</xdr:row>
      <xdr:rowOff>94932</xdr:rowOff>
    </xdr:to>
    <xdr:cxnSp macro="">
      <xdr:nvCxnSpPr>
        <xdr:cNvPr id="67" name="直線コネクタ 66"/>
        <xdr:cNvCxnSpPr/>
      </xdr:nvCxnSpPr>
      <xdr:spPr>
        <a:xfrm>
          <a:off x="2019300" y="6564884"/>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49784</xdr:rowOff>
    </xdr:from>
    <xdr:to>
      <xdr:col>10</xdr:col>
      <xdr:colOff>114300</xdr:colOff>
      <xdr:row>38</xdr:row>
      <xdr:rowOff>76073</xdr:rowOff>
    </xdr:to>
    <xdr:cxnSp macro="">
      <xdr:nvCxnSpPr>
        <xdr:cNvPr id="70" name="直線コネクタ 69"/>
        <xdr:cNvCxnSpPr/>
      </xdr:nvCxnSpPr>
      <xdr:spPr>
        <a:xfrm flipV="1">
          <a:off x="1130300" y="656488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149670</xdr:rowOff>
    </xdr:from>
    <xdr:to>
      <xdr:col>24</xdr:col>
      <xdr:colOff>114300</xdr:colOff>
      <xdr:row>38</xdr:row>
      <xdr:rowOff>79820</xdr:rowOff>
    </xdr:to>
    <xdr:sp macro="" textlink="">
      <xdr:nvSpPr>
        <xdr:cNvPr id="80" name="楕円 79"/>
        <xdr:cNvSpPr/>
      </xdr:nvSpPr>
      <xdr:spPr>
        <a:xfrm>
          <a:off x="4584700" y="649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128096</xdr:rowOff>
    </xdr:from>
    <xdr:ext cx="469744" cy="259045"/>
    <xdr:sp macro="" textlink="">
      <xdr:nvSpPr>
        <xdr:cNvPr id="81" name="議会費該当値テキスト"/>
        <xdr:cNvSpPr txBox="1"/>
      </xdr:nvSpPr>
      <xdr:spPr>
        <a:xfrm>
          <a:off x="4686300" y="647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28511</xdr:rowOff>
    </xdr:from>
    <xdr:to>
      <xdr:col>20</xdr:col>
      <xdr:colOff>38100</xdr:colOff>
      <xdr:row>38</xdr:row>
      <xdr:rowOff>130111</xdr:rowOff>
    </xdr:to>
    <xdr:sp macro="" textlink="">
      <xdr:nvSpPr>
        <xdr:cNvPr id="82" name="楕円 81"/>
        <xdr:cNvSpPr/>
      </xdr:nvSpPr>
      <xdr:spPr>
        <a:xfrm>
          <a:off x="3746500" y="65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121238</xdr:rowOff>
    </xdr:from>
    <xdr:ext cx="469744" cy="259045"/>
    <xdr:sp macro="" textlink="">
      <xdr:nvSpPr>
        <xdr:cNvPr id="83" name="テキスト ボックス 82"/>
        <xdr:cNvSpPr txBox="1"/>
      </xdr:nvSpPr>
      <xdr:spPr>
        <a:xfrm>
          <a:off x="3562428" y="663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44132</xdr:rowOff>
    </xdr:from>
    <xdr:to>
      <xdr:col>15</xdr:col>
      <xdr:colOff>101600</xdr:colOff>
      <xdr:row>38</xdr:row>
      <xdr:rowOff>145732</xdr:rowOff>
    </xdr:to>
    <xdr:sp macro="" textlink="">
      <xdr:nvSpPr>
        <xdr:cNvPr id="84" name="楕円 83"/>
        <xdr:cNvSpPr/>
      </xdr:nvSpPr>
      <xdr:spPr>
        <a:xfrm>
          <a:off x="2857500" y="655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136859</xdr:rowOff>
    </xdr:from>
    <xdr:ext cx="469744" cy="259045"/>
    <xdr:sp macro="" textlink="">
      <xdr:nvSpPr>
        <xdr:cNvPr id="85" name="テキスト ボックス 84"/>
        <xdr:cNvSpPr txBox="1"/>
      </xdr:nvSpPr>
      <xdr:spPr>
        <a:xfrm>
          <a:off x="2673428" y="66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170434</xdr:rowOff>
    </xdr:from>
    <xdr:to>
      <xdr:col>10</xdr:col>
      <xdr:colOff>165100</xdr:colOff>
      <xdr:row>38</xdr:row>
      <xdr:rowOff>100584</xdr:rowOff>
    </xdr:to>
    <xdr:sp macro="" textlink="">
      <xdr:nvSpPr>
        <xdr:cNvPr id="86" name="楕円 85"/>
        <xdr:cNvSpPr/>
      </xdr:nvSpPr>
      <xdr:spPr>
        <a:xfrm>
          <a:off x="1968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91711</xdr:rowOff>
    </xdr:from>
    <xdr:ext cx="469744" cy="259045"/>
    <xdr:sp macro="" textlink="">
      <xdr:nvSpPr>
        <xdr:cNvPr id="87" name="テキスト ボックス 86"/>
        <xdr:cNvSpPr txBox="1"/>
      </xdr:nvSpPr>
      <xdr:spPr>
        <a:xfrm>
          <a:off x="1784428" y="660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25273</xdr:rowOff>
    </xdr:from>
    <xdr:to>
      <xdr:col>6</xdr:col>
      <xdr:colOff>38100</xdr:colOff>
      <xdr:row>38</xdr:row>
      <xdr:rowOff>126873</xdr:rowOff>
    </xdr:to>
    <xdr:sp macro="" textlink="">
      <xdr:nvSpPr>
        <xdr:cNvPr id="88" name="楕円 87"/>
        <xdr:cNvSpPr/>
      </xdr:nvSpPr>
      <xdr:spPr>
        <a:xfrm>
          <a:off x="1079500" y="65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118000</xdr:rowOff>
    </xdr:from>
    <xdr:ext cx="469744" cy="259045"/>
    <xdr:sp macro="" textlink="">
      <xdr:nvSpPr>
        <xdr:cNvPr id="89" name="テキスト ボックス 88"/>
        <xdr:cNvSpPr txBox="1"/>
      </xdr:nvSpPr>
      <xdr:spPr>
        <a:xfrm>
          <a:off x="895428" y="663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100909</xdr:rowOff>
    </xdr:from>
    <xdr:to>
      <xdr:col>24</xdr:col>
      <xdr:colOff>63500</xdr:colOff>
      <xdr:row>58</xdr:row>
      <xdr:rowOff>106101</xdr:rowOff>
    </xdr:to>
    <xdr:cxnSp macro="">
      <xdr:nvCxnSpPr>
        <xdr:cNvPr id="118" name="直線コネクタ 117"/>
        <xdr:cNvCxnSpPr/>
      </xdr:nvCxnSpPr>
      <xdr:spPr>
        <a:xfrm>
          <a:off x="3797300" y="10045009"/>
          <a:ext cx="8382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50310</xdr:rowOff>
    </xdr:from>
    <xdr:to>
      <xdr:col>19</xdr:col>
      <xdr:colOff>177800</xdr:colOff>
      <xdr:row>58</xdr:row>
      <xdr:rowOff>100909</xdr:rowOff>
    </xdr:to>
    <xdr:cxnSp macro="">
      <xdr:nvCxnSpPr>
        <xdr:cNvPr id="121" name="直線コネクタ 120"/>
        <xdr:cNvCxnSpPr/>
      </xdr:nvCxnSpPr>
      <xdr:spPr>
        <a:xfrm>
          <a:off x="2908300" y="9994410"/>
          <a:ext cx="889000" cy="5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50310</xdr:rowOff>
    </xdr:from>
    <xdr:to>
      <xdr:col>15</xdr:col>
      <xdr:colOff>50800</xdr:colOff>
      <xdr:row>58</xdr:row>
      <xdr:rowOff>59606</xdr:rowOff>
    </xdr:to>
    <xdr:cxnSp macro="">
      <xdr:nvCxnSpPr>
        <xdr:cNvPr id="124" name="直線コネクタ 123"/>
        <xdr:cNvCxnSpPr/>
      </xdr:nvCxnSpPr>
      <xdr:spPr>
        <a:xfrm flipV="1">
          <a:off x="2019300" y="9994410"/>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10696</xdr:rowOff>
    </xdr:from>
    <xdr:to>
      <xdr:col>10</xdr:col>
      <xdr:colOff>114300</xdr:colOff>
      <xdr:row>58</xdr:row>
      <xdr:rowOff>59606</xdr:rowOff>
    </xdr:to>
    <xdr:cxnSp macro="">
      <xdr:nvCxnSpPr>
        <xdr:cNvPr id="127" name="直線コネクタ 126"/>
        <xdr:cNvCxnSpPr/>
      </xdr:nvCxnSpPr>
      <xdr:spPr>
        <a:xfrm>
          <a:off x="1130300" y="9954796"/>
          <a:ext cx="889000" cy="4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55301</xdr:rowOff>
    </xdr:from>
    <xdr:to>
      <xdr:col>24</xdr:col>
      <xdr:colOff>114300</xdr:colOff>
      <xdr:row>58</xdr:row>
      <xdr:rowOff>156901</xdr:rowOff>
    </xdr:to>
    <xdr:sp macro="" textlink="">
      <xdr:nvSpPr>
        <xdr:cNvPr id="137" name="楕円 136"/>
        <xdr:cNvSpPr/>
      </xdr:nvSpPr>
      <xdr:spPr>
        <a:xfrm>
          <a:off x="4584700" y="999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141678</xdr:rowOff>
    </xdr:from>
    <xdr:ext cx="534377" cy="259045"/>
    <xdr:sp macro="" textlink="">
      <xdr:nvSpPr>
        <xdr:cNvPr id="138" name="総務費該当値テキスト"/>
        <xdr:cNvSpPr txBox="1"/>
      </xdr:nvSpPr>
      <xdr:spPr>
        <a:xfrm>
          <a:off x="4686300" y="991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50109</xdr:rowOff>
    </xdr:from>
    <xdr:to>
      <xdr:col>20</xdr:col>
      <xdr:colOff>38100</xdr:colOff>
      <xdr:row>58</xdr:row>
      <xdr:rowOff>151709</xdr:rowOff>
    </xdr:to>
    <xdr:sp macro="" textlink="">
      <xdr:nvSpPr>
        <xdr:cNvPr id="139" name="楕円 138"/>
        <xdr:cNvSpPr/>
      </xdr:nvSpPr>
      <xdr:spPr>
        <a:xfrm>
          <a:off x="3746500" y="999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142836</xdr:rowOff>
    </xdr:from>
    <xdr:ext cx="534377" cy="259045"/>
    <xdr:sp macro="" textlink="">
      <xdr:nvSpPr>
        <xdr:cNvPr id="140" name="テキスト ボックス 139"/>
        <xdr:cNvSpPr txBox="1"/>
      </xdr:nvSpPr>
      <xdr:spPr>
        <a:xfrm>
          <a:off x="3530111" y="1008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170960</xdr:rowOff>
    </xdr:from>
    <xdr:to>
      <xdr:col>15</xdr:col>
      <xdr:colOff>101600</xdr:colOff>
      <xdr:row>58</xdr:row>
      <xdr:rowOff>101110</xdr:rowOff>
    </xdr:to>
    <xdr:sp macro="" textlink="">
      <xdr:nvSpPr>
        <xdr:cNvPr id="141" name="楕円 140"/>
        <xdr:cNvSpPr/>
      </xdr:nvSpPr>
      <xdr:spPr>
        <a:xfrm>
          <a:off x="2857500" y="99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92237</xdr:rowOff>
    </xdr:from>
    <xdr:ext cx="599010" cy="259045"/>
    <xdr:sp macro="" textlink="">
      <xdr:nvSpPr>
        <xdr:cNvPr id="142" name="テキスト ボックス 141"/>
        <xdr:cNvSpPr txBox="1"/>
      </xdr:nvSpPr>
      <xdr:spPr>
        <a:xfrm>
          <a:off x="2608795" y="1003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8806</xdr:rowOff>
    </xdr:from>
    <xdr:to>
      <xdr:col>10</xdr:col>
      <xdr:colOff>165100</xdr:colOff>
      <xdr:row>58</xdr:row>
      <xdr:rowOff>110406</xdr:rowOff>
    </xdr:to>
    <xdr:sp macro="" textlink="">
      <xdr:nvSpPr>
        <xdr:cNvPr id="143" name="楕円 142"/>
        <xdr:cNvSpPr/>
      </xdr:nvSpPr>
      <xdr:spPr>
        <a:xfrm>
          <a:off x="1968500" y="99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101533</xdr:rowOff>
    </xdr:from>
    <xdr:ext cx="599010" cy="259045"/>
    <xdr:sp macro="" textlink="">
      <xdr:nvSpPr>
        <xdr:cNvPr id="144" name="テキスト ボックス 143"/>
        <xdr:cNvSpPr txBox="1"/>
      </xdr:nvSpPr>
      <xdr:spPr>
        <a:xfrm>
          <a:off x="1719795" y="1004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131346</xdr:rowOff>
    </xdr:from>
    <xdr:to>
      <xdr:col>6</xdr:col>
      <xdr:colOff>38100</xdr:colOff>
      <xdr:row>58</xdr:row>
      <xdr:rowOff>61496</xdr:rowOff>
    </xdr:to>
    <xdr:sp macro="" textlink="">
      <xdr:nvSpPr>
        <xdr:cNvPr id="145" name="楕円 144"/>
        <xdr:cNvSpPr/>
      </xdr:nvSpPr>
      <xdr:spPr>
        <a:xfrm>
          <a:off x="1079500" y="990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52623</xdr:rowOff>
    </xdr:from>
    <xdr:ext cx="599010" cy="259045"/>
    <xdr:sp macro="" textlink="">
      <xdr:nvSpPr>
        <xdr:cNvPr id="146" name="テキスト ボックス 145"/>
        <xdr:cNvSpPr txBox="1"/>
      </xdr:nvSpPr>
      <xdr:spPr>
        <a:xfrm>
          <a:off x="830795" y="99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140314</xdr:rowOff>
    </xdr:from>
    <xdr:to>
      <xdr:col>24</xdr:col>
      <xdr:colOff>63500</xdr:colOff>
      <xdr:row>77</xdr:row>
      <xdr:rowOff>52394</xdr:rowOff>
    </xdr:to>
    <xdr:cxnSp macro="">
      <xdr:nvCxnSpPr>
        <xdr:cNvPr id="178" name="直線コネクタ 177"/>
        <xdr:cNvCxnSpPr/>
      </xdr:nvCxnSpPr>
      <xdr:spPr>
        <a:xfrm flipV="1">
          <a:off x="3797300" y="13170514"/>
          <a:ext cx="838200" cy="8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52394</xdr:rowOff>
    </xdr:from>
    <xdr:to>
      <xdr:col>19</xdr:col>
      <xdr:colOff>177800</xdr:colOff>
      <xdr:row>77</xdr:row>
      <xdr:rowOff>92396</xdr:rowOff>
    </xdr:to>
    <xdr:cxnSp macro="">
      <xdr:nvCxnSpPr>
        <xdr:cNvPr id="181" name="直線コネクタ 180"/>
        <xdr:cNvCxnSpPr/>
      </xdr:nvCxnSpPr>
      <xdr:spPr>
        <a:xfrm flipV="1">
          <a:off x="2908300" y="13254044"/>
          <a:ext cx="889000" cy="4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82135</xdr:rowOff>
    </xdr:from>
    <xdr:to>
      <xdr:col>15</xdr:col>
      <xdr:colOff>50800</xdr:colOff>
      <xdr:row>77</xdr:row>
      <xdr:rowOff>92396</xdr:rowOff>
    </xdr:to>
    <xdr:cxnSp macro="">
      <xdr:nvCxnSpPr>
        <xdr:cNvPr id="184" name="直線コネクタ 183"/>
        <xdr:cNvCxnSpPr/>
      </xdr:nvCxnSpPr>
      <xdr:spPr>
        <a:xfrm>
          <a:off x="2019300" y="13283785"/>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82135</xdr:rowOff>
    </xdr:from>
    <xdr:to>
      <xdr:col>10</xdr:col>
      <xdr:colOff>114300</xdr:colOff>
      <xdr:row>77</xdr:row>
      <xdr:rowOff>156626</xdr:rowOff>
    </xdr:to>
    <xdr:cxnSp macro="">
      <xdr:nvCxnSpPr>
        <xdr:cNvPr id="187" name="直線コネクタ 186"/>
        <xdr:cNvCxnSpPr/>
      </xdr:nvCxnSpPr>
      <xdr:spPr>
        <a:xfrm flipV="1">
          <a:off x="1130300" y="13283785"/>
          <a:ext cx="889000" cy="7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89514</xdr:rowOff>
    </xdr:from>
    <xdr:to>
      <xdr:col>24</xdr:col>
      <xdr:colOff>114300</xdr:colOff>
      <xdr:row>77</xdr:row>
      <xdr:rowOff>19664</xdr:rowOff>
    </xdr:to>
    <xdr:sp macro="" textlink="">
      <xdr:nvSpPr>
        <xdr:cNvPr id="197" name="楕円 196"/>
        <xdr:cNvSpPr/>
      </xdr:nvSpPr>
      <xdr:spPr>
        <a:xfrm>
          <a:off x="4584700" y="131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112391</xdr:rowOff>
    </xdr:from>
    <xdr:ext cx="599010" cy="259045"/>
    <xdr:sp macro="" textlink="">
      <xdr:nvSpPr>
        <xdr:cNvPr id="198" name="民生費該当値テキスト"/>
        <xdr:cNvSpPr txBox="1"/>
      </xdr:nvSpPr>
      <xdr:spPr>
        <a:xfrm>
          <a:off x="4686300" y="1297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1594</xdr:rowOff>
    </xdr:from>
    <xdr:to>
      <xdr:col>20</xdr:col>
      <xdr:colOff>38100</xdr:colOff>
      <xdr:row>77</xdr:row>
      <xdr:rowOff>103194</xdr:rowOff>
    </xdr:to>
    <xdr:sp macro="" textlink="">
      <xdr:nvSpPr>
        <xdr:cNvPr id="199" name="楕円 198"/>
        <xdr:cNvSpPr/>
      </xdr:nvSpPr>
      <xdr:spPr>
        <a:xfrm>
          <a:off x="3746500" y="132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94321</xdr:rowOff>
    </xdr:from>
    <xdr:ext cx="599010" cy="259045"/>
    <xdr:sp macro="" textlink="">
      <xdr:nvSpPr>
        <xdr:cNvPr id="200" name="テキスト ボックス 199"/>
        <xdr:cNvSpPr txBox="1"/>
      </xdr:nvSpPr>
      <xdr:spPr>
        <a:xfrm>
          <a:off x="3497795" y="1329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41596</xdr:rowOff>
    </xdr:from>
    <xdr:to>
      <xdr:col>15</xdr:col>
      <xdr:colOff>101600</xdr:colOff>
      <xdr:row>77</xdr:row>
      <xdr:rowOff>143196</xdr:rowOff>
    </xdr:to>
    <xdr:sp macro="" textlink="">
      <xdr:nvSpPr>
        <xdr:cNvPr id="201" name="楕円 200"/>
        <xdr:cNvSpPr/>
      </xdr:nvSpPr>
      <xdr:spPr>
        <a:xfrm>
          <a:off x="2857500" y="132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134323</xdr:rowOff>
    </xdr:from>
    <xdr:ext cx="599010" cy="259045"/>
    <xdr:sp macro="" textlink="">
      <xdr:nvSpPr>
        <xdr:cNvPr id="202" name="テキスト ボックス 201"/>
        <xdr:cNvSpPr txBox="1"/>
      </xdr:nvSpPr>
      <xdr:spPr>
        <a:xfrm>
          <a:off x="2608795" y="1333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31335</xdr:rowOff>
    </xdr:from>
    <xdr:to>
      <xdr:col>10</xdr:col>
      <xdr:colOff>165100</xdr:colOff>
      <xdr:row>77</xdr:row>
      <xdr:rowOff>132935</xdr:rowOff>
    </xdr:to>
    <xdr:sp macro="" textlink="">
      <xdr:nvSpPr>
        <xdr:cNvPr id="203" name="楕円 202"/>
        <xdr:cNvSpPr/>
      </xdr:nvSpPr>
      <xdr:spPr>
        <a:xfrm>
          <a:off x="1968500" y="1323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124062</xdr:rowOff>
    </xdr:from>
    <xdr:ext cx="599010" cy="259045"/>
    <xdr:sp macro="" textlink="">
      <xdr:nvSpPr>
        <xdr:cNvPr id="204" name="テキスト ボックス 203"/>
        <xdr:cNvSpPr txBox="1"/>
      </xdr:nvSpPr>
      <xdr:spPr>
        <a:xfrm>
          <a:off x="1719795" y="1332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105826</xdr:rowOff>
    </xdr:from>
    <xdr:to>
      <xdr:col>6</xdr:col>
      <xdr:colOff>38100</xdr:colOff>
      <xdr:row>78</xdr:row>
      <xdr:rowOff>35976</xdr:rowOff>
    </xdr:to>
    <xdr:sp macro="" textlink="">
      <xdr:nvSpPr>
        <xdr:cNvPr id="205" name="楕円 204"/>
        <xdr:cNvSpPr/>
      </xdr:nvSpPr>
      <xdr:spPr>
        <a:xfrm>
          <a:off x="1079500" y="133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27103</xdr:rowOff>
    </xdr:from>
    <xdr:ext cx="599010" cy="259045"/>
    <xdr:sp macro="" textlink="">
      <xdr:nvSpPr>
        <xdr:cNvPr id="206" name="テキスト ボックス 205"/>
        <xdr:cNvSpPr txBox="1"/>
      </xdr:nvSpPr>
      <xdr:spPr>
        <a:xfrm>
          <a:off x="830795" y="1340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78603</xdr:rowOff>
    </xdr:from>
    <xdr:to>
      <xdr:col>24</xdr:col>
      <xdr:colOff>63500</xdr:colOff>
      <xdr:row>99</xdr:row>
      <xdr:rowOff>78733</xdr:rowOff>
    </xdr:to>
    <xdr:cxnSp macro="">
      <xdr:nvCxnSpPr>
        <xdr:cNvPr id="237" name="直線コネクタ 236"/>
        <xdr:cNvCxnSpPr/>
      </xdr:nvCxnSpPr>
      <xdr:spPr>
        <a:xfrm flipV="1">
          <a:off x="3797300" y="17052153"/>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78053</xdr:rowOff>
    </xdr:from>
    <xdr:to>
      <xdr:col>19</xdr:col>
      <xdr:colOff>177800</xdr:colOff>
      <xdr:row>99</xdr:row>
      <xdr:rowOff>78733</xdr:rowOff>
    </xdr:to>
    <xdr:cxnSp macro="">
      <xdr:nvCxnSpPr>
        <xdr:cNvPr id="240" name="直線コネクタ 239"/>
        <xdr:cNvCxnSpPr/>
      </xdr:nvCxnSpPr>
      <xdr:spPr>
        <a:xfrm>
          <a:off x="2908300" y="17051603"/>
          <a:ext cx="889000" cy="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78053</xdr:rowOff>
    </xdr:from>
    <xdr:to>
      <xdr:col>15</xdr:col>
      <xdr:colOff>50800</xdr:colOff>
      <xdr:row>99</xdr:row>
      <xdr:rowOff>80363</xdr:rowOff>
    </xdr:to>
    <xdr:cxnSp macro="">
      <xdr:nvCxnSpPr>
        <xdr:cNvPr id="243" name="直線コネクタ 242"/>
        <xdr:cNvCxnSpPr/>
      </xdr:nvCxnSpPr>
      <xdr:spPr>
        <a:xfrm flipV="1">
          <a:off x="2019300" y="17051603"/>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80363</xdr:rowOff>
    </xdr:from>
    <xdr:to>
      <xdr:col>10</xdr:col>
      <xdr:colOff>114300</xdr:colOff>
      <xdr:row>99</xdr:row>
      <xdr:rowOff>83452</xdr:rowOff>
    </xdr:to>
    <xdr:cxnSp macro="">
      <xdr:nvCxnSpPr>
        <xdr:cNvPr id="246" name="直線コネクタ 245"/>
        <xdr:cNvCxnSpPr/>
      </xdr:nvCxnSpPr>
      <xdr:spPr>
        <a:xfrm flipV="1">
          <a:off x="1130300" y="17053913"/>
          <a:ext cx="889000" cy="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27803</xdr:rowOff>
    </xdr:from>
    <xdr:to>
      <xdr:col>24</xdr:col>
      <xdr:colOff>114300</xdr:colOff>
      <xdr:row>99</xdr:row>
      <xdr:rowOff>129403</xdr:rowOff>
    </xdr:to>
    <xdr:sp macro="" textlink="">
      <xdr:nvSpPr>
        <xdr:cNvPr id="256" name="楕円 255"/>
        <xdr:cNvSpPr/>
      </xdr:nvSpPr>
      <xdr:spPr>
        <a:xfrm>
          <a:off x="4584700" y="1700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27933</xdr:rowOff>
    </xdr:from>
    <xdr:to>
      <xdr:col>20</xdr:col>
      <xdr:colOff>38100</xdr:colOff>
      <xdr:row>99</xdr:row>
      <xdr:rowOff>129533</xdr:rowOff>
    </xdr:to>
    <xdr:sp macro="" textlink="">
      <xdr:nvSpPr>
        <xdr:cNvPr id="258" name="楕円 257"/>
        <xdr:cNvSpPr/>
      </xdr:nvSpPr>
      <xdr:spPr>
        <a:xfrm>
          <a:off x="3746500" y="1700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120660</xdr:rowOff>
    </xdr:from>
    <xdr:ext cx="534377" cy="259045"/>
    <xdr:sp macro="" textlink="">
      <xdr:nvSpPr>
        <xdr:cNvPr id="259" name="テキスト ボックス 258"/>
        <xdr:cNvSpPr txBox="1"/>
      </xdr:nvSpPr>
      <xdr:spPr>
        <a:xfrm>
          <a:off x="3530111" y="1709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27253</xdr:rowOff>
    </xdr:from>
    <xdr:to>
      <xdr:col>15</xdr:col>
      <xdr:colOff>101600</xdr:colOff>
      <xdr:row>99</xdr:row>
      <xdr:rowOff>128853</xdr:rowOff>
    </xdr:to>
    <xdr:sp macro="" textlink="">
      <xdr:nvSpPr>
        <xdr:cNvPr id="260" name="楕円 259"/>
        <xdr:cNvSpPr/>
      </xdr:nvSpPr>
      <xdr:spPr>
        <a:xfrm>
          <a:off x="2857500" y="1700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119980</xdr:rowOff>
    </xdr:from>
    <xdr:ext cx="534377" cy="259045"/>
    <xdr:sp macro="" textlink="">
      <xdr:nvSpPr>
        <xdr:cNvPr id="261" name="テキスト ボックス 260"/>
        <xdr:cNvSpPr txBox="1"/>
      </xdr:nvSpPr>
      <xdr:spPr>
        <a:xfrm>
          <a:off x="2641111" y="170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29563</xdr:rowOff>
    </xdr:from>
    <xdr:to>
      <xdr:col>10</xdr:col>
      <xdr:colOff>165100</xdr:colOff>
      <xdr:row>99</xdr:row>
      <xdr:rowOff>131163</xdr:rowOff>
    </xdr:to>
    <xdr:sp macro="" textlink="">
      <xdr:nvSpPr>
        <xdr:cNvPr id="262" name="楕円 261"/>
        <xdr:cNvSpPr/>
      </xdr:nvSpPr>
      <xdr:spPr>
        <a:xfrm>
          <a:off x="1968500" y="170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122290</xdr:rowOff>
    </xdr:from>
    <xdr:ext cx="534377" cy="259045"/>
    <xdr:sp macro="" textlink="">
      <xdr:nvSpPr>
        <xdr:cNvPr id="263" name="テキスト ボックス 262"/>
        <xdr:cNvSpPr txBox="1"/>
      </xdr:nvSpPr>
      <xdr:spPr>
        <a:xfrm>
          <a:off x="1752111" y="170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32652</xdr:rowOff>
    </xdr:from>
    <xdr:to>
      <xdr:col>6</xdr:col>
      <xdr:colOff>38100</xdr:colOff>
      <xdr:row>99</xdr:row>
      <xdr:rowOff>134252</xdr:rowOff>
    </xdr:to>
    <xdr:sp macro="" textlink="">
      <xdr:nvSpPr>
        <xdr:cNvPr id="264" name="楕円 263"/>
        <xdr:cNvSpPr/>
      </xdr:nvSpPr>
      <xdr:spPr>
        <a:xfrm>
          <a:off x="1079500" y="170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125379</xdr:rowOff>
    </xdr:from>
    <xdr:ext cx="534377" cy="259045"/>
    <xdr:sp macro="" textlink="">
      <xdr:nvSpPr>
        <xdr:cNvPr id="265" name="テキスト ボックス 264"/>
        <xdr:cNvSpPr txBox="1"/>
      </xdr:nvSpPr>
      <xdr:spPr>
        <a:xfrm>
          <a:off x="863111" y="170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27033</xdr:rowOff>
    </xdr:from>
    <xdr:to>
      <xdr:col>55</xdr:col>
      <xdr:colOff>0</xdr:colOff>
      <xdr:row>38</xdr:row>
      <xdr:rowOff>32585</xdr:rowOff>
    </xdr:to>
    <xdr:cxnSp macro="">
      <xdr:nvCxnSpPr>
        <xdr:cNvPr id="296" name="直線コネクタ 295"/>
        <xdr:cNvCxnSpPr/>
      </xdr:nvCxnSpPr>
      <xdr:spPr>
        <a:xfrm flipV="1">
          <a:off x="9639300" y="6542133"/>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32585</xdr:rowOff>
    </xdr:from>
    <xdr:to>
      <xdr:col>50</xdr:col>
      <xdr:colOff>114300</xdr:colOff>
      <xdr:row>38</xdr:row>
      <xdr:rowOff>42382</xdr:rowOff>
    </xdr:to>
    <xdr:cxnSp macro="">
      <xdr:nvCxnSpPr>
        <xdr:cNvPr id="299" name="直線コネクタ 298"/>
        <xdr:cNvCxnSpPr/>
      </xdr:nvCxnSpPr>
      <xdr:spPr>
        <a:xfrm flipV="1">
          <a:off x="8750300" y="654768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42382</xdr:rowOff>
    </xdr:from>
    <xdr:to>
      <xdr:col>45</xdr:col>
      <xdr:colOff>177800</xdr:colOff>
      <xdr:row>38</xdr:row>
      <xdr:rowOff>53811</xdr:rowOff>
    </xdr:to>
    <xdr:cxnSp macro="">
      <xdr:nvCxnSpPr>
        <xdr:cNvPr id="302" name="直線コネクタ 301"/>
        <xdr:cNvCxnSpPr/>
      </xdr:nvCxnSpPr>
      <xdr:spPr>
        <a:xfrm flipV="1">
          <a:off x="7861300" y="655748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39443</xdr:rowOff>
    </xdr:from>
    <xdr:to>
      <xdr:col>41</xdr:col>
      <xdr:colOff>50800</xdr:colOff>
      <xdr:row>38</xdr:row>
      <xdr:rowOff>53811</xdr:rowOff>
    </xdr:to>
    <xdr:cxnSp macro="">
      <xdr:nvCxnSpPr>
        <xdr:cNvPr id="305" name="直線コネクタ 304"/>
        <xdr:cNvCxnSpPr/>
      </xdr:nvCxnSpPr>
      <xdr:spPr>
        <a:xfrm>
          <a:off x="6972300" y="6554543"/>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147683</xdr:rowOff>
    </xdr:from>
    <xdr:to>
      <xdr:col>55</xdr:col>
      <xdr:colOff>50800</xdr:colOff>
      <xdr:row>38</xdr:row>
      <xdr:rowOff>77832</xdr:rowOff>
    </xdr:to>
    <xdr:sp macro="" textlink="">
      <xdr:nvSpPr>
        <xdr:cNvPr id="315" name="楕円 314"/>
        <xdr:cNvSpPr/>
      </xdr:nvSpPr>
      <xdr:spPr>
        <a:xfrm>
          <a:off x="10426700" y="64913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126110</xdr:rowOff>
    </xdr:from>
    <xdr:ext cx="378565" cy="259045"/>
    <xdr:sp macro="" textlink="">
      <xdr:nvSpPr>
        <xdr:cNvPr id="316" name="労働費該当値テキスト"/>
        <xdr:cNvSpPr txBox="1"/>
      </xdr:nvSpPr>
      <xdr:spPr>
        <a:xfrm>
          <a:off x="10528300" y="646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153234</xdr:rowOff>
    </xdr:from>
    <xdr:to>
      <xdr:col>50</xdr:col>
      <xdr:colOff>165100</xdr:colOff>
      <xdr:row>38</xdr:row>
      <xdr:rowOff>83384</xdr:rowOff>
    </xdr:to>
    <xdr:sp macro="" textlink="">
      <xdr:nvSpPr>
        <xdr:cNvPr id="317" name="楕円 316"/>
        <xdr:cNvSpPr/>
      </xdr:nvSpPr>
      <xdr:spPr>
        <a:xfrm>
          <a:off x="9588500" y="6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74512</xdr:rowOff>
    </xdr:from>
    <xdr:ext cx="378565" cy="259045"/>
    <xdr:sp macro="" textlink="">
      <xdr:nvSpPr>
        <xdr:cNvPr id="318" name="テキスト ボックス 317"/>
        <xdr:cNvSpPr txBox="1"/>
      </xdr:nvSpPr>
      <xdr:spPr>
        <a:xfrm>
          <a:off x="9450017" y="6589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163032</xdr:rowOff>
    </xdr:from>
    <xdr:to>
      <xdr:col>46</xdr:col>
      <xdr:colOff>38100</xdr:colOff>
      <xdr:row>38</xdr:row>
      <xdr:rowOff>93182</xdr:rowOff>
    </xdr:to>
    <xdr:sp macro="" textlink="">
      <xdr:nvSpPr>
        <xdr:cNvPr id="319" name="楕円 318"/>
        <xdr:cNvSpPr/>
      </xdr:nvSpPr>
      <xdr:spPr>
        <a:xfrm>
          <a:off x="8699500" y="65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84309</xdr:rowOff>
    </xdr:from>
    <xdr:ext cx="378565" cy="259045"/>
    <xdr:sp macro="" textlink="">
      <xdr:nvSpPr>
        <xdr:cNvPr id="320" name="テキスト ボックス 319"/>
        <xdr:cNvSpPr txBox="1"/>
      </xdr:nvSpPr>
      <xdr:spPr>
        <a:xfrm>
          <a:off x="8561017" y="659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3011</xdr:rowOff>
    </xdr:from>
    <xdr:to>
      <xdr:col>41</xdr:col>
      <xdr:colOff>101600</xdr:colOff>
      <xdr:row>38</xdr:row>
      <xdr:rowOff>104611</xdr:rowOff>
    </xdr:to>
    <xdr:sp macro="" textlink="">
      <xdr:nvSpPr>
        <xdr:cNvPr id="321" name="楕円 320"/>
        <xdr:cNvSpPr/>
      </xdr:nvSpPr>
      <xdr:spPr>
        <a:xfrm>
          <a:off x="7810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95738</xdr:rowOff>
    </xdr:from>
    <xdr:ext cx="378565" cy="259045"/>
    <xdr:sp macro="" textlink="">
      <xdr:nvSpPr>
        <xdr:cNvPr id="322" name="テキスト ボックス 321"/>
        <xdr:cNvSpPr txBox="1"/>
      </xdr:nvSpPr>
      <xdr:spPr>
        <a:xfrm>
          <a:off x="7672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160093</xdr:rowOff>
    </xdr:from>
    <xdr:to>
      <xdr:col>36</xdr:col>
      <xdr:colOff>165100</xdr:colOff>
      <xdr:row>38</xdr:row>
      <xdr:rowOff>90243</xdr:rowOff>
    </xdr:to>
    <xdr:sp macro="" textlink="">
      <xdr:nvSpPr>
        <xdr:cNvPr id="323" name="楕円 322"/>
        <xdr:cNvSpPr/>
      </xdr:nvSpPr>
      <xdr:spPr>
        <a:xfrm>
          <a:off x="69215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81370</xdr:rowOff>
    </xdr:from>
    <xdr:ext cx="378565" cy="259045"/>
    <xdr:sp macro="" textlink="">
      <xdr:nvSpPr>
        <xdr:cNvPr id="324" name="テキスト ボックス 323"/>
        <xdr:cNvSpPr txBox="1"/>
      </xdr:nvSpPr>
      <xdr:spPr>
        <a:xfrm>
          <a:off x="6783017" y="659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101270</xdr:rowOff>
    </xdr:from>
    <xdr:to>
      <xdr:col>55</xdr:col>
      <xdr:colOff>0</xdr:colOff>
      <xdr:row>57</xdr:row>
      <xdr:rowOff>123889</xdr:rowOff>
    </xdr:to>
    <xdr:cxnSp macro="">
      <xdr:nvCxnSpPr>
        <xdr:cNvPr id="353" name="直線コネクタ 352"/>
        <xdr:cNvCxnSpPr/>
      </xdr:nvCxnSpPr>
      <xdr:spPr>
        <a:xfrm flipV="1">
          <a:off x="9639300" y="9873920"/>
          <a:ext cx="8382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123889</xdr:rowOff>
    </xdr:from>
    <xdr:to>
      <xdr:col>50</xdr:col>
      <xdr:colOff>114300</xdr:colOff>
      <xdr:row>57</xdr:row>
      <xdr:rowOff>129807</xdr:rowOff>
    </xdr:to>
    <xdr:cxnSp macro="">
      <xdr:nvCxnSpPr>
        <xdr:cNvPr id="356" name="直線コネクタ 355"/>
        <xdr:cNvCxnSpPr/>
      </xdr:nvCxnSpPr>
      <xdr:spPr>
        <a:xfrm flipV="1">
          <a:off x="8750300" y="9896539"/>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129807</xdr:rowOff>
    </xdr:from>
    <xdr:to>
      <xdr:col>45</xdr:col>
      <xdr:colOff>177800</xdr:colOff>
      <xdr:row>58</xdr:row>
      <xdr:rowOff>10351</xdr:rowOff>
    </xdr:to>
    <xdr:cxnSp macro="">
      <xdr:nvCxnSpPr>
        <xdr:cNvPr id="359" name="直線コネクタ 358"/>
        <xdr:cNvCxnSpPr/>
      </xdr:nvCxnSpPr>
      <xdr:spPr>
        <a:xfrm flipV="1">
          <a:off x="7861300" y="9902457"/>
          <a:ext cx="889000" cy="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10351</xdr:rowOff>
    </xdr:from>
    <xdr:to>
      <xdr:col>41</xdr:col>
      <xdr:colOff>50800</xdr:colOff>
      <xdr:row>58</xdr:row>
      <xdr:rowOff>11519</xdr:rowOff>
    </xdr:to>
    <xdr:cxnSp macro="">
      <xdr:nvCxnSpPr>
        <xdr:cNvPr id="362" name="直線コネクタ 361"/>
        <xdr:cNvCxnSpPr/>
      </xdr:nvCxnSpPr>
      <xdr:spPr>
        <a:xfrm flipV="1">
          <a:off x="6972300" y="9954451"/>
          <a:ext cx="8890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50470</xdr:rowOff>
    </xdr:from>
    <xdr:to>
      <xdr:col>55</xdr:col>
      <xdr:colOff>50800</xdr:colOff>
      <xdr:row>57</xdr:row>
      <xdr:rowOff>152070</xdr:rowOff>
    </xdr:to>
    <xdr:sp macro="" textlink="">
      <xdr:nvSpPr>
        <xdr:cNvPr id="372" name="楕円 371"/>
        <xdr:cNvSpPr/>
      </xdr:nvSpPr>
      <xdr:spPr>
        <a:xfrm>
          <a:off x="10426700" y="98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28897</xdr:rowOff>
    </xdr:from>
    <xdr:ext cx="534377" cy="259045"/>
    <xdr:sp macro="" textlink="">
      <xdr:nvSpPr>
        <xdr:cNvPr id="373" name="農林水産業費該当値テキスト"/>
        <xdr:cNvSpPr txBox="1"/>
      </xdr:nvSpPr>
      <xdr:spPr>
        <a:xfrm>
          <a:off x="10528300" y="98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73089</xdr:rowOff>
    </xdr:from>
    <xdr:to>
      <xdr:col>50</xdr:col>
      <xdr:colOff>165100</xdr:colOff>
      <xdr:row>58</xdr:row>
      <xdr:rowOff>3239</xdr:rowOff>
    </xdr:to>
    <xdr:sp macro="" textlink="">
      <xdr:nvSpPr>
        <xdr:cNvPr id="374" name="楕円 373"/>
        <xdr:cNvSpPr/>
      </xdr:nvSpPr>
      <xdr:spPr>
        <a:xfrm>
          <a:off x="9588500" y="98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165816</xdr:rowOff>
    </xdr:from>
    <xdr:ext cx="534377" cy="259045"/>
    <xdr:sp macro="" textlink="">
      <xdr:nvSpPr>
        <xdr:cNvPr id="375" name="テキスト ボックス 374"/>
        <xdr:cNvSpPr txBox="1"/>
      </xdr:nvSpPr>
      <xdr:spPr>
        <a:xfrm>
          <a:off x="9372111" y="993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79007</xdr:rowOff>
    </xdr:from>
    <xdr:to>
      <xdr:col>46</xdr:col>
      <xdr:colOff>38100</xdr:colOff>
      <xdr:row>58</xdr:row>
      <xdr:rowOff>9157</xdr:rowOff>
    </xdr:to>
    <xdr:sp macro="" textlink="">
      <xdr:nvSpPr>
        <xdr:cNvPr id="376" name="楕円 375"/>
        <xdr:cNvSpPr/>
      </xdr:nvSpPr>
      <xdr:spPr>
        <a:xfrm>
          <a:off x="8699500" y="985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284</xdr:rowOff>
    </xdr:from>
    <xdr:ext cx="534377" cy="259045"/>
    <xdr:sp macro="" textlink="">
      <xdr:nvSpPr>
        <xdr:cNvPr id="377" name="テキスト ボックス 376"/>
        <xdr:cNvSpPr txBox="1"/>
      </xdr:nvSpPr>
      <xdr:spPr>
        <a:xfrm>
          <a:off x="8483111" y="994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131001</xdr:rowOff>
    </xdr:from>
    <xdr:to>
      <xdr:col>41</xdr:col>
      <xdr:colOff>101600</xdr:colOff>
      <xdr:row>58</xdr:row>
      <xdr:rowOff>61151</xdr:rowOff>
    </xdr:to>
    <xdr:sp macro="" textlink="">
      <xdr:nvSpPr>
        <xdr:cNvPr id="378" name="楕円 377"/>
        <xdr:cNvSpPr/>
      </xdr:nvSpPr>
      <xdr:spPr>
        <a:xfrm>
          <a:off x="7810500" y="990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52278</xdr:rowOff>
    </xdr:from>
    <xdr:ext cx="534377" cy="259045"/>
    <xdr:sp macro="" textlink="">
      <xdr:nvSpPr>
        <xdr:cNvPr id="379" name="テキスト ボックス 378"/>
        <xdr:cNvSpPr txBox="1"/>
      </xdr:nvSpPr>
      <xdr:spPr>
        <a:xfrm>
          <a:off x="7594111" y="99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132169</xdr:rowOff>
    </xdr:from>
    <xdr:to>
      <xdr:col>36</xdr:col>
      <xdr:colOff>165100</xdr:colOff>
      <xdr:row>58</xdr:row>
      <xdr:rowOff>62319</xdr:rowOff>
    </xdr:to>
    <xdr:sp macro="" textlink="">
      <xdr:nvSpPr>
        <xdr:cNvPr id="380" name="楕円 379"/>
        <xdr:cNvSpPr/>
      </xdr:nvSpPr>
      <xdr:spPr>
        <a:xfrm>
          <a:off x="6921500" y="99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53446</xdr:rowOff>
    </xdr:from>
    <xdr:ext cx="534377" cy="259045"/>
    <xdr:sp macro="" textlink="">
      <xdr:nvSpPr>
        <xdr:cNvPr id="381" name="テキスト ボックス 380"/>
        <xdr:cNvSpPr txBox="1"/>
      </xdr:nvSpPr>
      <xdr:spPr>
        <a:xfrm>
          <a:off x="6705111" y="999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116154</xdr:rowOff>
    </xdr:from>
    <xdr:to>
      <xdr:col>55</xdr:col>
      <xdr:colOff>0</xdr:colOff>
      <xdr:row>78</xdr:row>
      <xdr:rowOff>120735</xdr:rowOff>
    </xdr:to>
    <xdr:cxnSp macro="">
      <xdr:nvCxnSpPr>
        <xdr:cNvPr id="408" name="直線コネクタ 407"/>
        <xdr:cNvCxnSpPr/>
      </xdr:nvCxnSpPr>
      <xdr:spPr>
        <a:xfrm>
          <a:off x="9639300" y="13489254"/>
          <a:ext cx="8382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101743</xdr:rowOff>
    </xdr:from>
    <xdr:to>
      <xdr:col>50</xdr:col>
      <xdr:colOff>114300</xdr:colOff>
      <xdr:row>78</xdr:row>
      <xdr:rowOff>116154</xdr:rowOff>
    </xdr:to>
    <xdr:cxnSp macro="">
      <xdr:nvCxnSpPr>
        <xdr:cNvPr id="411" name="直線コネクタ 410"/>
        <xdr:cNvCxnSpPr/>
      </xdr:nvCxnSpPr>
      <xdr:spPr>
        <a:xfrm>
          <a:off x="8750300" y="13474843"/>
          <a:ext cx="889000" cy="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96920</xdr:rowOff>
    </xdr:from>
    <xdr:to>
      <xdr:col>45</xdr:col>
      <xdr:colOff>177800</xdr:colOff>
      <xdr:row>78</xdr:row>
      <xdr:rowOff>101743</xdr:rowOff>
    </xdr:to>
    <xdr:cxnSp macro="">
      <xdr:nvCxnSpPr>
        <xdr:cNvPr id="414" name="直線コネクタ 413"/>
        <xdr:cNvCxnSpPr/>
      </xdr:nvCxnSpPr>
      <xdr:spPr>
        <a:xfrm>
          <a:off x="7861300" y="13470020"/>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96920</xdr:rowOff>
    </xdr:from>
    <xdr:to>
      <xdr:col>41</xdr:col>
      <xdr:colOff>50800</xdr:colOff>
      <xdr:row>78</xdr:row>
      <xdr:rowOff>112415</xdr:rowOff>
    </xdr:to>
    <xdr:cxnSp macro="">
      <xdr:nvCxnSpPr>
        <xdr:cNvPr id="417" name="直線コネクタ 416"/>
        <xdr:cNvCxnSpPr/>
      </xdr:nvCxnSpPr>
      <xdr:spPr>
        <a:xfrm flipV="1">
          <a:off x="6972300" y="13470020"/>
          <a:ext cx="8890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69935</xdr:rowOff>
    </xdr:from>
    <xdr:to>
      <xdr:col>55</xdr:col>
      <xdr:colOff>50800</xdr:colOff>
      <xdr:row>79</xdr:row>
      <xdr:rowOff>85</xdr:rowOff>
    </xdr:to>
    <xdr:sp macro="" textlink="">
      <xdr:nvSpPr>
        <xdr:cNvPr id="427" name="楕円 426"/>
        <xdr:cNvSpPr/>
      </xdr:nvSpPr>
      <xdr:spPr>
        <a:xfrm>
          <a:off x="10426700" y="1344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156312</xdr:rowOff>
    </xdr:from>
    <xdr:ext cx="469744" cy="259045"/>
    <xdr:sp macro="" textlink="">
      <xdr:nvSpPr>
        <xdr:cNvPr id="428" name="商工費該当値テキスト"/>
        <xdr:cNvSpPr txBox="1"/>
      </xdr:nvSpPr>
      <xdr:spPr>
        <a:xfrm>
          <a:off x="10528300" y="1335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65354</xdr:rowOff>
    </xdr:from>
    <xdr:to>
      <xdr:col>50</xdr:col>
      <xdr:colOff>165100</xdr:colOff>
      <xdr:row>78</xdr:row>
      <xdr:rowOff>166954</xdr:rowOff>
    </xdr:to>
    <xdr:sp macro="" textlink="">
      <xdr:nvSpPr>
        <xdr:cNvPr id="429" name="楕円 428"/>
        <xdr:cNvSpPr/>
      </xdr:nvSpPr>
      <xdr:spPr>
        <a:xfrm>
          <a:off x="9588500" y="134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158081</xdr:rowOff>
    </xdr:from>
    <xdr:ext cx="469744" cy="259045"/>
    <xdr:sp macro="" textlink="">
      <xdr:nvSpPr>
        <xdr:cNvPr id="430" name="テキスト ボックス 429"/>
        <xdr:cNvSpPr txBox="1"/>
      </xdr:nvSpPr>
      <xdr:spPr>
        <a:xfrm>
          <a:off x="9404428" y="1353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50943</xdr:rowOff>
    </xdr:from>
    <xdr:to>
      <xdr:col>46</xdr:col>
      <xdr:colOff>38100</xdr:colOff>
      <xdr:row>78</xdr:row>
      <xdr:rowOff>152543</xdr:rowOff>
    </xdr:to>
    <xdr:sp macro="" textlink="">
      <xdr:nvSpPr>
        <xdr:cNvPr id="431" name="楕円 430"/>
        <xdr:cNvSpPr/>
      </xdr:nvSpPr>
      <xdr:spPr>
        <a:xfrm>
          <a:off x="8699500" y="134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143670</xdr:rowOff>
    </xdr:from>
    <xdr:ext cx="469744" cy="259045"/>
    <xdr:sp macro="" textlink="">
      <xdr:nvSpPr>
        <xdr:cNvPr id="432" name="テキスト ボックス 431"/>
        <xdr:cNvSpPr txBox="1"/>
      </xdr:nvSpPr>
      <xdr:spPr>
        <a:xfrm>
          <a:off x="8515428" y="1351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46120</xdr:rowOff>
    </xdr:from>
    <xdr:to>
      <xdr:col>41</xdr:col>
      <xdr:colOff>101600</xdr:colOff>
      <xdr:row>78</xdr:row>
      <xdr:rowOff>147720</xdr:rowOff>
    </xdr:to>
    <xdr:sp macro="" textlink="">
      <xdr:nvSpPr>
        <xdr:cNvPr id="433" name="楕円 432"/>
        <xdr:cNvSpPr/>
      </xdr:nvSpPr>
      <xdr:spPr>
        <a:xfrm>
          <a:off x="7810500" y="134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138847</xdr:rowOff>
    </xdr:from>
    <xdr:ext cx="469744" cy="259045"/>
    <xdr:sp macro="" textlink="">
      <xdr:nvSpPr>
        <xdr:cNvPr id="434" name="テキスト ボックス 433"/>
        <xdr:cNvSpPr txBox="1"/>
      </xdr:nvSpPr>
      <xdr:spPr>
        <a:xfrm>
          <a:off x="7626428" y="1351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61615</xdr:rowOff>
    </xdr:from>
    <xdr:to>
      <xdr:col>36</xdr:col>
      <xdr:colOff>165100</xdr:colOff>
      <xdr:row>78</xdr:row>
      <xdr:rowOff>163215</xdr:rowOff>
    </xdr:to>
    <xdr:sp macro="" textlink="">
      <xdr:nvSpPr>
        <xdr:cNvPr id="435" name="楕円 434"/>
        <xdr:cNvSpPr/>
      </xdr:nvSpPr>
      <xdr:spPr>
        <a:xfrm>
          <a:off x="6921500" y="134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154342</xdr:rowOff>
    </xdr:from>
    <xdr:ext cx="469744" cy="259045"/>
    <xdr:sp macro="" textlink="">
      <xdr:nvSpPr>
        <xdr:cNvPr id="436" name="テキスト ボックス 435"/>
        <xdr:cNvSpPr txBox="1"/>
      </xdr:nvSpPr>
      <xdr:spPr>
        <a:xfrm>
          <a:off x="6737428" y="135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161492</xdr:rowOff>
    </xdr:from>
    <xdr:to>
      <xdr:col>55</xdr:col>
      <xdr:colOff>0</xdr:colOff>
      <xdr:row>97</xdr:row>
      <xdr:rowOff>170324</xdr:rowOff>
    </xdr:to>
    <xdr:cxnSp macro="">
      <xdr:nvCxnSpPr>
        <xdr:cNvPr id="465" name="直線コネクタ 464"/>
        <xdr:cNvCxnSpPr/>
      </xdr:nvCxnSpPr>
      <xdr:spPr>
        <a:xfrm flipV="1">
          <a:off x="9639300" y="16792142"/>
          <a:ext cx="8382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170324</xdr:rowOff>
    </xdr:from>
    <xdr:to>
      <xdr:col>50</xdr:col>
      <xdr:colOff>114300</xdr:colOff>
      <xdr:row>98</xdr:row>
      <xdr:rowOff>21765</xdr:rowOff>
    </xdr:to>
    <xdr:cxnSp macro="">
      <xdr:nvCxnSpPr>
        <xdr:cNvPr id="468" name="直線コネクタ 467"/>
        <xdr:cNvCxnSpPr/>
      </xdr:nvCxnSpPr>
      <xdr:spPr>
        <a:xfrm flipV="1">
          <a:off x="8750300" y="16800974"/>
          <a:ext cx="889000" cy="2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11151</xdr:rowOff>
    </xdr:from>
    <xdr:to>
      <xdr:col>45</xdr:col>
      <xdr:colOff>177800</xdr:colOff>
      <xdr:row>98</xdr:row>
      <xdr:rowOff>21765</xdr:rowOff>
    </xdr:to>
    <xdr:cxnSp macro="">
      <xdr:nvCxnSpPr>
        <xdr:cNvPr id="471" name="直線コネクタ 470"/>
        <xdr:cNvCxnSpPr/>
      </xdr:nvCxnSpPr>
      <xdr:spPr>
        <a:xfrm>
          <a:off x="7861300" y="16813251"/>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133787</xdr:rowOff>
    </xdr:from>
    <xdr:to>
      <xdr:col>41</xdr:col>
      <xdr:colOff>50800</xdr:colOff>
      <xdr:row>98</xdr:row>
      <xdr:rowOff>11151</xdr:rowOff>
    </xdr:to>
    <xdr:cxnSp macro="">
      <xdr:nvCxnSpPr>
        <xdr:cNvPr id="474" name="直線コネクタ 473"/>
        <xdr:cNvCxnSpPr/>
      </xdr:nvCxnSpPr>
      <xdr:spPr>
        <a:xfrm>
          <a:off x="6972300" y="16764437"/>
          <a:ext cx="889000" cy="4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110692</xdr:rowOff>
    </xdr:from>
    <xdr:to>
      <xdr:col>55</xdr:col>
      <xdr:colOff>50800</xdr:colOff>
      <xdr:row>98</xdr:row>
      <xdr:rowOff>40842</xdr:rowOff>
    </xdr:to>
    <xdr:sp macro="" textlink="">
      <xdr:nvSpPr>
        <xdr:cNvPr id="484" name="楕円 483"/>
        <xdr:cNvSpPr/>
      </xdr:nvSpPr>
      <xdr:spPr>
        <a:xfrm>
          <a:off x="10426700" y="167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25619</xdr:rowOff>
    </xdr:from>
    <xdr:ext cx="534377" cy="259045"/>
    <xdr:sp macro="" textlink="">
      <xdr:nvSpPr>
        <xdr:cNvPr id="485" name="土木費該当値テキスト"/>
        <xdr:cNvSpPr txBox="1"/>
      </xdr:nvSpPr>
      <xdr:spPr>
        <a:xfrm>
          <a:off x="10528300" y="1665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119524</xdr:rowOff>
    </xdr:from>
    <xdr:to>
      <xdr:col>50</xdr:col>
      <xdr:colOff>165100</xdr:colOff>
      <xdr:row>98</xdr:row>
      <xdr:rowOff>49674</xdr:rowOff>
    </xdr:to>
    <xdr:sp macro="" textlink="">
      <xdr:nvSpPr>
        <xdr:cNvPr id="486" name="楕円 485"/>
        <xdr:cNvSpPr/>
      </xdr:nvSpPr>
      <xdr:spPr>
        <a:xfrm>
          <a:off x="9588500" y="1675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40801</xdr:rowOff>
    </xdr:from>
    <xdr:ext cx="534377" cy="259045"/>
    <xdr:sp macro="" textlink="">
      <xdr:nvSpPr>
        <xdr:cNvPr id="487" name="テキスト ボックス 486"/>
        <xdr:cNvSpPr txBox="1"/>
      </xdr:nvSpPr>
      <xdr:spPr>
        <a:xfrm>
          <a:off x="9372111" y="168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142415</xdr:rowOff>
    </xdr:from>
    <xdr:to>
      <xdr:col>46</xdr:col>
      <xdr:colOff>38100</xdr:colOff>
      <xdr:row>98</xdr:row>
      <xdr:rowOff>72565</xdr:rowOff>
    </xdr:to>
    <xdr:sp macro="" textlink="">
      <xdr:nvSpPr>
        <xdr:cNvPr id="488" name="楕円 487"/>
        <xdr:cNvSpPr/>
      </xdr:nvSpPr>
      <xdr:spPr>
        <a:xfrm>
          <a:off x="8699500" y="1677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63692</xdr:rowOff>
    </xdr:from>
    <xdr:ext cx="534377" cy="259045"/>
    <xdr:sp macro="" textlink="">
      <xdr:nvSpPr>
        <xdr:cNvPr id="489" name="テキスト ボックス 488"/>
        <xdr:cNvSpPr txBox="1"/>
      </xdr:nvSpPr>
      <xdr:spPr>
        <a:xfrm>
          <a:off x="8483111" y="16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131801</xdr:rowOff>
    </xdr:from>
    <xdr:to>
      <xdr:col>41</xdr:col>
      <xdr:colOff>101600</xdr:colOff>
      <xdr:row>98</xdr:row>
      <xdr:rowOff>61951</xdr:rowOff>
    </xdr:to>
    <xdr:sp macro="" textlink="">
      <xdr:nvSpPr>
        <xdr:cNvPr id="490" name="楕円 489"/>
        <xdr:cNvSpPr/>
      </xdr:nvSpPr>
      <xdr:spPr>
        <a:xfrm>
          <a:off x="7810500" y="167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53078</xdr:rowOff>
    </xdr:from>
    <xdr:ext cx="534377" cy="259045"/>
    <xdr:sp macro="" textlink="">
      <xdr:nvSpPr>
        <xdr:cNvPr id="491" name="テキスト ボックス 490"/>
        <xdr:cNvSpPr txBox="1"/>
      </xdr:nvSpPr>
      <xdr:spPr>
        <a:xfrm>
          <a:off x="7594111" y="168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82987</xdr:rowOff>
    </xdr:from>
    <xdr:to>
      <xdr:col>36</xdr:col>
      <xdr:colOff>165100</xdr:colOff>
      <xdr:row>98</xdr:row>
      <xdr:rowOff>13137</xdr:rowOff>
    </xdr:to>
    <xdr:sp macro="" textlink="">
      <xdr:nvSpPr>
        <xdr:cNvPr id="492" name="楕円 491"/>
        <xdr:cNvSpPr/>
      </xdr:nvSpPr>
      <xdr:spPr>
        <a:xfrm>
          <a:off x="6921500" y="167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4264</xdr:rowOff>
    </xdr:from>
    <xdr:ext cx="534377" cy="259045"/>
    <xdr:sp macro="" textlink="">
      <xdr:nvSpPr>
        <xdr:cNvPr id="493" name="テキスト ボックス 492"/>
        <xdr:cNvSpPr txBox="1"/>
      </xdr:nvSpPr>
      <xdr:spPr>
        <a:xfrm>
          <a:off x="6705111" y="1680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83450</xdr:rowOff>
    </xdr:from>
    <xdr:to>
      <xdr:col>85</xdr:col>
      <xdr:colOff>127000</xdr:colOff>
      <xdr:row>36</xdr:row>
      <xdr:rowOff>144572</xdr:rowOff>
    </xdr:to>
    <xdr:cxnSp macro="">
      <xdr:nvCxnSpPr>
        <xdr:cNvPr id="526" name="直線コネクタ 525"/>
        <xdr:cNvCxnSpPr/>
      </xdr:nvCxnSpPr>
      <xdr:spPr>
        <a:xfrm>
          <a:off x="15481300" y="6255650"/>
          <a:ext cx="838200" cy="6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131871</xdr:rowOff>
    </xdr:from>
    <xdr:to>
      <xdr:col>81</xdr:col>
      <xdr:colOff>50800</xdr:colOff>
      <xdr:row>36</xdr:row>
      <xdr:rowOff>83450</xdr:rowOff>
    </xdr:to>
    <xdr:cxnSp macro="">
      <xdr:nvCxnSpPr>
        <xdr:cNvPr id="529" name="直線コネクタ 528"/>
        <xdr:cNvCxnSpPr/>
      </xdr:nvCxnSpPr>
      <xdr:spPr>
        <a:xfrm>
          <a:off x="14592300" y="6132621"/>
          <a:ext cx="889000" cy="1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169532</xdr:rowOff>
    </xdr:from>
    <xdr:to>
      <xdr:col>76</xdr:col>
      <xdr:colOff>114300</xdr:colOff>
      <xdr:row>35</xdr:row>
      <xdr:rowOff>131871</xdr:rowOff>
    </xdr:to>
    <xdr:cxnSp macro="">
      <xdr:nvCxnSpPr>
        <xdr:cNvPr id="532" name="直線コネクタ 531"/>
        <xdr:cNvCxnSpPr/>
      </xdr:nvCxnSpPr>
      <xdr:spPr>
        <a:xfrm>
          <a:off x="13703300" y="5998832"/>
          <a:ext cx="889000" cy="13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169532</xdr:rowOff>
    </xdr:from>
    <xdr:to>
      <xdr:col>71</xdr:col>
      <xdr:colOff>177800</xdr:colOff>
      <xdr:row>37</xdr:row>
      <xdr:rowOff>27729</xdr:rowOff>
    </xdr:to>
    <xdr:cxnSp macro="">
      <xdr:nvCxnSpPr>
        <xdr:cNvPr id="535" name="直線コネクタ 534"/>
        <xdr:cNvCxnSpPr/>
      </xdr:nvCxnSpPr>
      <xdr:spPr>
        <a:xfrm flipV="1">
          <a:off x="12814300" y="5998832"/>
          <a:ext cx="889000" cy="37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93772</xdr:rowOff>
    </xdr:from>
    <xdr:to>
      <xdr:col>85</xdr:col>
      <xdr:colOff>177800</xdr:colOff>
      <xdr:row>37</xdr:row>
      <xdr:rowOff>23922</xdr:rowOff>
    </xdr:to>
    <xdr:sp macro="" textlink="">
      <xdr:nvSpPr>
        <xdr:cNvPr id="545" name="楕円 544"/>
        <xdr:cNvSpPr/>
      </xdr:nvSpPr>
      <xdr:spPr>
        <a:xfrm>
          <a:off x="16268700" y="62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116649</xdr:rowOff>
    </xdr:from>
    <xdr:ext cx="534377" cy="259045"/>
    <xdr:sp macro="" textlink="">
      <xdr:nvSpPr>
        <xdr:cNvPr id="546" name="消防費該当値テキスト"/>
        <xdr:cNvSpPr txBox="1"/>
      </xdr:nvSpPr>
      <xdr:spPr>
        <a:xfrm>
          <a:off x="16370300" y="611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32650</xdr:rowOff>
    </xdr:from>
    <xdr:to>
      <xdr:col>81</xdr:col>
      <xdr:colOff>101600</xdr:colOff>
      <xdr:row>36</xdr:row>
      <xdr:rowOff>134250</xdr:rowOff>
    </xdr:to>
    <xdr:sp macro="" textlink="">
      <xdr:nvSpPr>
        <xdr:cNvPr id="547" name="楕円 546"/>
        <xdr:cNvSpPr/>
      </xdr:nvSpPr>
      <xdr:spPr>
        <a:xfrm>
          <a:off x="15430500" y="62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150777</xdr:rowOff>
    </xdr:from>
    <xdr:ext cx="534377" cy="259045"/>
    <xdr:sp macro="" textlink="">
      <xdr:nvSpPr>
        <xdr:cNvPr id="548" name="テキスト ボックス 547"/>
        <xdr:cNvSpPr txBox="1"/>
      </xdr:nvSpPr>
      <xdr:spPr>
        <a:xfrm>
          <a:off x="15214111" y="598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81071</xdr:rowOff>
    </xdr:from>
    <xdr:to>
      <xdr:col>76</xdr:col>
      <xdr:colOff>165100</xdr:colOff>
      <xdr:row>36</xdr:row>
      <xdr:rowOff>11221</xdr:rowOff>
    </xdr:to>
    <xdr:sp macro="" textlink="">
      <xdr:nvSpPr>
        <xdr:cNvPr id="549" name="楕円 548"/>
        <xdr:cNvSpPr/>
      </xdr:nvSpPr>
      <xdr:spPr>
        <a:xfrm>
          <a:off x="14541500" y="608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27748</xdr:rowOff>
    </xdr:from>
    <xdr:ext cx="534377" cy="259045"/>
    <xdr:sp macro="" textlink="">
      <xdr:nvSpPr>
        <xdr:cNvPr id="550" name="テキスト ボックス 549"/>
        <xdr:cNvSpPr txBox="1"/>
      </xdr:nvSpPr>
      <xdr:spPr>
        <a:xfrm>
          <a:off x="14325111" y="585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118732</xdr:rowOff>
    </xdr:from>
    <xdr:to>
      <xdr:col>72</xdr:col>
      <xdr:colOff>38100</xdr:colOff>
      <xdr:row>35</xdr:row>
      <xdr:rowOff>48882</xdr:rowOff>
    </xdr:to>
    <xdr:sp macro="" textlink="">
      <xdr:nvSpPr>
        <xdr:cNvPr id="551" name="楕円 550"/>
        <xdr:cNvSpPr/>
      </xdr:nvSpPr>
      <xdr:spPr>
        <a:xfrm>
          <a:off x="13652500" y="59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65409</xdr:rowOff>
    </xdr:from>
    <xdr:ext cx="534377" cy="259045"/>
    <xdr:sp macro="" textlink="">
      <xdr:nvSpPr>
        <xdr:cNvPr id="552" name="テキスト ボックス 551"/>
        <xdr:cNvSpPr txBox="1"/>
      </xdr:nvSpPr>
      <xdr:spPr>
        <a:xfrm>
          <a:off x="13436111" y="57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148379</xdr:rowOff>
    </xdr:from>
    <xdr:to>
      <xdr:col>67</xdr:col>
      <xdr:colOff>101600</xdr:colOff>
      <xdr:row>37</xdr:row>
      <xdr:rowOff>78529</xdr:rowOff>
    </xdr:to>
    <xdr:sp macro="" textlink="">
      <xdr:nvSpPr>
        <xdr:cNvPr id="553" name="楕円 552"/>
        <xdr:cNvSpPr/>
      </xdr:nvSpPr>
      <xdr:spPr>
        <a:xfrm>
          <a:off x="12763500" y="63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95056</xdr:rowOff>
    </xdr:from>
    <xdr:ext cx="534377" cy="259045"/>
    <xdr:sp macro="" textlink="">
      <xdr:nvSpPr>
        <xdr:cNvPr id="554" name="テキスト ボックス 553"/>
        <xdr:cNvSpPr txBox="1"/>
      </xdr:nvSpPr>
      <xdr:spPr>
        <a:xfrm>
          <a:off x="12547111" y="609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69177</xdr:rowOff>
    </xdr:from>
    <xdr:to>
      <xdr:col>85</xdr:col>
      <xdr:colOff>127000</xdr:colOff>
      <xdr:row>57</xdr:row>
      <xdr:rowOff>117960</xdr:rowOff>
    </xdr:to>
    <xdr:cxnSp macro="">
      <xdr:nvCxnSpPr>
        <xdr:cNvPr id="583" name="直線コネクタ 582"/>
        <xdr:cNvCxnSpPr/>
      </xdr:nvCxnSpPr>
      <xdr:spPr>
        <a:xfrm flipV="1">
          <a:off x="15481300" y="9841827"/>
          <a:ext cx="8382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104922</xdr:rowOff>
    </xdr:from>
    <xdr:to>
      <xdr:col>81</xdr:col>
      <xdr:colOff>50800</xdr:colOff>
      <xdr:row>57</xdr:row>
      <xdr:rowOff>117960</xdr:rowOff>
    </xdr:to>
    <xdr:cxnSp macro="">
      <xdr:nvCxnSpPr>
        <xdr:cNvPr id="586" name="直線コネクタ 585"/>
        <xdr:cNvCxnSpPr/>
      </xdr:nvCxnSpPr>
      <xdr:spPr>
        <a:xfrm>
          <a:off x="14592300" y="9877572"/>
          <a:ext cx="8890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104922</xdr:rowOff>
    </xdr:from>
    <xdr:to>
      <xdr:col>76</xdr:col>
      <xdr:colOff>114300</xdr:colOff>
      <xdr:row>57</xdr:row>
      <xdr:rowOff>108900</xdr:rowOff>
    </xdr:to>
    <xdr:cxnSp macro="">
      <xdr:nvCxnSpPr>
        <xdr:cNvPr id="589" name="直線コネクタ 588"/>
        <xdr:cNvCxnSpPr/>
      </xdr:nvCxnSpPr>
      <xdr:spPr>
        <a:xfrm flipV="1">
          <a:off x="13703300" y="9877572"/>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9474</xdr:rowOff>
    </xdr:from>
    <xdr:to>
      <xdr:col>71</xdr:col>
      <xdr:colOff>177800</xdr:colOff>
      <xdr:row>57</xdr:row>
      <xdr:rowOff>108900</xdr:rowOff>
    </xdr:to>
    <xdr:cxnSp macro="">
      <xdr:nvCxnSpPr>
        <xdr:cNvPr id="592" name="直線コネクタ 591"/>
        <xdr:cNvCxnSpPr/>
      </xdr:nvCxnSpPr>
      <xdr:spPr>
        <a:xfrm>
          <a:off x="12814300" y="9782124"/>
          <a:ext cx="889000" cy="9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18377</xdr:rowOff>
    </xdr:from>
    <xdr:to>
      <xdr:col>85</xdr:col>
      <xdr:colOff>177800</xdr:colOff>
      <xdr:row>57</xdr:row>
      <xdr:rowOff>119977</xdr:rowOff>
    </xdr:to>
    <xdr:sp macro="" textlink="">
      <xdr:nvSpPr>
        <xdr:cNvPr id="602" name="楕円 601"/>
        <xdr:cNvSpPr/>
      </xdr:nvSpPr>
      <xdr:spPr>
        <a:xfrm>
          <a:off x="16268700" y="979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104754</xdr:rowOff>
    </xdr:from>
    <xdr:ext cx="534377" cy="259045"/>
    <xdr:sp macro="" textlink="">
      <xdr:nvSpPr>
        <xdr:cNvPr id="603" name="教育費該当値テキスト"/>
        <xdr:cNvSpPr txBox="1"/>
      </xdr:nvSpPr>
      <xdr:spPr>
        <a:xfrm>
          <a:off x="16370300" y="970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67160</xdr:rowOff>
    </xdr:from>
    <xdr:to>
      <xdr:col>81</xdr:col>
      <xdr:colOff>101600</xdr:colOff>
      <xdr:row>57</xdr:row>
      <xdr:rowOff>168760</xdr:rowOff>
    </xdr:to>
    <xdr:sp macro="" textlink="">
      <xdr:nvSpPr>
        <xdr:cNvPr id="604" name="楕円 603"/>
        <xdr:cNvSpPr/>
      </xdr:nvSpPr>
      <xdr:spPr>
        <a:xfrm>
          <a:off x="15430500" y="983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159887</xdr:rowOff>
    </xdr:from>
    <xdr:ext cx="534377" cy="259045"/>
    <xdr:sp macro="" textlink="">
      <xdr:nvSpPr>
        <xdr:cNvPr id="605" name="テキスト ボックス 604"/>
        <xdr:cNvSpPr txBox="1"/>
      </xdr:nvSpPr>
      <xdr:spPr>
        <a:xfrm>
          <a:off x="15214111" y="993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54122</xdr:rowOff>
    </xdr:from>
    <xdr:to>
      <xdr:col>76</xdr:col>
      <xdr:colOff>165100</xdr:colOff>
      <xdr:row>57</xdr:row>
      <xdr:rowOff>155722</xdr:rowOff>
    </xdr:to>
    <xdr:sp macro="" textlink="">
      <xdr:nvSpPr>
        <xdr:cNvPr id="606" name="楕円 605"/>
        <xdr:cNvSpPr/>
      </xdr:nvSpPr>
      <xdr:spPr>
        <a:xfrm>
          <a:off x="14541500" y="98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146849</xdr:rowOff>
    </xdr:from>
    <xdr:ext cx="534377" cy="259045"/>
    <xdr:sp macro="" textlink="">
      <xdr:nvSpPr>
        <xdr:cNvPr id="607" name="テキスト ボックス 606"/>
        <xdr:cNvSpPr txBox="1"/>
      </xdr:nvSpPr>
      <xdr:spPr>
        <a:xfrm>
          <a:off x="14325111" y="99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58100</xdr:rowOff>
    </xdr:from>
    <xdr:to>
      <xdr:col>72</xdr:col>
      <xdr:colOff>38100</xdr:colOff>
      <xdr:row>57</xdr:row>
      <xdr:rowOff>159700</xdr:rowOff>
    </xdr:to>
    <xdr:sp macro="" textlink="">
      <xdr:nvSpPr>
        <xdr:cNvPr id="608" name="楕円 607"/>
        <xdr:cNvSpPr/>
      </xdr:nvSpPr>
      <xdr:spPr>
        <a:xfrm>
          <a:off x="13652500" y="983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150827</xdr:rowOff>
    </xdr:from>
    <xdr:ext cx="534377" cy="259045"/>
    <xdr:sp macro="" textlink="">
      <xdr:nvSpPr>
        <xdr:cNvPr id="609" name="テキスト ボックス 608"/>
        <xdr:cNvSpPr txBox="1"/>
      </xdr:nvSpPr>
      <xdr:spPr>
        <a:xfrm>
          <a:off x="13436111" y="992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130124</xdr:rowOff>
    </xdr:from>
    <xdr:to>
      <xdr:col>67</xdr:col>
      <xdr:colOff>101600</xdr:colOff>
      <xdr:row>57</xdr:row>
      <xdr:rowOff>60274</xdr:rowOff>
    </xdr:to>
    <xdr:sp macro="" textlink="">
      <xdr:nvSpPr>
        <xdr:cNvPr id="610" name="楕円 609"/>
        <xdr:cNvSpPr/>
      </xdr:nvSpPr>
      <xdr:spPr>
        <a:xfrm>
          <a:off x="12763500" y="97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51401</xdr:rowOff>
    </xdr:from>
    <xdr:ext cx="534377" cy="259045"/>
    <xdr:sp macro="" textlink="">
      <xdr:nvSpPr>
        <xdr:cNvPr id="611" name="テキスト ボックス 610"/>
        <xdr:cNvSpPr txBox="1"/>
      </xdr:nvSpPr>
      <xdr:spPr>
        <a:xfrm>
          <a:off x="12547111" y="982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98265</xdr:rowOff>
    </xdr:from>
    <xdr:to>
      <xdr:col>85</xdr:col>
      <xdr:colOff>127000</xdr:colOff>
      <xdr:row>79</xdr:row>
      <xdr:rowOff>98879</xdr:rowOff>
    </xdr:to>
    <xdr:cxnSp macro="">
      <xdr:nvCxnSpPr>
        <xdr:cNvPr id="642" name="直線コネクタ 641"/>
        <xdr:cNvCxnSpPr/>
      </xdr:nvCxnSpPr>
      <xdr:spPr>
        <a:xfrm>
          <a:off x="15481300" y="13642815"/>
          <a:ext cx="8382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97236</xdr:rowOff>
    </xdr:from>
    <xdr:to>
      <xdr:col>81</xdr:col>
      <xdr:colOff>50800</xdr:colOff>
      <xdr:row>79</xdr:row>
      <xdr:rowOff>98265</xdr:rowOff>
    </xdr:to>
    <xdr:cxnSp macro="">
      <xdr:nvCxnSpPr>
        <xdr:cNvPr id="645" name="直線コネクタ 644"/>
        <xdr:cNvCxnSpPr/>
      </xdr:nvCxnSpPr>
      <xdr:spPr>
        <a:xfrm>
          <a:off x="14592300" y="13641786"/>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97236</xdr:rowOff>
    </xdr:from>
    <xdr:to>
      <xdr:col>76</xdr:col>
      <xdr:colOff>114300</xdr:colOff>
      <xdr:row>79</xdr:row>
      <xdr:rowOff>98879</xdr:rowOff>
    </xdr:to>
    <xdr:cxnSp macro="">
      <xdr:nvCxnSpPr>
        <xdr:cNvPr id="648" name="直線コネクタ 647"/>
        <xdr:cNvCxnSpPr/>
      </xdr:nvCxnSpPr>
      <xdr:spPr>
        <a:xfrm flipV="1">
          <a:off x="13703300" y="13641786"/>
          <a:ext cx="889000" cy="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90776</xdr:rowOff>
    </xdr:from>
    <xdr:to>
      <xdr:col>71</xdr:col>
      <xdr:colOff>177800</xdr:colOff>
      <xdr:row>79</xdr:row>
      <xdr:rowOff>98879</xdr:rowOff>
    </xdr:to>
    <xdr:cxnSp macro="">
      <xdr:nvCxnSpPr>
        <xdr:cNvPr id="651" name="直線コネクタ 650"/>
        <xdr:cNvCxnSpPr/>
      </xdr:nvCxnSpPr>
      <xdr:spPr>
        <a:xfrm>
          <a:off x="12814300" y="13635326"/>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47465</xdr:rowOff>
    </xdr:from>
    <xdr:to>
      <xdr:col>81</xdr:col>
      <xdr:colOff>101600</xdr:colOff>
      <xdr:row>79</xdr:row>
      <xdr:rowOff>149065</xdr:rowOff>
    </xdr:to>
    <xdr:sp macro="" textlink="">
      <xdr:nvSpPr>
        <xdr:cNvPr id="663" name="楕円 662"/>
        <xdr:cNvSpPr/>
      </xdr:nvSpPr>
      <xdr:spPr>
        <a:xfrm>
          <a:off x="15430500" y="135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140192</xdr:rowOff>
    </xdr:from>
    <xdr:ext cx="378565" cy="259045"/>
    <xdr:sp macro="" textlink="">
      <xdr:nvSpPr>
        <xdr:cNvPr id="664" name="テキスト ボックス 663"/>
        <xdr:cNvSpPr txBox="1"/>
      </xdr:nvSpPr>
      <xdr:spPr>
        <a:xfrm>
          <a:off x="15292017" y="13684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46436</xdr:rowOff>
    </xdr:from>
    <xdr:to>
      <xdr:col>76</xdr:col>
      <xdr:colOff>165100</xdr:colOff>
      <xdr:row>79</xdr:row>
      <xdr:rowOff>148036</xdr:rowOff>
    </xdr:to>
    <xdr:sp macro="" textlink="">
      <xdr:nvSpPr>
        <xdr:cNvPr id="665" name="楕円 664"/>
        <xdr:cNvSpPr/>
      </xdr:nvSpPr>
      <xdr:spPr>
        <a:xfrm>
          <a:off x="14541500" y="13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139163</xdr:rowOff>
    </xdr:from>
    <xdr:ext cx="378565" cy="259045"/>
    <xdr:sp macro="" textlink="">
      <xdr:nvSpPr>
        <xdr:cNvPr id="666" name="テキスト ボックス 665"/>
        <xdr:cNvSpPr txBox="1"/>
      </xdr:nvSpPr>
      <xdr:spPr>
        <a:xfrm>
          <a:off x="14403017" y="13683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39976</xdr:rowOff>
    </xdr:from>
    <xdr:to>
      <xdr:col>67</xdr:col>
      <xdr:colOff>101600</xdr:colOff>
      <xdr:row>79</xdr:row>
      <xdr:rowOff>141576</xdr:rowOff>
    </xdr:to>
    <xdr:sp macro="" textlink="">
      <xdr:nvSpPr>
        <xdr:cNvPr id="669" name="楕円 668"/>
        <xdr:cNvSpPr/>
      </xdr:nvSpPr>
      <xdr:spPr>
        <a:xfrm>
          <a:off x="12763500" y="135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132703</xdr:rowOff>
    </xdr:from>
    <xdr:ext cx="469744" cy="259045"/>
    <xdr:sp macro="" textlink="">
      <xdr:nvSpPr>
        <xdr:cNvPr id="670" name="テキスト ボックス 669"/>
        <xdr:cNvSpPr txBox="1"/>
      </xdr:nvSpPr>
      <xdr:spPr>
        <a:xfrm>
          <a:off x="12579428" y="1367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1262</xdr:rowOff>
    </xdr:from>
    <xdr:to>
      <xdr:col>85</xdr:col>
      <xdr:colOff>127000</xdr:colOff>
      <xdr:row>98</xdr:row>
      <xdr:rowOff>3617</xdr:rowOff>
    </xdr:to>
    <xdr:cxnSp macro="">
      <xdr:nvCxnSpPr>
        <xdr:cNvPr id="697" name="直線コネクタ 696"/>
        <xdr:cNvCxnSpPr/>
      </xdr:nvCxnSpPr>
      <xdr:spPr>
        <a:xfrm flipV="1">
          <a:off x="15481300" y="16803362"/>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597</xdr:rowOff>
    </xdr:from>
    <xdr:to>
      <xdr:col>81</xdr:col>
      <xdr:colOff>50800</xdr:colOff>
      <xdr:row>98</xdr:row>
      <xdr:rowOff>3617</xdr:rowOff>
    </xdr:to>
    <xdr:cxnSp macro="">
      <xdr:nvCxnSpPr>
        <xdr:cNvPr id="700" name="直線コネクタ 699"/>
        <xdr:cNvCxnSpPr/>
      </xdr:nvCxnSpPr>
      <xdr:spPr>
        <a:xfrm>
          <a:off x="14592300" y="16802697"/>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134026</xdr:rowOff>
    </xdr:from>
    <xdr:to>
      <xdr:col>76</xdr:col>
      <xdr:colOff>114300</xdr:colOff>
      <xdr:row>98</xdr:row>
      <xdr:rowOff>597</xdr:rowOff>
    </xdr:to>
    <xdr:cxnSp macro="">
      <xdr:nvCxnSpPr>
        <xdr:cNvPr id="703" name="直線コネクタ 702"/>
        <xdr:cNvCxnSpPr/>
      </xdr:nvCxnSpPr>
      <xdr:spPr>
        <a:xfrm>
          <a:off x="13703300" y="16764676"/>
          <a:ext cx="889000" cy="3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111485</xdr:rowOff>
    </xdr:from>
    <xdr:to>
      <xdr:col>71</xdr:col>
      <xdr:colOff>177800</xdr:colOff>
      <xdr:row>97</xdr:row>
      <xdr:rowOff>134026</xdr:rowOff>
    </xdr:to>
    <xdr:cxnSp macro="">
      <xdr:nvCxnSpPr>
        <xdr:cNvPr id="706" name="直線コネクタ 705"/>
        <xdr:cNvCxnSpPr/>
      </xdr:nvCxnSpPr>
      <xdr:spPr>
        <a:xfrm>
          <a:off x="12814300" y="16742135"/>
          <a:ext cx="8890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121912</xdr:rowOff>
    </xdr:from>
    <xdr:to>
      <xdr:col>85</xdr:col>
      <xdr:colOff>177800</xdr:colOff>
      <xdr:row>98</xdr:row>
      <xdr:rowOff>52062</xdr:rowOff>
    </xdr:to>
    <xdr:sp macro="" textlink="">
      <xdr:nvSpPr>
        <xdr:cNvPr id="716" name="楕円 715"/>
        <xdr:cNvSpPr/>
      </xdr:nvSpPr>
      <xdr:spPr>
        <a:xfrm>
          <a:off x="16268700" y="167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124267</xdr:rowOff>
    </xdr:from>
    <xdr:to>
      <xdr:col>81</xdr:col>
      <xdr:colOff>101600</xdr:colOff>
      <xdr:row>98</xdr:row>
      <xdr:rowOff>54417</xdr:rowOff>
    </xdr:to>
    <xdr:sp macro="" textlink="">
      <xdr:nvSpPr>
        <xdr:cNvPr id="718" name="楕円 717"/>
        <xdr:cNvSpPr/>
      </xdr:nvSpPr>
      <xdr:spPr>
        <a:xfrm>
          <a:off x="15430500" y="1675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45544</xdr:rowOff>
    </xdr:from>
    <xdr:ext cx="534377" cy="259045"/>
    <xdr:sp macro="" textlink="">
      <xdr:nvSpPr>
        <xdr:cNvPr id="719" name="テキスト ボックス 718"/>
        <xdr:cNvSpPr txBox="1"/>
      </xdr:nvSpPr>
      <xdr:spPr>
        <a:xfrm>
          <a:off x="15214111" y="1684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121247</xdr:rowOff>
    </xdr:from>
    <xdr:to>
      <xdr:col>76</xdr:col>
      <xdr:colOff>165100</xdr:colOff>
      <xdr:row>98</xdr:row>
      <xdr:rowOff>51397</xdr:rowOff>
    </xdr:to>
    <xdr:sp macro="" textlink="">
      <xdr:nvSpPr>
        <xdr:cNvPr id="720" name="楕円 719"/>
        <xdr:cNvSpPr/>
      </xdr:nvSpPr>
      <xdr:spPr>
        <a:xfrm>
          <a:off x="14541500" y="1675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42524</xdr:rowOff>
    </xdr:from>
    <xdr:ext cx="534377" cy="259045"/>
    <xdr:sp macro="" textlink="">
      <xdr:nvSpPr>
        <xdr:cNvPr id="721" name="テキスト ボックス 720"/>
        <xdr:cNvSpPr txBox="1"/>
      </xdr:nvSpPr>
      <xdr:spPr>
        <a:xfrm>
          <a:off x="14325111" y="1684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83226</xdr:rowOff>
    </xdr:from>
    <xdr:to>
      <xdr:col>72</xdr:col>
      <xdr:colOff>38100</xdr:colOff>
      <xdr:row>98</xdr:row>
      <xdr:rowOff>13376</xdr:rowOff>
    </xdr:to>
    <xdr:sp macro="" textlink="">
      <xdr:nvSpPr>
        <xdr:cNvPr id="722" name="楕円 721"/>
        <xdr:cNvSpPr/>
      </xdr:nvSpPr>
      <xdr:spPr>
        <a:xfrm>
          <a:off x="13652500" y="1671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29903</xdr:rowOff>
    </xdr:from>
    <xdr:ext cx="534377" cy="259045"/>
    <xdr:sp macro="" textlink="">
      <xdr:nvSpPr>
        <xdr:cNvPr id="723" name="テキスト ボックス 722"/>
        <xdr:cNvSpPr txBox="1"/>
      </xdr:nvSpPr>
      <xdr:spPr>
        <a:xfrm>
          <a:off x="13436111" y="1648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60685</xdr:rowOff>
    </xdr:from>
    <xdr:to>
      <xdr:col>67</xdr:col>
      <xdr:colOff>101600</xdr:colOff>
      <xdr:row>97</xdr:row>
      <xdr:rowOff>162285</xdr:rowOff>
    </xdr:to>
    <xdr:sp macro="" textlink="">
      <xdr:nvSpPr>
        <xdr:cNvPr id="724" name="楕円 723"/>
        <xdr:cNvSpPr/>
      </xdr:nvSpPr>
      <xdr:spPr>
        <a:xfrm>
          <a:off x="12763500" y="1669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7362</xdr:rowOff>
    </xdr:from>
    <xdr:ext cx="534377" cy="259045"/>
    <xdr:sp macro="" textlink="">
      <xdr:nvSpPr>
        <xdr:cNvPr id="725" name="テキスト ボックス 724"/>
        <xdr:cNvSpPr txBox="1"/>
      </xdr:nvSpPr>
      <xdr:spPr>
        <a:xfrm>
          <a:off x="12547111" y="164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244,812</a:t>
          </a:r>
          <a:r>
            <a:rPr kumimoji="1" lang="ja-JP" altLang="ja-JP" sz="1100">
              <a:solidFill>
                <a:schemeClr val="dk1"/>
              </a:solidFill>
              <a:effectLst/>
              <a:latin typeface="+mn-lt"/>
              <a:ea typeface="+mn-ea"/>
              <a:cs typeface="+mn-cs"/>
            </a:rPr>
            <a:t>円となっており、類似団体と比較して一人当たりコストが高い状況となっている。これは、</a:t>
          </a:r>
          <a:r>
            <a:rPr kumimoji="1" lang="ja-JP" altLang="en-US" sz="1100">
              <a:solidFill>
                <a:schemeClr val="dk1"/>
              </a:solidFill>
              <a:effectLst/>
              <a:latin typeface="+mn-lt"/>
              <a:ea typeface="+mn-ea"/>
              <a:cs typeface="+mn-cs"/>
            </a:rPr>
            <a:t>保育園施設整備</a:t>
          </a:r>
          <a:r>
            <a:rPr kumimoji="1" lang="ja-JP" altLang="ja-JP" sz="1100">
              <a:solidFill>
                <a:schemeClr val="dk1"/>
              </a:solidFill>
              <a:effectLst/>
              <a:latin typeface="+mn-lt"/>
              <a:ea typeface="+mn-ea"/>
              <a:cs typeface="+mn-cs"/>
            </a:rPr>
            <a:t>事業の増加等によるものである。</a:t>
          </a:r>
          <a:endParaRPr lang="ja-JP" altLang="ja-JP" sz="1400">
            <a:effectLst/>
          </a:endParaRPr>
        </a:p>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消防費以外の費目については、類似団体平均を下回っている。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は、中期的な見通しのもとに、決算剰余金を積み立てるとともに、最低限の取り崩しに努めている。今後も南海トラフ地震対策や老朽化した公共施設等の建替の実施による財源不足を基金の取り崩しや市債の発行などで対応することになるが、将来負担の軽減を図るため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所得の増加により国民健康保険税が増収し、国民健康保険特別会計において実質収支が黒字となった。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今後も国民健康保険税の徴収強化や医療費の抑制策を実施し、適正な経営運営に努める。</a:t>
          </a:r>
          <a:endParaRPr lang="ja-JP" altLang="ja-JP">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病院事業会計の実質収支については、平成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年度から医師の増員・定着効果により、入院外来共に大きく患者数を増やし収益構造が改善していることから、黒字傾向となっている。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15400322</v>
      </c>
      <c r="BO4" s="449"/>
      <c r="BP4" s="449"/>
      <c r="BQ4" s="449"/>
      <c r="BR4" s="449"/>
      <c r="BS4" s="449"/>
      <c r="BT4" s="449"/>
      <c r="BU4" s="450"/>
      <c r="BV4" s="448">
        <v>14857609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0.8</v>
      </c>
      <c r="CU4" s="589"/>
      <c r="CV4" s="589"/>
      <c r="CW4" s="589"/>
      <c r="CX4" s="589"/>
      <c r="CY4" s="589"/>
      <c r="CZ4" s="589"/>
      <c r="DA4" s="590"/>
      <c r="DB4" s="588">
        <v>0.9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15217499</v>
      </c>
      <c r="BO5" s="420"/>
      <c r="BP5" s="420"/>
      <c r="BQ5" s="420"/>
      <c r="BR5" s="420"/>
      <c r="BS5" s="420"/>
      <c r="BT5" s="420"/>
      <c r="BU5" s="421"/>
      <c r="BV5" s="419">
        <v>14709521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90.2</v>
      </c>
      <c r="CU5" s="417"/>
      <c r="CV5" s="417"/>
      <c r="CW5" s="417"/>
      <c r="CX5" s="417"/>
      <c r="CY5" s="417"/>
      <c r="CZ5" s="417"/>
      <c r="DA5" s="418"/>
      <c r="DB5" s="416">
        <v>91.3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182823</v>
      </c>
      <c r="BO6" s="420"/>
      <c r="BP6" s="420"/>
      <c r="BQ6" s="420"/>
      <c r="BR6" s="420"/>
      <c r="BS6" s="420"/>
      <c r="BT6" s="420"/>
      <c r="BU6" s="421"/>
      <c r="BV6" s="419">
        <v>148088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90.5</v>
      </c>
      <c r="CU6" s="563"/>
      <c r="CV6" s="563"/>
      <c r="CW6" s="563"/>
      <c r="CX6" s="563"/>
      <c r="CY6" s="563"/>
      <c r="CZ6" s="563"/>
      <c r="DA6" s="564"/>
      <c r="DB6" s="562">
        <v>91.8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122141</v>
      </c>
      <c r="BO7" s="420"/>
      <c r="BP7" s="420"/>
      <c r="BQ7" s="420"/>
      <c r="BR7" s="420"/>
      <c r="BS7" s="420"/>
      <c r="BT7" s="420"/>
      <c r="BU7" s="421"/>
      <c r="BV7" s="419">
        <v>75289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8021294</v>
      </c>
      <c r="CU7" s="420"/>
      <c r="CV7" s="420"/>
      <c r="CW7" s="420"/>
      <c r="CX7" s="420"/>
      <c r="CY7" s="420"/>
      <c r="CZ7" s="420"/>
      <c r="DA7" s="421"/>
      <c r="DB7" s="419">
        <v>7892694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60682</v>
      </c>
      <c r="BO8" s="420"/>
      <c r="BP8" s="420"/>
      <c r="BQ8" s="420"/>
      <c r="BR8" s="420"/>
      <c r="BS8" s="420"/>
      <c r="BT8" s="420"/>
      <c r="BU8" s="421"/>
      <c r="BV8" s="419">
        <v>72799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0.38</v>
      </c>
      <c r="CU8" s="523"/>
      <c r="CV8" s="523"/>
      <c r="CW8" s="523"/>
      <c r="CX8" s="523"/>
      <c r="CY8" s="523"/>
      <c r="CZ8" s="523"/>
      <c r="DA8" s="524"/>
      <c r="DB8" s="522">
        <v>0.38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25732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-12117</v>
      </c>
      <c r="BO9" s="420"/>
      <c r="BP9" s="420"/>
      <c r="BQ9" s="420"/>
      <c r="BR9" s="420"/>
      <c r="BS9" s="420"/>
      <c r="BT9" s="420"/>
      <c r="BU9" s="421"/>
      <c r="BV9" s="419">
        <v>-23467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15.9</v>
      </c>
      <c r="CU9" s="417"/>
      <c r="CV9" s="417"/>
      <c r="CW9" s="417"/>
      <c r="CX9" s="417"/>
      <c r="CY9" s="417"/>
      <c r="CZ9" s="417"/>
      <c r="DA9" s="418"/>
      <c r="DB9" s="416">
        <v>16.100000000000001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27038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654</v>
      </c>
      <c r="BO10" s="420"/>
      <c r="BP10" s="420"/>
      <c r="BQ10" s="420"/>
      <c r="BR10" s="420"/>
      <c r="BS10" s="420"/>
      <c r="BT10" s="420"/>
      <c r="BU10" s="421"/>
      <c r="BV10" s="419">
        <v>621</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91903</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25646</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25158</v>
      </c>
      <c r="S13" s="507"/>
      <c r="T13" s="507"/>
      <c r="U13" s="507"/>
      <c r="V13" s="508"/>
      <c r="W13" s="509" t="s">
        <v>131</v>
      </c>
      <c r="X13" s="405"/>
      <c r="Y13" s="405"/>
      <c r="Z13" s="405"/>
      <c r="AA13" s="405"/>
      <c r="AB13" s="406"/>
      <c r="AC13" s="372">
        <v>1914</v>
      </c>
      <c r="AD13" s="373"/>
      <c r="AE13" s="373"/>
      <c r="AF13" s="373"/>
      <c r="AG13" s="374"/>
      <c r="AH13" s="372">
        <v>2425</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80440</v>
      </c>
      <c r="BO13" s="420"/>
      <c r="BP13" s="420"/>
      <c r="BQ13" s="420"/>
      <c r="BR13" s="420"/>
      <c r="BS13" s="420"/>
      <c r="BT13" s="420"/>
      <c r="BU13" s="421"/>
      <c r="BV13" s="419">
        <v>-22846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12.1</v>
      </c>
      <c r="CU13" s="417"/>
      <c r="CV13" s="417"/>
      <c r="CW13" s="417"/>
      <c r="CX13" s="417"/>
      <c r="CY13" s="417"/>
      <c r="CZ13" s="417"/>
      <c r="DA13" s="418"/>
      <c r="DB13" s="416">
        <v>12.3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25975</v>
      </c>
      <c r="S14" s="507"/>
      <c r="T14" s="507"/>
      <c r="U14" s="507"/>
      <c r="V14" s="508"/>
      <c r="W14" s="510"/>
      <c r="X14" s="408"/>
      <c r="Y14" s="408"/>
      <c r="Z14" s="408"/>
      <c r="AA14" s="408"/>
      <c r="AB14" s="409"/>
      <c r="AC14" s="499">
        <v>17</v>
      </c>
      <c r="AD14" s="500"/>
      <c r="AE14" s="500"/>
      <c r="AF14" s="500"/>
      <c r="AG14" s="501"/>
      <c r="AH14" s="499">
        <v>19.7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55.4</v>
      </c>
      <c r="CU14" s="517"/>
      <c r="CV14" s="517"/>
      <c r="CW14" s="517"/>
      <c r="CX14" s="517"/>
      <c r="CY14" s="517"/>
      <c r="CZ14" s="517"/>
      <c r="DA14" s="518"/>
      <c r="DB14" s="516">
        <v>65.3</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25560</v>
      </c>
      <c r="S15" s="507"/>
      <c r="T15" s="507"/>
      <c r="U15" s="507"/>
      <c r="V15" s="508"/>
      <c r="W15" s="509" t="s">
        <v>137</v>
      </c>
      <c r="X15" s="405"/>
      <c r="Y15" s="405"/>
      <c r="Z15" s="405"/>
      <c r="AA15" s="405"/>
      <c r="AB15" s="406"/>
      <c r="AC15" s="372">
        <v>2235</v>
      </c>
      <c r="AD15" s="373"/>
      <c r="AE15" s="373"/>
      <c r="AF15" s="373"/>
      <c r="AG15" s="374"/>
      <c r="AH15" s="372">
        <v>2321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2752139</v>
      </c>
      <c r="BO15" s="449"/>
      <c r="BP15" s="449"/>
      <c r="BQ15" s="449"/>
      <c r="BR15" s="449"/>
      <c r="BS15" s="449"/>
      <c r="BT15" s="449"/>
      <c r="BU15" s="450"/>
      <c r="BV15" s="448">
        <v>2778661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19.8</v>
      </c>
      <c r="AD16" s="500"/>
      <c r="AE16" s="500"/>
      <c r="AF16" s="500"/>
      <c r="AG16" s="501"/>
      <c r="AH16" s="499">
        <v>18.899999999999999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7324249</v>
      </c>
      <c r="BO16" s="420"/>
      <c r="BP16" s="420"/>
      <c r="BQ16" s="420"/>
      <c r="BR16" s="420"/>
      <c r="BS16" s="420"/>
      <c r="BT16" s="420"/>
      <c r="BU16" s="421"/>
      <c r="BV16" s="419">
        <v>7165209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7112</v>
      </c>
      <c r="AD17" s="373"/>
      <c r="AE17" s="373"/>
      <c r="AF17" s="373"/>
      <c r="AG17" s="374"/>
      <c r="AH17" s="372">
        <v>7540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3426650</v>
      </c>
      <c r="BO17" s="420"/>
      <c r="BP17" s="420"/>
      <c r="BQ17" s="420"/>
      <c r="BR17" s="420"/>
      <c r="BS17" s="420"/>
      <c r="BT17" s="420"/>
      <c r="BU17" s="421"/>
      <c r="BV17" s="419">
        <v>3461780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91.5</v>
      </c>
      <c r="M18" s="472"/>
      <c r="N18" s="472"/>
      <c r="O18" s="472"/>
      <c r="P18" s="472"/>
      <c r="Q18" s="472"/>
      <c r="R18" s="473"/>
      <c r="S18" s="473"/>
      <c r="T18" s="473"/>
      <c r="U18" s="473"/>
      <c r="V18" s="474"/>
      <c r="W18" s="490"/>
      <c r="X18" s="491"/>
      <c r="Y18" s="491"/>
      <c r="Z18" s="491"/>
      <c r="AA18" s="491"/>
      <c r="AB18" s="515"/>
      <c r="AC18" s="389">
        <v>63.2</v>
      </c>
      <c r="AD18" s="390"/>
      <c r="AE18" s="390"/>
      <c r="AF18" s="390"/>
      <c r="AG18" s="475"/>
      <c r="AH18" s="389">
        <v>61.4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7414269</v>
      </c>
      <c r="BO18" s="420"/>
      <c r="BP18" s="420"/>
      <c r="BQ18" s="420"/>
      <c r="BR18" s="420"/>
      <c r="BS18" s="420"/>
      <c r="BT18" s="420"/>
      <c r="BU18" s="421"/>
      <c r="BV18" s="419">
        <v>7285334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281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9301850</v>
      </c>
      <c r="BO19" s="420"/>
      <c r="BP19" s="420"/>
      <c r="BQ19" s="420"/>
      <c r="BR19" s="420"/>
      <c r="BS19" s="420"/>
      <c r="BT19" s="420"/>
      <c r="BU19" s="421"/>
      <c r="BV19" s="419">
        <v>9528103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10196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18209736</v>
      </c>
      <c r="BO22" s="449"/>
      <c r="BP22" s="449"/>
      <c r="BQ22" s="449"/>
      <c r="BR22" s="449"/>
      <c r="BS22" s="449"/>
      <c r="BT22" s="449"/>
      <c r="BU22" s="450"/>
      <c r="BV22" s="448">
        <v>18752401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15815054</v>
      </c>
      <c r="BO23" s="420"/>
      <c r="BP23" s="420"/>
      <c r="BQ23" s="420"/>
      <c r="BR23" s="420"/>
      <c r="BS23" s="420"/>
      <c r="BT23" s="420"/>
      <c r="BU23" s="421"/>
      <c r="BV23" s="419">
        <v>16029509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7400</v>
      </c>
      <c r="R24" s="373"/>
      <c r="S24" s="373"/>
      <c r="T24" s="373"/>
      <c r="U24" s="373"/>
      <c r="V24" s="374"/>
      <c r="W24" s="462"/>
      <c r="X24" s="399"/>
      <c r="Y24" s="400"/>
      <c r="Z24" s="375" t="s">
        <v>162</v>
      </c>
      <c r="AA24" s="376"/>
      <c r="AB24" s="376"/>
      <c r="AC24" s="376"/>
      <c r="AD24" s="376"/>
      <c r="AE24" s="376"/>
      <c r="AF24" s="376"/>
      <c r="AG24" s="377"/>
      <c r="AH24" s="372">
        <v>264</v>
      </c>
      <c r="AI24" s="373"/>
      <c r="AJ24" s="373"/>
      <c r="AK24" s="373"/>
      <c r="AL24" s="374"/>
      <c r="AM24" s="372">
        <v>813648</v>
      </c>
      <c r="AN24" s="373"/>
      <c r="AO24" s="373"/>
      <c r="AP24" s="373"/>
      <c r="AQ24" s="373"/>
      <c r="AR24" s="374"/>
      <c r="AS24" s="372">
        <v>3082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14827014</v>
      </c>
      <c r="BO24" s="420"/>
      <c r="BP24" s="420"/>
      <c r="BQ24" s="420"/>
      <c r="BR24" s="420"/>
      <c r="BS24" s="420"/>
      <c r="BT24" s="420"/>
      <c r="BU24" s="421"/>
      <c r="BV24" s="419">
        <v>15012818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6320</v>
      </c>
      <c r="R25" s="373"/>
      <c r="S25" s="373"/>
      <c r="T25" s="373"/>
      <c r="U25" s="373"/>
      <c r="V25" s="374"/>
      <c r="W25" s="462"/>
      <c r="X25" s="399"/>
      <c r="Y25" s="400"/>
      <c r="Z25" s="375" t="s">
        <v>165</v>
      </c>
      <c r="AA25" s="376"/>
      <c r="AB25" s="376"/>
      <c r="AC25" s="376"/>
      <c r="AD25" s="376"/>
      <c r="AE25" s="376"/>
      <c r="AF25" s="376"/>
      <c r="AG25" s="377"/>
      <c r="AH25" s="372">
        <v>47</v>
      </c>
      <c r="AI25" s="373"/>
      <c r="AJ25" s="373"/>
      <c r="AK25" s="373"/>
      <c r="AL25" s="374"/>
      <c r="AM25" s="372">
        <v>140530</v>
      </c>
      <c r="AN25" s="373"/>
      <c r="AO25" s="373"/>
      <c r="AP25" s="373"/>
      <c r="AQ25" s="373"/>
      <c r="AR25" s="374"/>
      <c r="AS25" s="372">
        <v>2990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2892576</v>
      </c>
      <c r="BO25" s="449"/>
      <c r="BP25" s="449"/>
      <c r="BQ25" s="449"/>
      <c r="BR25" s="449"/>
      <c r="BS25" s="449"/>
      <c r="BT25" s="449"/>
      <c r="BU25" s="450"/>
      <c r="BV25" s="448">
        <v>3661996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5870</v>
      </c>
      <c r="R26" s="373"/>
      <c r="S26" s="373"/>
      <c r="T26" s="373"/>
      <c r="U26" s="373"/>
      <c r="V26" s="374"/>
      <c r="W26" s="462"/>
      <c r="X26" s="399"/>
      <c r="Y26" s="400"/>
      <c r="Z26" s="375" t="s">
        <v>168</v>
      </c>
      <c r="AA26" s="430"/>
      <c r="AB26" s="430"/>
      <c r="AC26" s="430"/>
      <c r="AD26" s="430"/>
      <c r="AE26" s="430"/>
      <c r="AF26" s="430"/>
      <c r="AG26" s="431"/>
      <c r="AH26" s="372">
        <v>20</v>
      </c>
      <c r="AI26" s="373"/>
      <c r="AJ26" s="373"/>
      <c r="AK26" s="373"/>
      <c r="AL26" s="374"/>
      <c r="AM26" s="372">
        <v>65860</v>
      </c>
      <c r="AN26" s="373"/>
      <c r="AO26" s="373"/>
      <c r="AP26" s="373"/>
      <c r="AQ26" s="373"/>
      <c r="AR26" s="374"/>
      <c r="AS26" s="372">
        <v>3293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4100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12612</v>
      </c>
      <c r="AN27" s="373"/>
      <c r="AO27" s="373"/>
      <c r="AP27" s="373"/>
      <c r="AQ27" s="373"/>
      <c r="AR27" s="374"/>
      <c r="AS27" s="372">
        <v>4204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225258</v>
      </c>
      <c r="BO27" s="454"/>
      <c r="BP27" s="454"/>
      <c r="BQ27" s="454"/>
      <c r="BR27" s="454"/>
      <c r="BS27" s="454"/>
      <c r="BT27" s="454"/>
      <c r="BU27" s="455"/>
      <c r="BV27" s="453">
        <v>225138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3700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1910754</v>
      </c>
      <c r="BO28" s="449"/>
      <c r="BP28" s="449"/>
      <c r="BQ28" s="449"/>
      <c r="BR28" s="449"/>
      <c r="BS28" s="449"/>
      <c r="BT28" s="449"/>
      <c r="BU28" s="450"/>
      <c r="BV28" s="448">
        <v>1870100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13</v>
      </c>
      <c r="M29" s="373"/>
      <c r="N29" s="373"/>
      <c r="O29" s="373"/>
      <c r="P29" s="374"/>
      <c r="Q29" s="372">
        <v>3450</v>
      </c>
      <c r="R29" s="373"/>
      <c r="S29" s="373"/>
      <c r="T29" s="373"/>
      <c r="U29" s="373"/>
      <c r="V29" s="374"/>
      <c r="W29" s="463"/>
      <c r="X29" s="464"/>
      <c r="Y29" s="465"/>
      <c r="Z29" s="375" t="s">
        <v>177</v>
      </c>
      <c r="AA29" s="376"/>
      <c r="AB29" s="376"/>
      <c r="AC29" s="376"/>
      <c r="AD29" s="376"/>
      <c r="AE29" s="376"/>
      <c r="AF29" s="376"/>
      <c r="AG29" s="377"/>
      <c r="AH29" s="372">
        <v>267</v>
      </c>
      <c r="AI29" s="373"/>
      <c r="AJ29" s="373"/>
      <c r="AK29" s="373"/>
      <c r="AL29" s="374"/>
      <c r="AM29" s="372">
        <v>826260</v>
      </c>
      <c r="AN29" s="373"/>
      <c r="AO29" s="373"/>
      <c r="AP29" s="373"/>
      <c r="AQ29" s="373"/>
      <c r="AR29" s="374"/>
      <c r="AS29" s="372">
        <v>3095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1078298</v>
      </c>
      <c r="BO29" s="420"/>
      <c r="BP29" s="420"/>
      <c r="BQ29" s="420"/>
      <c r="BR29" s="420"/>
      <c r="BS29" s="420"/>
      <c r="BT29" s="420"/>
      <c r="BU29" s="421"/>
      <c r="BV29" s="419">
        <v>1130646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3499298</v>
      </c>
      <c r="BO30" s="454"/>
      <c r="BP30" s="454"/>
      <c r="BQ30" s="454"/>
      <c r="BR30" s="454"/>
      <c r="BS30" s="454"/>
      <c r="BT30" s="454"/>
      <c r="BU30" s="455"/>
      <c r="BV30" s="453">
        <v>3253978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6</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仁淀川下流衛生事務組合</v>
      </c>
      <c r="BZ34" s="368"/>
      <c r="CA34" s="368"/>
      <c r="CB34" s="368"/>
      <c r="CC34" s="368"/>
      <c r="CD34" s="368"/>
      <c r="CE34" s="368"/>
      <c r="CF34" s="368"/>
      <c r="CG34" s="368"/>
      <c r="CH34" s="368"/>
      <c r="CI34" s="368"/>
      <c r="CJ34" s="368"/>
      <c r="CK34" s="368"/>
      <c r="CL34" s="368"/>
      <c r="CM34" s="368"/>
      <c r="CN34" s="169"/>
      <c r="CO34" s="367">
        <f>IF(CQ34="","",MAX(C34:D43,U34:V43,AM34:AN43,BE34:BF43,BW34:BX43)+1)</f>
        <v>21</v>
      </c>
      <c r="CP34" s="367"/>
      <c r="CQ34" s="368" t="str">
        <f>IF('各会計、関係団体の財政状況及び健全化判断比率'!BS7="","",'各会計、関係団体の財政状況及び健全化判断比率'!BS7)</f>
        <v>土佐市土地開発公社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製紙工業振興基金特別会計</v>
      </c>
      <c r="F35" s="368"/>
      <c r="G35" s="368"/>
      <c r="H35" s="368"/>
      <c r="I35" s="368"/>
      <c r="J35" s="368"/>
      <c r="K35" s="368"/>
      <c r="L35" s="368"/>
      <c r="M35" s="368"/>
      <c r="N35" s="368"/>
      <c r="O35" s="368"/>
      <c r="P35" s="368"/>
      <c r="Q35" s="368"/>
      <c r="R35" s="368"/>
      <c r="S35" s="368"/>
      <c r="T35" s="169"/>
      <c r="U35" s="367">
        <f>IF(W35="","",U34+1)</f>
        <v>7</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仁淀川広域市町村圏事務組合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住宅新築資金等特別会計</v>
      </c>
      <c r="F36" s="368"/>
      <c r="G36" s="368"/>
      <c r="H36" s="368"/>
      <c r="I36" s="368"/>
      <c r="J36" s="368"/>
      <c r="K36" s="368"/>
      <c r="L36" s="368"/>
      <c r="M36" s="368"/>
      <c r="N36" s="368"/>
      <c r="O36" s="368"/>
      <c r="P36" s="368"/>
      <c r="Q36" s="368"/>
      <c r="R36" s="368"/>
      <c r="S36" s="368"/>
      <c r="T36" s="169"/>
      <c r="U36" s="367">
        <f t="shared" ref="U36:U43" si="4">IF(W36="","",U35+1)</f>
        <v>8</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IF('各会計、関係団体の財政状況及び健全化判断比率'!B33="","",'各会計、関係団体の財政状況及び健全化判断比率'!B33)</f>
        <v>土佐市民病院保育所事業会計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高知中央西部焼却処理事務組合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学校給食特別会計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12</v>
      </c>
      <c r="AN37" s="367"/>
      <c r="AO37" s="368" t="str">
        <f>IF('各会計、関係団体の財政状況及び健全化判断比率'!B34="","",'各会計、関係団体の財政状況及び健全化判断比率'!B34)</f>
        <v>農業集落排水事業会計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こうち人づくり広域連合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f t="shared" ref="C38:C43" si="5">IF(E38="","",C37+1)</f>
        <v>5</v>
      </c>
      <c r="D38" s="367"/>
      <c r="E38" s="368" t="str">
        <f>IF('各会計、関係団体の財政状況及び健全化判断比率'!B11="","",'各会計、関係団体の財政状況及び健全化判断比率'!B11)</f>
        <v>土地取得特別会計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高知県市町村総合事務組合（一般会計）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高知県市町村総合事務組合（交通災害共済事業特別会計）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高知県後期高齢者医療広域連合（一般会計）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高知県後期高齢者医療広域連合（特別会計）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FBpRw/BxauhV6OHqchPMKilNV9Flw/5dKgW10BiV8INvVW8C4e3njk+5ZtUTBiSQ4uOjll38JrGMiRBvWSiaZg==" saltValue="ruNE5elWGKJXF34Ux8GZ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39.99</v>
      </c>
      <c r="G34" s="33">
        <v>50.26</v>
      </c>
      <c r="H34" s="33">
        <v>62.12</v>
      </c>
      <c r="I34" s="33">
        <v>58.58</v>
      </c>
      <c r="J34" s="34">
        <v>43.13</v>
      </c>
      <c r="K34" s="22"/>
      <c r="L34" s="22"/>
      <c r="M34" s="22"/>
      <c r="N34" s="22"/>
      <c r="O34" s="22"/>
      <c r="P34" s="22"/>
    </row>
    <row r="35" spans="1:16" ht="39" customHeight="1" x14ac:dyDescent="0.15">
      <c r="A35" s="22"/>
      <c r="B35" s="35"/>
      <c r="C35" s="1145" t="s">
        <v>537</v>
      </c>
      <c r="D35" s="1146"/>
      <c r="E35" s="1147"/>
      <c r="F35" s="36">
        <v>21</v>
      </c>
      <c r="G35" s="37">
        <v>20.079999999999998</v>
      </c>
      <c r="H35" s="37">
        <v>20.100000000000001</v>
      </c>
      <c r="I35" s="37">
        <v>20.39</v>
      </c>
      <c r="J35" s="38">
        <v>18.05</v>
      </c>
      <c r="K35" s="22"/>
      <c r="L35" s="22"/>
      <c r="M35" s="22"/>
      <c r="N35" s="22"/>
      <c r="O35" s="22"/>
      <c r="P35" s="22"/>
    </row>
    <row r="36" spans="1:16" ht="39" customHeight="1" x14ac:dyDescent="0.15">
      <c r="A36" s="22"/>
      <c r="B36" s="35"/>
      <c r="C36" s="1145" t="s">
        <v>538</v>
      </c>
      <c r="D36" s="1146"/>
      <c r="E36" s="1147"/>
      <c r="F36" s="36">
        <v>1.58</v>
      </c>
      <c r="G36" s="37">
        <v>6.26</v>
      </c>
      <c r="H36" s="37">
        <v>1.19</v>
      </c>
      <c r="I36" s="37">
        <v>0.92</v>
      </c>
      <c r="J36" s="38">
        <v>0.74</v>
      </c>
      <c r="K36" s="22"/>
      <c r="L36" s="22"/>
      <c r="M36" s="22"/>
      <c r="N36" s="22"/>
      <c r="O36" s="22"/>
      <c r="P36" s="22"/>
    </row>
    <row r="37" spans="1:16" ht="39" customHeight="1" x14ac:dyDescent="0.15">
      <c r="A37" s="22"/>
      <c r="B37" s="35"/>
      <c r="C37" s="1145" t="s">
        <v>539</v>
      </c>
      <c r="D37" s="1146"/>
      <c r="E37" s="1147"/>
      <c r="F37" s="36" t="s">
        <v>540</v>
      </c>
      <c r="G37" s="37" t="s">
        <v>541</v>
      </c>
      <c r="H37" s="37" t="s">
        <v>542</v>
      </c>
      <c r="I37" s="37" t="s">
        <v>543</v>
      </c>
      <c r="J37" s="38">
        <v>0.26</v>
      </c>
      <c r="K37" s="22"/>
      <c r="L37" s="22"/>
      <c r="M37" s="22"/>
      <c r="N37" s="22"/>
      <c r="O37" s="22"/>
      <c r="P37" s="22"/>
    </row>
    <row r="38" spans="1:16" ht="39" customHeight="1" x14ac:dyDescent="0.15">
      <c r="A38" s="22"/>
      <c r="B38" s="35"/>
      <c r="C38" s="1145" t="s">
        <v>544</v>
      </c>
      <c r="D38" s="1146"/>
      <c r="E38" s="1147"/>
      <c r="F38" s="36">
        <v>0.14000000000000001</v>
      </c>
      <c r="G38" s="37">
        <v>0.34</v>
      </c>
      <c r="H38" s="37">
        <v>0.16</v>
      </c>
      <c r="I38" s="37">
        <v>0.15</v>
      </c>
      <c r="J38" s="38">
        <v>0.18</v>
      </c>
      <c r="K38" s="22"/>
      <c r="L38" s="22"/>
      <c r="M38" s="22"/>
      <c r="N38" s="22"/>
      <c r="O38" s="22"/>
      <c r="P38" s="22"/>
    </row>
    <row r="39" spans="1:16" ht="39" customHeight="1" x14ac:dyDescent="0.15">
      <c r="A39" s="22"/>
      <c r="B39" s="35"/>
      <c r="C39" s="1145" t="s">
        <v>545</v>
      </c>
      <c r="D39" s="1146"/>
      <c r="E39" s="1147"/>
      <c r="F39" s="36">
        <v>0.01</v>
      </c>
      <c r="G39" s="37">
        <v>0.03</v>
      </c>
      <c r="H39" s="37">
        <v>0.01</v>
      </c>
      <c r="I39" s="37">
        <v>0.04</v>
      </c>
      <c r="J39" s="38">
        <v>0.14000000000000001</v>
      </c>
      <c r="K39" s="22"/>
      <c r="L39" s="22"/>
      <c r="M39" s="22"/>
      <c r="N39" s="22"/>
      <c r="O39" s="22"/>
      <c r="P39" s="22"/>
    </row>
    <row r="40" spans="1:16" ht="39" customHeight="1" x14ac:dyDescent="0.15">
      <c r="A40" s="22"/>
      <c r="B40" s="35"/>
      <c r="C40" s="1145" t="s">
        <v>546</v>
      </c>
      <c r="D40" s="1146"/>
      <c r="E40" s="1147"/>
      <c r="F40" s="36" t="s">
        <v>491</v>
      </c>
      <c r="G40" s="37" t="s">
        <v>491</v>
      </c>
      <c r="H40" s="37" t="s">
        <v>491</v>
      </c>
      <c r="I40" s="37" t="s">
        <v>491</v>
      </c>
      <c r="J40" s="38">
        <v>0.03</v>
      </c>
      <c r="K40" s="22"/>
      <c r="L40" s="22"/>
      <c r="M40" s="22"/>
      <c r="N40" s="22"/>
      <c r="O40" s="22"/>
      <c r="P40" s="22"/>
    </row>
    <row r="41" spans="1:16" ht="39" customHeight="1" x14ac:dyDescent="0.15">
      <c r="A41" s="22"/>
      <c r="B41" s="35"/>
      <c r="C41" s="1145" t="s">
        <v>547</v>
      </c>
      <c r="D41" s="1146"/>
      <c r="E41" s="1147"/>
      <c r="F41" s="36">
        <v>0.01</v>
      </c>
      <c r="G41" s="37">
        <v>0</v>
      </c>
      <c r="H41" s="37">
        <v>0</v>
      </c>
      <c r="I41" s="37">
        <v>0</v>
      </c>
      <c r="J41" s="38">
        <v>0</v>
      </c>
      <c r="K41" s="22"/>
      <c r="L41" s="22"/>
      <c r="M41" s="22"/>
      <c r="N41" s="22"/>
      <c r="O41" s="22"/>
      <c r="P41" s="22"/>
    </row>
    <row r="42" spans="1:16" ht="39" customHeight="1" x14ac:dyDescent="0.15">
      <c r="A42" s="22"/>
      <c r="B42" s="39"/>
      <c r="C42" s="1145" t="s">
        <v>548</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549</v>
      </c>
      <c r="D43" s="1149"/>
      <c r="E43" s="1150"/>
      <c r="F43" s="41">
        <v>0.53</v>
      </c>
      <c r="G43" s="42">
        <v>0.76</v>
      </c>
      <c r="H43" s="42">
        <v>0.41</v>
      </c>
      <c r="I43" s="42">
        <v>0.11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EXv7Rdm1qzrD7zthxJ+v95si9OSDBIfyGXUDTohL9bQqeLWVwDO02q+q3CPtuR+qut8MKpqeMLW4bYIuGkCzA==" saltValue="EMwpam8XBJctdmXlQfiK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1742</v>
      </c>
      <c r="L45" s="60">
        <v>1682</v>
      </c>
      <c r="M45" s="60">
        <v>1602</v>
      </c>
      <c r="N45" s="60">
        <v>1546</v>
      </c>
      <c r="O45" s="61">
        <v>1461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207</v>
      </c>
      <c r="L48" s="64">
        <v>168</v>
      </c>
      <c r="M48" s="64">
        <v>200</v>
      </c>
      <c r="N48" s="64">
        <v>218</v>
      </c>
      <c r="O48" s="65">
        <v>198</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491</v>
      </c>
      <c r="L49" s="64" t="s">
        <v>491</v>
      </c>
      <c r="M49" s="64" t="s">
        <v>491</v>
      </c>
      <c r="N49" s="64" t="s">
        <v>491</v>
      </c>
      <c r="O49" s="65" t="s">
        <v>491</v>
      </c>
      <c r="P49" s="48"/>
      <c r="Q49" s="48"/>
      <c r="R49" s="48"/>
      <c r="S49" s="48"/>
      <c r="T49" s="48"/>
      <c r="U49" s="48"/>
    </row>
    <row r="50" spans="1:21" ht="30.75" customHeight="1" x14ac:dyDescent="0.15">
      <c r="A50" s="48"/>
      <c r="B50" s="1178"/>
      <c r="C50" s="1179"/>
      <c r="D50" s="62"/>
      <c r="E50" s="1155" t="s">
        <v>15</v>
      </c>
      <c r="F50" s="1155"/>
      <c r="G50" s="1155"/>
      <c r="H50" s="1155"/>
      <c r="I50" s="1155"/>
      <c r="J50" s="1156"/>
      <c r="K50" s="63">
        <v>7</v>
      </c>
      <c r="L50" s="64">
        <v>7</v>
      </c>
      <c r="M50" s="64">
        <v>7</v>
      </c>
      <c r="N50" s="64">
        <v>7</v>
      </c>
      <c r="O50" s="65">
        <v>7</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t="s">
        <v>491</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1205</v>
      </c>
      <c r="L52" s="64">
        <v>1014</v>
      </c>
      <c r="M52" s="64">
        <v>956</v>
      </c>
      <c r="N52" s="64">
        <v>848</v>
      </c>
      <c r="O52" s="65">
        <v>852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751</v>
      </c>
      <c r="L53" s="69">
        <v>843</v>
      </c>
      <c r="M53" s="69">
        <v>853</v>
      </c>
      <c r="N53" s="69">
        <v>923</v>
      </c>
      <c r="O53" s="70">
        <v>814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GO1hoHMpjnhIbCzFJl7gD0GVgwp/yaujCIV74VkfBIZNg0gSjbbtsWXSAYxZaa3AGqxeI6stB83dyuKhpPVOA==" saltValue="0rqRbwpubgZz2kmjxvKR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17764</v>
      </c>
      <c r="J41" s="344">
        <v>18572</v>
      </c>
      <c r="K41" s="344">
        <v>19152</v>
      </c>
      <c r="L41" s="344">
        <v>18752</v>
      </c>
      <c r="M41" s="345">
        <v>18210</v>
      </c>
    </row>
    <row r="42" spans="2:13" ht="27.75" customHeight="1" x14ac:dyDescent="0.15">
      <c r="B42" s="1186"/>
      <c r="C42" s="1187"/>
      <c r="D42" s="106"/>
      <c r="E42" s="1190" t="s">
        <v>32</v>
      </c>
      <c r="F42" s="1190"/>
      <c r="G42" s="1190"/>
      <c r="H42" s="1191"/>
      <c r="I42" s="346" t="s">
        <v>491</v>
      </c>
      <c r="J42" s="347" t="s">
        <v>491</v>
      </c>
      <c r="K42" s="347" t="s">
        <v>491</v>
      </c>
      <c r="L42" s="347" t="s">
        <v>491</v>
      </c>
      <c r="M42" s="348" t="s">
        <v>491</v>
      </c>
    </row>
    <row r="43" spans="2:13" ht="27.75" customHeight="1" x14ac:dyDescent="0.15">
      <c r="B43" s="1186"/>
      <c r="C43" s="1187"/>
      <c r="D43" s="106"/>
      <c r="E43" s="1190" t="s">
        <v>33</v>
      </c>
      <c r="F43" s="1190"/>
      <c r="G43" s="1190"/>
      <c r="H43" s="1191"/>
      <c r="I43" s="346">
        <v>1509</v>
      </c>
      <c r="J43" s="347">
        <v>1585</v>
      </c>
      <c r="K43" s="347">
        <v>1549</v>
      </c>
      <c r="L43" s="347">
        <v>1466</v>
      </c>
      <c r="M43" s="348">
        <v>1524</v>
      </c>
    </row>
    <row r="44" spans="2:13" ht="27.75" customHeight="1" x14ac:dyDescent="0.15">
      <c r="B44" s="1186"/>
      <c r="C44" s="1187"/>
      <c r="D44" s="106"/>
      <c r="E44" s="1190" t="s">
        <v>34</v>
      </c>
      <c r="F44" s="1190"/>
      <c r="G44" s="1190"/>
      <c r="H44" s="1191"/>
      <c r="I44" s="346" t="s">
        <v>491</v>
      </c>
      <c r="J44" s="347" t="s">
        <v>491</v>
      </c>
      <c r="K44" s="347" t="s">
        <v>491</v>
      </c>
      <c r="L44" s="347" t="s">
        <v>491</v>
      </c>
      <c r="M44" s="348" t="s">
        <v>491</v>
      </c>
    </row>
    <row r="45" spans="2:13" ht="27.75" customHeight="1" x14ac:dyDescent="0.15">
      <c r="B45" s="1186"/>
      <c r="C45" s="1187"/>
      <c r="D45" s="106"/>
      <c r="E45" s="1190" t="s">
        <v>35</v>
      </c>
      <c r="F45" s="1190"/>
      <c r="G45" s="1190"/>
      <c r="H45" s="1191"/>
      <c r="I45" s="346">
        <v>2002</v>
      </c>
      <c r="J45" s="347">
        <v>2061</v>
      </c>
      <c r="K45" s="347">
        <v>2104</v>
      </c>
      <c r="L45" s="347">
        <v>2176</v>
      </c>
      <c r="M45" s="348">
        <v>2248</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5096</v>
      </c>
      <c r="J50" s="347">
        <v>5534</v>
      </c>
      <c r="K50" s="347">
        <v>6369</v>
      </c>
      <c r="L50" s="347">
        <v>6748</v>
      </c>
      <c r="M50" s="348">
        <v>6959</v>
      </c>
    </row>
    <row r="51" spans="2:13" ht="27.75" customHeight="1" x14ac:dyDescent="0.15">
      <c r="B51" s="1186"/>
      <c r="C51" s="1187"/>
      <c r="D51" s="106"/>
      <c r="E51" s="1190" t="s">
        <v>42</v>
      </c>
      <c r="F51" s="1190"/>
      <c r="G51" s="1190"/>
      <c r="H51" s="1191"/>
      <c r="I51" s="346">
        <v>490</v>
      </c>
      <c r="J51" s="347">
        <v>482</v>
      </c>
      <c r="K51" s="347">
        <v>497</v>
      </c>
      <c r="L51" s="347">
        <v>463</v>
      </c>
      <c r="M51" s="348">
        <v>435</v>
      </c>
    </row>
    <row r="52" spans="2:13" ht="27.75" customHeight="1" x14ac:dyDescent="0.15">
      <c r="B52" s="1188"/>
      <c r="C52" s="1189"/>
      <c r="D52" s="106"/>
      <c r="E52" s="1190" t="s">
        <v>43</v>
      </c>
      <c r="F52" s="1190"/>
      <c r="G52" s="1190"/>
      <c r="H52" s="1191"/>
      <c r="I52" s="346">
        <v>10447</v>
      </c>
      <c r="J52" s="347">
        <v>10753</v>
      </c>
      <c r="K52" s="347">
        <v>10737</v>
      </c>
      <c r="L52" s="347">
        <v>10570</v>
      </c>
      <c r="M52" s="348">
        <v>10596</v>
      </c>
    </row>
    <row r="53" spans="2:13" ht="27.75" customHeight="1" thickBot="1" x14ac:dyDescent="0.2">
      <c r="B53" s="1192" t="s">
        <v>19</v>
      </c>
      <c r="C53" s="1193"/>
      <c r="D53" s="110"/>
      <c r="E53" s="1194" t="s">
        <v>44</v>
      </c>
      <c r="F53" s="1194"/>
      <c r="G53" s="1194"/>
      <c r="H53" s="1195"/>
      <c r="I53" s="349">
        <v>5244</v>
      </c>
      <c r="J53" s="350">
        <v>5450</v>
      </c>
      <c r="K53" s="350">
        <v>5203</v>
      </c>
      <c r="L53" s="350">
        <v>4613</v>
      </c>
      <c r="M53" s="351">
        <v>3992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5Ghv61mjGALfN7zU9ROc5ymp2tcSAM7AVGXatZY85Dzb3vpRR/xF35mYs5RcsHxztZvsqBEQGvHDK7UWi5N/4w==" saltValue="RW3FOf1eIhGrNbntxFNq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1819</v>
      </c>
      <c r="G55" s="352">
        <v>1870</v>
      </c>
      <c r="H55" s="353">
        <v>1911</v>
      </c>
    </row>
    <row r="56" spans="2:8" ht="52.5" customHeight="1" x14ac:dyDescent="0.15">
      <c r="B56" s="122"/>
      <c r="C56" s="1213" t="s">
        <v>47</v>
      </c>
      <c r="D56" s="1213"/>
      <c r="E56" s="1214"/>
      <c r="F56" s="354">
        <v>1100</v>
      </c>
      <c r="G56" s="354">
        <v>1131</v>
      </c>
      <c r="H56" s="355">
        <v>1078</v>
      </c>
    </row>
    <row r="57" spans="2:8" ht="53.25" customHeight="1" x14ac:dyDescent="0.15">
      <c r="B57" s="122"/>
      <c r="C57" s="1215" t="s">
        <v>48</v>
      </c>
      <c r="D57" s="1215"/>
      <c r="E57" s="1216"/>
      <c r="F57" s="356">
        <v>2974</v>
      </c>
      <c r="G57" s="356">
        <v>3254</v>
      </c>
      <c r="H57" s="357">
        <v>3499</v>
      </c>
    </row>
    <row r="58" spans="2:8" ht="45.75" customHeight="1" x14ac:dyDescent="0.15">
      <c r="B58" s="123"/>
      <c r="C58" s="1203" t="s">
        <v>566</v>
      </c>
      <c r="D58" s="1204"/>
      <c r="E58" s="1205"/>
      <c r="F58" s="358">
        <v>1110</v>
      </c>
      <c r="G58" s="358">
        <v>1087</v>
      </c>
      <c r="H58" s="359">
        <v>1086</v>
      </c>
    </row>
    <row r="59" spans="2:8" ht="45.75" customHeight="1" x14ac:dyDescent="0.15">
      <c r="B59" s="123"/>
      <c r="C59" s="1203" t="s">
        <v>567</v>
      </c>
      <c r="D59" s="1204"/>
      <c r="E59" s="1205"/>
      <c r="F59" s="358">
        <v>496</v>
      </c>
      <c r="G59" s="358">
        <v>733</v>
      </c>
      <c r="H59" s="359">
        <v>1029</v>
      </c>
    </row>
    <row r="60" spans="2:8" ht="45.75" customHeight="1" x14ac:dyDescent="0.15">
      <c r="B60" s="123"/>
      <c r="C60" s="1203" t="s">
        <v>568</v>
      </c>
      <c r="D60" s="1204"/>
      <c r="E60" s="1205"/>
      <c r="F60" s="358">
        <v>359</v>
      </c>
      <c r="G60" s="358">
        <v>359</v>
      </c>
      <c r="H60" s="359">
        <v>359</v>
      </c>
    </row>
    <row r="61" spans="2:8" ht="45.75" customHeight="1" x14ac:dyDescent="0.15">
      <c r="B61" s="123"/>
      <c r="C61" s="1203" t="s">
        <v>569</v>
      </c>
      <c r="D61" s="1204"/>
      <c r="E61" s="1205"/>
      <c r="F61" s="358">
        <v>264</v>
      </c>
      <c r="G61" s="358">
        <v>280</v>
      </c>
      <c r="H61" s="359">
        <v>238</v>
      </c>
    </row>
    <row r="62" spans="2:8" ht="45.75" customHeight="1" thickBot="1" x14ac:dyDescent="0.2">
      <c r="B62" s="124"/>
      <c r="C62" s="1206" t="s">
        <v>570</v>
      </c>
      <c r="D62" s="1207"/>
      <c r="E62" s="1208"/>
      <c r="F62" s="360">
        <v>227</v>
      </c>
      <c r="G62" s="360">
        <v>227</v>
      </c>
      <c r="H62" s="361">
        <v>225</v>
      </c>
    </row>
    <row r="63" spans="2:8" ht="52.5" customHeight="1" thickBot="1" x14ac:dyDescent="0.2">
      <c r="B63" s="125"/>
      <c r="C63" s="1209" t="s">
        <v>49</v>
      </c>
      <c r="D63" s="1209"/>
      <c r="E63" s="1210"/>
      <c r="F63" s="362">
        <v>5894</v>
      </c>
      <c r="G63" s="362">
        <v>6255</v>
      </c>
      <c r="H63" s="363">
        <v>6488</v>
      </c>
    </row>
    <row r="64" spans="2:8" x14ac:dyDescent="0.15"/>
  </sheetData>
  <sheetProtection algorithmName="SHA-512" hashValue="im2Js4zhXSwuMFPSJVG8QiOmvV9pS/uti/dqcFzk/xQSZ5xD4Wm2t7BHeaSbgqUt1jiyeKD8AbInHfwJSfSz0w==" saltValue="M1b34sQ9ecyIN+U7q5eE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19685039370078741" bottom="0" header="0.39370078740157483" footer="0"/>
  <pageSetup paperSize="8" scale="6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67871</v>
      </c>
      <c r="E3" s="144"/>
      <c r="F3" s="145">
        <v>92632</v>
      </c>
      <c r="G3" s="146"/>
      <c r="H3" s="147"/>
    </row>
    <row r="4" spans="1:8" x14ac:dyDescent="0.15">
      <c r="A4" s="148"/>
      <c r="B4" s="149"/>
      <c r="C4" s="150"/>
      <c r="D4" s="151">
        <v>30567</v>
      </c>
      <c r="E4" s="152"/>
      <c r="F4" s="153">
        <v>47978</v>
      </c>
      <c r="G4" s="154"/>
      <c r="H4" s="155"/>
    </row>
    <row r="5" spans="1:8" x14ac:dyDescent="0.15">
      <c r="A5" s="136" t="s">
        <v>523</v>
      </c>
      <c r="B5" s="141"/>
      <c r="C5" s="142"/>
      <c r="D5" s="143">
        <v>136546</v>
      </c>
      <c r="E5" s="144"/>
      <c r="F5" s="145">
        <v>96469</v>
      </c>
      <c r="G5" s="146"/>
      <c r="H5" s="147"/>
    </row>
    <row r="6" spans="1:8" x14ac:dyDescent="0.15">
      <c r="A6" s="148"/>
      <c r="B6" s="149"/>
      <c r="C6" s="150"/>
      <c r="D6" s="151">
        <v>98400</v>
      </c>
      <c r="E6" s="152"/>
      <c r="F6" s="153">
        <v>49775</v>
      </c>
      <c r="G6" s="154"/>
      <c r="H6" s="155"/>
    </row>
    <row r="7" spans="1:8" x14ac:dyDescent="0.15">
      <c r="A7" s="136" t="s">
        <v>524</v>
      </c>
      <c r="B7" s="141"/>
      <c r="C7" s="142"/>
      <c r="D7" s="143">
        <v>112317</v>
      </c>
      <c r="E7" s="144"/>
      <c r="F7" s="145">
        <v>85743</v>
      </c>
      <c r="G7" s="146"/>
      <c r="H7" s="147"/>
    </row>
    <row r="8" spans="1:8" x14ac:dyDescent="0.15">
      <c r="A8" s="148"/>
      <c r="B8" s="149"/>
      <c r="C8" s="150"/>
      <c r="D8" s="151">
        <v>91064</v>
      </c>
      <c r="E8" s="152"/>
      <c r="F8" s="153">
        <v>45231</v>
      </c>
      <c r="G8" s="154"/>
      <c r="H8" s="155"/>
    </row>
    <row r="9" spans="1:8" x14ac:dyDescent="0.15">
      <c r="A9" s="136" t="s">
        <v>525</v>
      </c>
      <c r="B9" s="141"/>
      <c r="C9" s="142"/>
      <c r="D9" s="143">
        <v>68841</v>
      </c>
      <c r="E9" s="144"/>
      <c r="F9" s="145">
        <v>92509</v>
      </c>
      <c r="G9" s="146"/>
      <c r="H9" s="147"/>
    </row>
    <row r="10" spans="1:8" x14ac:dyDescent="0.15">
      <c r="A10" s="148"/>
      <c r="B10" s="149"/>
      <c r="C10" s="150"/>
      <c r="D10" s="151">
        <v>39073</v>
      </c>
      <c r="E10" s="152"/>
      <c r="F10" s="153">
        <v>52274</v>
      </c>
      <c r="G10" s="154"/>
      <c r="H10" s="155"/>
    </row>
    <row r="11" spans="1:8" x14ac:dyDescent="0.15">
      <c r="A11" s="136" t="s">
        <v>526</v>
      </c>
      <c r="B11" s="141"/>
      <c r="C11" s="142"/>
      <c r="D11" s="143">
        <v>67289</v>
      </c>
      <c r="E11" s="144"/>
      <c r="F11" s="145">
        <v>98544</v>
      </c>
      <c r="G11" s="146"/>
      <c r="H11" s="147"/>
    </row>
    <row r="12" spans="1:8" x14ac:dyDescent="0.15">
      <c r="A12" s="148"/>
      <c r="B12" s="149"/>
      <c r="C12" s="156"/>
      <c r="D12" s="151">
        <v>39933</v>
      </c>
      <c r="E12" s="152"/>
      <c r="F12" s="153">
        <v>55816</v>
      </c>
      <c r="G12" s="154"/>
      <c r="H12" s="155"/>
    </row>
    <row r="13" spans="1:8" x14ac:dyDescent="0.15">
      <c r="A13" s="136"/>
      <c r="B13" s="141"/>
      <c r="C13" s="157"/>
      <c r="D13" s="158">
        <v>90573</v>
      </c>
      <c r="E13" s="159"/>
      <c r="F13" s="160">
        <v>93179</v>
      </c>
      <c r="G13" s="161"/>
      <c r="H13" s="147"/>
    </row>
    <row r="14" spans="1:8" x14ac:dyDescent="0.15">
      <c r="A14" s="148"/>
      <c r="B14" s="149"/>
      <c r="C14" s="150"/>
      <c r="D14" s="151">
        <v>59807</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1.59</v>
      </c>
      <c r="C19" s="162">
        <f>ROUND(VALUE(SUBSTITUTE(実質収支比率等に係る経年分析!G$48,"▲","-")),2)</f>
        <v>6.31</v>
      </c>
      <c r="D19" s="162">
        <f>ROUND(VALUE(SUBSTITUTE(実質収支比率等に係る経年分析!H$48,"▲","-")),2)</f>
        <v>1.21</v>
      </c>
      <c r="E19" s="162">
        <f>ROUND(VALUE(SUBSTITUTE(実質収支比率等に係る経年分析!I$48,"▲","-")),2)</f>
        <v>0.92</v>
      </c>
      <c r="F19" s="162">
        <f>ROUND(VALUE(SUBSTITUTE(実質収支比率等に係る経年分析!J$48,"▲","-")),2)</f>
        <v>0.76</v>
      </c>
    </row>
    <row r="20" spans="1:11" x14ac:dyDescent="0.15">
      <c r="A20" s="162" t="s">
        <v>53</v>
      </c>
      <c r="B20" s="162">
        <f>ROUND(VALUE(SUBSTITUTE(実質収支比率等に係る経年分析!F$47,"▲","-")),2)</f>
        <v>19.13</v>
      </c>
      <c r="C20" s="162">
        <f>ROUND(VALUE(SUBSTITUTE(実質収支比率等に係る経年分析!G$47,"▲","-")),2)</f>
        <v>19.18</v>
      </c>
      <c r="D20" s="162">
        <f>ROUND(VALUE(SUBSTITUTE(実質収支比率等に係る経年分析!H$47,"▲","-")),2)</f>
        <v>22.89</v>
      </c>
      <c r="E20" s="162">
        <f>ROUND(VALUE(SUBSTITUTE(実質収支比率等に係る経年分析!I$47,"▲","-")),2)</f>
        <v>23.69</v>
      </c>
      <c r="F20" s="162">
        <f>ROUND(VALUE(SUBSTITUTE(実質収支比率等に係る経年分析!J$47,"▲","-")),2)</f>
        <v>23.82</v>
      </c>
    </row>
    <row r="21" spans="1:11" x14ac:dyDescent="0.15">
      <c r="A21" s="162" t="s">
        <v>54</v>
      </c>
      <c r="B21" s="162">
        <f>IF(ISNUMBER(VALUE(SUBSTITUTE(実質収支比率等に係る経年分析!F$49,"▲","-"))),ROUND(VALUE(SUBSTITUTE(実質収支比率等に係る経年分析!F$49,"▲","-")),2),NA())</f>
        <v>8.2799999999999994</v>
      </c>
      <c r="C21" s="162">
        <f>IF(ISNUMBER(VALUE(SUBSTITUTE(実質収支比率等に係る経年分析!G$49,"▲","-"))),ROUND(VALUE(SUBSTITUTE(実質収支比率等に係る経年分析!G$49,"▲","-")),2),NA())</f>
        <v>9.36</v>
      </c>
      <c r="D21" s="162">
        <f>IF(ISNUMBER(VALUE(SUBSTITUTE(実質収支比率等に係る経年分析!H$49,"▲","-"))),ROUND(VALUE(SUBSTITUTE(実質収支比率等に係る経年分析!H$49,"▲","-")),2),NA())</f>
        <v>-5.23</v>
      </c>
      <c r="E21" s="162">
        <f>IF(ISNUMBER(VALUE(SUBSTITUTE(実質収支比率等に係る経年分析!I$49,"▲","-"))),ROUND(VALUE(SUBSTITUTE(実質収支比率等に係る経年分析!I$49,"▲","-")),2),NA())</f>
        <v>-0.28999999999999998</v>
      </c>
      <c r="F21" s="162">
        <f>IF(ISNUMBER(VALUE(SUBSTITUTE(実質収支比率等に係る経年分析!J$49,"▲","-"))),ROUND(VALUE(SUBSTITUTE(実質収支比率等に係る経年分析!J$49,"▲","-")),2),NA())</f>
        <v>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学校給食特別会計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農業集落排水事業会計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土佐市民病院保育所事業会計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0.14000000000000001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15">
      <c r="A33" s="163" t="str">
        <f>IF(連結実質赤字比率に係る赤字・黒字の構成分析!C$37="",NA(),連結実質赤字比率に係る赤字・黒字の構成分析!C$37)</f>
        <v>国民健康保険特別会計</v>
      </c>
      <c r="B33" s="163">
        <f>IF(ROUND(VALUE(SUBSTITUTE(連結実質赤字比率に係る赤字・黒字の構成分析!F$37,"▲", "-")), 2) &lt; 0, ABS(ROUND(VALUE(SUBSTITUTE(連結実質赤字比率に係る赤字・黒字の構成分析!F$37,"▲", "-")), 2)), NA())</f>
        <v>0.7</v>
      </c>
      <c r="C33" s="163" t="e">
        <f>IF(ROUND(VALUE(SUBSTITUTE(連結実質赤字比率に係る赤字・黒字の構成分析!F$37,"▲", "-")), 2) &gt;= 0, ABS(ROUND(VALUE(SUBSTITUTE(連結実質赤字比率に係る赤字・黒字の構成分析!F$37,"▲", "-")), 2)), NA())</f>
        <v>#N/A</v>
      </c>
      <c r="D33" s="163">
        <f>IF(ROUND(VALUE(SUBSTITUTE(連結実質赤字比率に係る赤字・黒字の構成分析!G$37,"▲", "-")), 2) &lt; 0, ABS(ROUND(VALUE(SUBSTITUTE(連結実質赤字比率に係る赤字・黒字の構成分析!G$37,"▲", "-")), 2)), NA())</f>
        <v>0.4</v>
      </c>
      <c r="E33" s="163" t="e">
        <f>IF(ROUND(VALUE(SUBSTITUTE(連結実質赤字比率に係る赤字・黒字の構成分析!G$37,"▲", "-")), 2) &gt;= 0, ABS(ROUND(VALUE(SUBSTITUTE(連結実質赤字比率に係る赤字・黒字の構成分析!G$37,"▲", "-")), 2)), NA())</f>
        <v>#N/A</v>
      </c>
      <c r="F33" s="163">
        <f>IF(ROUND(VALUE(SUBSTITUTE(連結実質赤字比率に係る赤字・黒字の構成分析!H$37,"▲", "-")), 2) &lt; 0, ABS(ROUND(VALUE(SUBSTITUTE(連結実質赤字比率に係る赤字・黒字の構成分析!H$37,"▲", "-")), 2)), NA())</f>
        <v>0.46</v>
      </c>
      <c r="G33" s="163" t="e">
        <f>IF(ROUND(VALUE(SUBSTITUTE(連結実質赤字比率に係る赤字・黒字の構成分析!H$37,"▲", "-")), 2) &gt;= 0, ABS(ROUND(VALUE(SUBSTITUTE(連結実質赤字比率に係る赤字・黒字の構成分析!H$37,"▲", "-")), 2)), NA())</f>
        <v>#N/A</v>
      </c>
      <c r="H33" s="163">
        <f>IF(ROUND(VALUE(SUBSTITUTE(連結実質赤字比率に係る赤字・黒字の構成分析!I$37,"▲", "-")), 2) &lt; 0, ABS(ROUND(VALUE(SUBSTITUTE(連結実質赤字比率に係る赤字・黒字の構成分析!I$37,"▲", "-")), 2)), NA())</f>
        <v>0.22</v>
      </c>
      <c r="I33" s="163" t="e">
        <f>IF(ROUND(VALUE(SUBSTITUTE(連結実質赤字比率に係る赤字・黒字の構成分析!I$37,"▲", "-")), 2) &gt;= 0, ABS(ROUND(VALUE(SUBSTITUTE(連結実質赤字比率に係る赤字・黒字の構成分析!I$37,"▲", "-")), 2)), NA())</f>
        <v>#N/A</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20.079999999999998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20.100000000000001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18.05</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39.99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50.26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62.12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58.58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43.13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1205</v>
      </c>
      <c r="E42" s="164"/>
      <c r="F42" s="164"/>
      <c r="G42" s="164">
        <f>'実質公債費比率（分子）の構造'!L$52</f>
        <v>1014</v>
      </c>
      <c r="H42" s="164"/>
      <c r="I42" s="164"/>
      <c r="J42" s="164">
        <f>'実質公債費比率（分子）の構造'!M$52</f>
        <v>956</v>
      </c>
      <c r="K42" s="164"/>
      <c r="L42" s="164"/>
      <c r="M42" s="164">
        <f>'実質公債費比率（分子）の構造'!N$52</f>
        <v>848</v>
      </c>
      <c r="N42" s="164"/>
      <c r="O42" s="164"/>
      <c r="P42" s="164">
        <f>'実質公債費比率（分子）の構造'!O$52</f>
        <v>852</v>
      </c>
    </row>
    <row r="43" spans="1:16" x14ac:dyDescent="0.15">
      <c r="A43" s="164" t="s">
        <v>16</v>
      </c>
      <c r="B43" s="164">
        <f>'実質公債費比率（分子）の構造'!K$51</f>
        <v>0</v>
      </c>
      <c r="C43" s="164"/>
      <c r="D43" s="164"/>
      <c r="E43" s="164" t="str">
        <f>'実質公債費比率（分子）の構造'!L$51</f>
        <v>-</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7</v>
      </c>
      <c r="C44" s="164"/>
      <c r="D44" s="164"/>
      <c r="E44" s="164">
        <f>'実質公債費比率（分子）の構造'!L$50</f>
        <v>7</v>
      </c>
      <c r="F44" s="164"/>
      <c r="G44" s="164"/>
      <c r="H44" s="164">
        <f>'実質公債費比率（分子）の構造'!M$50</f>
        <v>7</v>
      </c>
      <c r="I44" s="164"/>
      <c r="J44" s="164"/>
      <c r="K44" s="164">
        <f>'実質公債費比率（分子）の構造'!N$50</f>
        <v>7</v>
      </c>
      <c r="L44" s="164"/>
      <c r="M44" s="164"/>
      <c r="N44" s="164">
        <f>'実質公債費比率（分子）の構造'!O$50</f>
        <v>7</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207</v>
      </c>
      <c r="C46" s="164"/>
      <c r="D46" s="164"/>
      <c r="E46" s="164">
        <f>'実質公債費比率（分子）の構造'!L$48</f>
        <v>168</v>
      </c>
      <c r="F46" s="164"/>
      <c r="G46" s="164"/>
      <c r="H46" s="164">
        <f>'実質公債費比率（分子）の構造'!M$48</f>
        <v>200</v>
      </c>
      <c r="I46" s="164"/>
      <c r="J46" s="164"/>
      <c r="K46" s="164">
        <f>'実質公債費比率（分子）の構造'!N$48</f>
        <v>218</v>
      </c>
      <c r="L46" s="164"/>
      <c r="M46" s="164"/>
      <c r="N46" s="164">
        <f>'実質公債費比率（分子）の構造'!O$48</f>
        <v>198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1742</v>
      </c>
      <c r="C49" s="164"/>
      <c r="D49" s="164"/>
      <c r="E49" s="164">
        <f>'実質公債費比率（分子）の構造'!L$45</f>
        <v>1682</v>
      </c>
      <c r="F49" s="164"/>
      <c r="G49" s="164"/>
      <c r="H49" s="164">
        <f>'実質公債費比率（分子）の構造'!M$45</f>
        <v>1602</v>
      </c>
      <c r="I49" s="164"/>
      <c r="J49" s="164"/>
      <c r="K49" s="164">
        <f>'実質公債費比率（分子）の構造'!N$45</f>
        <v>1546</v>
      </c>
      <c r="L49" s="164"/>
      <c r="M49" s="164"/>
      <c r="N49" s="164">
        <f>'実質公債費比率（分子）の構造'!O$45</f>
        <v>1461</v>
      </c>
      <c r="O49" s="164"/>
      <c r="P49" s="164"/>
    </row>
    <row r="50" spans="1:16" x14ac:dyDescent="0.15">
      <c r="A50" s="164" t="s">
        <v>67</v>
      </c>
      <c r="B50" s="164" t="e">
        <f>NA()</f>
        <v>#N/A</v>
      </c>
      <c r="C50" s="164">
        <f>IF(ISNUMBER('実質公債費比率（分子）の構造'!K$53),'実質公債費比率（分子）の構造'!K$53,NA())</f>
        <v>751</v>
      </c>
      <c r="D50" s="164" t="e">
        <f>NA()</f>
        <v>#N/A</v>
      </c>
      <c r="E50" s="164" t="e">
        <f>NA()</f>
        <v>#N/A</v>
      </c>
      <c r="F50" s="164">
        <f>IF(ISNUMBER('実質公債費比率（分子）の構造'!L$53),'実質公債費比率（分子）の構造'!L$53,NA())</f>
        <v>843</v>
      </c>
      <c r="G50" s="164" t="e">
        <f>NA()</f>
        <v>#N/A</v>
      </c>
      <c r="H50" s="164" t="e">
        <f>NA()</f>
        <v>#N/A</v>
      </c>
      <c r="I50" s="164">
        <f>IF(ISNUMBER('実質公債費比率（分子）の構造'!M$53),'実質公債費比率（分子）の構造'!M$53,NA())</f>
        <v>853</v>
      </c>
      <c r="J50" s="164" t="e">
        <f>NA()</f>
        <v>#N/A</v>
      </c>
      <c r="K50" s="164" t="e">
        <f>NA()</f>
        <v>#N/A</v>
      </c>
      <c r="L50" s="164">
        <f>IF(ISNUMBER('実質公債費比率（分子）の構造'!N$53),'実質公債費比率（分子）の構造'!N$53,NA())</f>
        <v>923</v>
      </c>
      <c r="M50" s="164" t="e">
        <f>NA()</f>
        <v>#N/A</v>
      </c>
      <c r="N50" s="164" t="e">
        <f>NA()</f>
        <v>#N/A</v>
      </c>
      <c r="O50" s="164">
        <f>IF(ISNUMBER('実質公債費比率（分子）の構造'!O$53),'実質公債費比率（分子）の構造'!O$53,NA())</f>
        <v>814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10447</v>
      </c>
      <c r="E56" s="163"/>
      <c r="F56" s="163"/>
      <c r="G56" s="163">
        <f>'将来負担比率（分子）の構造'!J$52</f>
        <v>10753</v>
      </c>
      <c r="H56" s="163"/>
      <c r="I56" s="163"/>
      <c r="J56" s="163">
        <f>'将来負担比率（分子）の構造'!K$52</f>
        <v>10737</v>
      </c>
      <c r="K56" s="163"/>
      <c r="L56" s="163"/>
      <c r="M56" s="163">
        <f>'将来負担比率（分子）の構造'!L$52</f>
        <v>10570</v>
      </c>
      <c r="N56" s="163"/>
      <c r="O56" s="163"/>
      <c r="P56" s="163">
        <f>'将来負担比率（分子）の構造'!M$52</f>
        <v>10596</v>
      </c>
    </row>
    <row r="57" spans="1:16" x14ac:dyDescent="0.15">
      <c r="A57" s="163" t="s">
        <v>42</v>
      </c>
      <c r="B57" s="163"/>
      <c r="C57" s="163"/>
      <c r="D57" s="163">
        <f>'将来負担比率（分子）の構造'!I$51</f>
        <v>490</v>
      </c>
      <c r="E57" s="163"/>
      <c r="F57" s="163"/>
      <c r="G57" s="163">
        <f>'将来負担比率（分子）の構造'!J$51</f>
        <v>482</v>
      </c>
      <c r="H57" s="163"/>
      <c r="I57" s="163"/>
      <c r="J57" s="163">
        <f>'将来負担比率（分子）の構造'!K$51</f>
        <v>497</v>
      </c>
      <c r="K57" s="163"/>
      <c r="L57" s="163"/>
      <c r="M57" s="163">
        <f>'将来負担比率（分子）の構造'!L$51</f>
        <v>463</v>
      </c>
      <c r="N57" s="163"/>
      <c r="O57" s="163"/>
      <c r="P57" s="163">
        <f>'将来負担比率（分子）の構造'!M$51</f>
        <v>435</v>
      </c>
    </row>
    <row r="58" spans="1:16" x14ac:dyDescent="0.15">
      <c r="A58" s="163" t="s">
        <v>41</v>
      </c>
      <c r="B58" s="163"/>
      <c r="C58" s="163"/>
      <c r="D58" s="163">
        <f>'将来負担比率（分子）の構造'!I$50</f>
        <v>5096</v>
      </c>
      <c r="E58" s="163"/>
      <c r="F58" s="163"/>
      <c r="G58" s="163">
        <f>'将来負担比率（分子）の構造'!J$50</f>
        <v>5534</v>
      </c>
      <c r="H58" s="163"/>
      <c r="I58" s="163"/>
      <c r="J58" s="163">
        <f>'将来負担比率（分子）の構造'!K$50</f>
        <v>6369</v>
      </c>
      <c r="K58" s="163"/>
      <c r="L58" s="163"/>
      <c r="M58" s="163">
        <f>'将来負担比率（分子）の構造'!L$50</f>
        <v>6748</v>
      </c>
      <c r="N58" s="163"/>
      <c r="O58" s="163"/>
      <c r="P58" s="163">
        <f>'将来負担比率（分子）の構造'!M$50</f>
        <v>6959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2002</v>
      </c>
      <c r="C62" s="163"/>
      <c r="D62" s="163"/>
      <c r="E62" s="163">
        <f>'将来負担比率（分子）の構造'!J$45</f>
        <v>2061</v>
      </c>
      <c r="F62" s="163"/>
      <c r="G62" s="163"/>
      <c r="H62" s="163">
        <f>'将来負担比率（分子）の構造'!K$45</f>
        <v>2104</v>
      </c>
      <c r="I62" s="163"/>
      <c r="J62" s="163"/>
      <c r="K62" s="163">
        <f>'将来負担比率（分子）の構造'!L$45</f>
        <v>2176</v>
      </c>
      <c r="L62" s="163"/>
      <c r="M62" s="163"/>
      <c r="N62" s="163">
        <f>'将来負担比率（分子）の構造'!M$45</f>
        <v>2248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1509</v>
      </c>
      <c r="C64" s="163"/>
      <c r="D64" s="163"/>
      <c r="E64" s="163">
        <f>'将来負担比率（分子）の構造'!J$43</f>
        <v>1585</v>
      </c>
      <c r="F64" s="163"/>
      <c r="G64" s="163"/>
      <c r="H64" s="163">
        <f>'将来負担比率（分子）の構造'!K$43</f>
        <v>1549</v>
      </c>
      <c r="I64" s="163"/>
      <c r="J64" s="163"/>
      <c r="K64" s="163">
        <f>'将来負担比率（分子）の構造'!L$43</f>
        <v>1466</v>
      </c>
      <c r="L64" s="163"/>
      <c r="M64" s="163"/>
      <c r="N64" s="163">
        <f>'将来負担比率（分子）の構造'!M$43</f>
        <v>1524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17764</v>
      </c>
      <c r="C66" s="163"/>
      <c r="D66" s="163"/>
      <c r="E66" s="163">
        <f>'将来負担比率（分子）の構造'!J$41</f>
        <v>18572</v>
      </c>
      <c r="F66" s="163"/>
      <c r="G66" s="163"/>
      <c r="H66" s="163">
        <f>'将来負担比率（分子）の構造'!K$41</f>
        <v>19152</v>
      </c>
      <c r="I66" s="163"/>
      <c r="J66" s="163"/>
      <c r="K66" s="163">
        <f>'将来負担比率（分子）の構造'!L$41</f>
        <v>18752</v>
      </c>
      <c r="L66" s="163"/>
      <c r="M66" s="163"/>
      <c r="N66" s="163">
        <f>'将来負担比率（分子）の構造'!M$41</f>
        <v>18210</v>
      </c>
      <c r="O66" s="163"/>
      <c r="P66" s="163"/>
    </row>
    <row r="67" spans="1:16" x14ac:dyDescent="0.15">
      <c r="A67" s="163" t="s">
        <v>71</v>
      </c>
      <c r="B67" s="163" t="e">
        <f>NA()</f>
        <v>#N/A</v>
      </c>
      <c r="C67" s="163">
        <f>IF(ISNUMBER('将来負担比率（分子）の構造'!I$53), IF('将来負担比率（分子）の構造'!I$53 &lt; 0, 0, '将来負担比率（分子）の構造'!I$53), NA())</f>
        <v>5244</v>
      </c>
      <c r="D67" s="163" t="e">
        <f>NA()</f>
        <v>#N/A</v>
      </c>
      <c r="E67" s="163" t="e">
        <f>NA()</f>
        <v>#N/A</v>
      </c>
      <c r="F67" s="163">
        <f>IF(ISNUMBER('将来負担比率（分子）の構造'!J$53), IF('将来負担比率（分子）の構造'!J$53 &lt; 0, 0, '将来負担比率（分子）の構造'!J$53), NA())</f>
        <v>5450</v>
      </c>
      <c r="G67" s="163" t="e">
        <f>NA()</f>
        <v>#N/A</v>
      </c>
      <c r="H67" s="163" t="e">
        <f>NA()</f>
        <v>#N/A</v>
      </c>
      <c r="I67" s="163">
        <f>IF(ISNUMBER('将来負担比率（分子）の構造'!K$53), IF('将来負担比率（分子）の構造'!K$53 &lt; 0, 0, '将来負担比率（分子）の構造'!K$53), NA())</f>
        <v>5203</v>
      </c>
      <c r="J67" s="163" t="e">
        <f>NA()</f>
        <v>#N/A</v>
      </c>
      <c r="K67" s="163" t="e">
        <f>NA()</f>
        <v>#N/A</v>
      </c>
      <c r="L67" s="163">
        <f>IF(ISNUMBER('将来負担比率（分子）の構造'!L$53), IF('将来負担比率（分子）の構造'!L$53 &lt; 0, 0, '将来負担比率（分子）の構造'!L$53), NA())</f>
        <v>4613</v>
      </c>
      <c r="M67" s="163" t="e">
        <f>NA()</f>
        <v>#N/A</v>
      </c>
      <c r="N67" s="163" t="e">
        <f>NA()</f>
        <v>#N/A</v>
      </c>
      <c r="O67" s="163">
        <f>IF(ISNUMBER('将来負担比率（分子）の構造'!M$53), IF('将来負担比率（分子）の構造'!M$53 &lt; 0, 0, '将来負担比率（分子）の構造'!M$53), NA())</f>
        <v>3992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1819</v>
      </c>
      <c r="C72" s="167">
        <f>基金残高に係る経年分析!G55</f>
        <v>1870</v>
      </c>
      <c r="D72" s="167">
        <f>基金残高に係る経年分析!H55</f>
        <v>1911</v>
      </c>
    </row>
    <row r="73" spans="1:16" x14ac:dyDescent="0.15">
      <c r="A73" s="166" t="s">
        <v>74</v>
      </c>
      <c r="B73" s="167">
        <f>基金残高に係る経年分析!F56</f>
        <v>1100</v>
      </c>
      <c r="C73" s="167">
        <f>基金残高に係る経年分析!G56</f>
        <v>1131</v>
      </c>
      <c r="D73" s="167">
        <f>基金残高に係る経年分析!H56</f>
        <v>1078</v>
      </c>
    </row>
    <row r="74" spans="1:16" x14ac:dyDescent="0.15">
      <c r="A74" s="166" t="s">
        <v>75</v>
      </c>
      <c r="B74" s="167">
        <f>基金残高に係る経年分析!F57</f>
        <v>2974</v>
      </c>
      <c r="C74" s="167">
        <f>基金残高に係る経年分析!G57</f>
        <v>3254</v>
      </c>
      <c r="D74" s="167">
        <f>基金残高に係る経年分析!H57</f>
        <v>3499</v>
      </c>
    </row>
  </sheetData>
  <sheetProtection algorithmName="SHA-512" hashValue="XVHzUj0VcTOVhHJZv5Vh/GBs5j6G3Dw6uMEzucqCgd7b11/hgQvZ+N7Gf8v9ozD4YS7OpHEqjQYl7CD7ryI+og==" saltValue="7YaW3rm47VTU0LOYOXxJ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2623823</v>
      </c>
      <c r="S5" s="677"/>
      <c r="T5" s="677"/>
      <c r="U5" s="677"/>
      <c r="V5" s="677"/>
      <c r="W5" s="677"/>
      <c r="X5" s="677"/>
      <c r="Y5" s="702"/>
      <c r="Z5" s="715">
        <v>17</v>
      </c>
      <c r="AA5" s="715"/>
      <c r="AB5" s="715"/>
      <c r="AC5" s="715"/>
      <c r="AD5" s="716">
        <v>2623823</v>
      </c>
      <c r="AE5" s="716"/>
      <c r="AF5" s="716"/>
      <c r="AG5" s="716"/>
      <c r="AH5" s="716"/>
      <c r="AI5" s="716"/>
      <c r="AJ5" s="716"/>
      <c r="AK5" s="716"/>
      <c r="AL5" s="703">
        <v>32</v>
      </c>
      <c r="AM5" s="685"/>
      <c r="AN5" s="685"/>
      <c r="AO5" s="704"/>
      <c r="AP5" s="679" t="s">
        <v>216</v>
      </c>
      <c r="AQ5" s="680"/>
      <c r="AR5" s="680"/>
      <c r="AS5" s="680"/>
      <c r="AT5" s="680"/>
      <c r="AU5" s="680"/>
      <c r="AV5" s="680"/>
      <c r="AW5" s="680"/>
      <c r="AX5" s="680"/>
      <c r="AY5" s="680"/>
      <c r="AZ5" s="680"/>
      <c r="BA5" s="680"/>
      <c r="BB5" s="680"/>
      <c r="BC5" s="680"/>
      <c r="BD5" s="680"/>
      <c r="BE5" s="680"/>
      <c r="BF5" s="681"/>
      <c r="BG5" s="621">
        <v>2621443</v>
      </c>
      <c r="BH5" s="622"/>
      <c r="BI5" s="622"/>
      <c r="BJ5" s="622"/>
      <c r="BK5" s="622"/>
      <c r="BL5" s="622"/>
      <c r="BM5" s="622"/>
      <c r="BN5" s="623"/>
      <c r="BO5" s="659">
        <v>99.9</v>
      </c>
      <c r="BP5" s="659"/>
      <c r="BQ5" s="659"/>
      <c r="BR5" s="659"/>
      <c r="BS5" s="660">
        <v>106720</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112589</v>
      </c>
      <c r="S6" s="622"/>
      <c r="T6" s="622"/>
      <c r="U6" s="622"/>
      <c r="V6" s="622"/>
      <c r="W6" s="622"/>
      <c r="X6" s="622"/>
      <c r="Y6" s="623"/>
      <c r="Z6" s="659">
        <v>0.7</v>
      </c>
      <c r="AA6" s="659"/>
      <c r="AB6" s="659"/>
      <c r="AC6" s="659"/>
      <c r="AD6" s="660">
        <v>112589</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2621443</v>
      </c>
      <c r="BH6" s="622"/>
      <c r="BI6" s="622"/>
      <c r="BJ6" s="622"/>
      <c r="BK6" s="622"/>
      <c r="BL6" s="622"/>
      <c r="BM6" s="622"/>
      <c r="BN6" s="623"/>
      <c r="BO6" s="659">
        <v>99.9</v>
      </c>
      <c r="BP6" s="659"/>
      <c r="BQ6" s="659"/>
      <c r="BR6" s="659"/>
      <c r="BS6" s="660">
        <v>106720</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127755</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127755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2659</v>
      </c>
      <c r="S7" s="622"/>
      <c r="T7" s="622"/>
      <c r="U7" s="622"/>
      <c r="V7" s="622"/>
      <c r="W7" s="622"/>
      <c r="X7" s="622"/>
      <c r="Y7" s="623"/>
      <c r="Z7" s="659">
        <v>0</v>
      </c>
      <c r="AA7" s="659"/>
      <c r="AB7" s="659"/>
      <c r="AC7" s="659"/>
      <c r="AD7" s="660">
        <v>2659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1038732</v>
      </c>
      <c r="BH7" s="622"/>
      <c r="BI7" s="622"/>
      <c r="BJ7" s="622"/>
      <c r="BK7" s="622"/>
      <c r="BL7" s="622"/>
      <c r="BM7" s="622"/>
      <c r="BN7" s="623"/>
      <c r="BO7" s="659">
        <v>39.6</v>
      </c>
      <c r="BP7" s="659"/>
      <c r="BQ7" s="659"/>
      <c r="BR7" s="659"/>
      <c r="BS7" s="660">
        <v>24335</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2217244</v>
      </c>
      <c r="CS7" s="622"/>
      <c r="CT7" s="622"/>
      <c r="CU7" s="622"/>
      <c r="CV7" s="622"/>
      <c r="CW7" s="622"/>
      <c r="CX7" s="622"/>
      <c r="CY7" s="623"/>
      <c r="CZ7" s="659">
        <v>14.6</v>
      </c>
      <c r="DA7" s="659"/>
      <c r="DB7" s="659"/>
      <c r="DC7" s="659"/>
      <c r="DD7" s="627">
        <v>78771</v>
      </c>
      <c r="DE7" s="622"/>
      <c r="DF7" s="622"/>
      <c r="DG7" s="622"/>
      <c r="DH7" s="622"/>
      <c r="DI7" s="622"/>
      <c r="DJ7" s="622"/>
      <c r="DK7" s="622"/>
      <c r="DL7" s="622"/>
      <c r="DM7" s="622"/>
      <c r="DN7" s="622"/>
      <c r="DO7" s="622"/>
      <c r="DP7" s="623"/>
      <c r="DQ7" s="627">
        <v>978984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20856</v>
      </c>
      <c r="S8" s="622"/>
      <c r="T8" s="622"/>
      <c r="U8" s="622"/>
      <c r="V8" s="622"/>
      <c r="W8" s="622"/>
      <c r="X8" s="622"/>
      <c r="Y8" s="623"/>
      <c r="Z8" s="659">
        <v>0.1</v>
      </c>
      <c r="AA8" s="659"/>
      <c r="AB8" s="659"/>
      <c r="AC8" s="659"/>
      <c r="AD8" s="660">
        <v>20856</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38107</v>
      </c>
      <c r="BH8" s="622"/>
      <c r="BI8" s="622"/>
      <c r="BJ8" s="622"/>
      <c r="BK8" s="622"/>
      <c r="BL8" s="622"/>
      <c r="BM8" s="622"/>
      <c r="BN8" s="623"/>
      <c r="BO8" s="659">
        <v>1.5</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6278461</v>
      </c>
      <c r="CS8" s="622"/>
      <c r="CT8" s="622"/>
      <c r="CU8" s="622"/>
      <c r="CV8" s="622"/>
      <c r="CW8" s="622"/>
      <c r="CX8" s="622"/>
      <c r="CY8" s="623"/>
      <c r="CZ8" s="659">
        <v>41.3</v>
      </c>
      <c r="DA8" s="659"/>
      <c r="DB8" s="659"/>
      <c r="DC8" s="659"/>
      <c r="DD8" s="627">
        <v>471832</v>
      </c>
      <c r="DE8" s="622"/>
      <c r="DF8" s="622"/>
      <c r="DG8" s="622"/>
      <c r="DH8" s="622"/>
      <c r="DI8" s="622"/>
      <c r="DJ8" s="622"/>
      <c r="DK8" s="622"/>
      <c r="DL8" s="622"/>
      <c r="DM8" s="622"/>
      <c r="DN8" s="622"/>
      <c r="DO8" s="622"/>
      <c r="DP8" s="623"/>
      <c r="DQ8" s="627">
        <v>3247626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25267</v>
      </c>
      <c r="S9" s="622"/>
      <c r="T9" s="622"/>
      <c r="U9" s="622"/>
      <c r="V9" s="622"/>
      <c r="W9" s="622"/>
      <c r="X9" s="622"/>
      <c r="Y9" s="623"/>
      <c r="Z9" s="659">
        <v>0.2</v>
      </c>
      <c r="AA9" s="659"/>
      <c r="AB9" s="659"/>
      <c r="AC9" s="659"/>
      <c r="AD9" s="660">
        <v>25267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889703</v>
      </c>
      <c r="BH9" s="622"/>
      <c r="BI9" s="622"/>
      <c r="BJ9" s="622"/>
      <c r="BK9" s="622"/>
      <c r="BL9" s="622"/>
      <c r="BM9" s="622"/>
      <c r="BN9" s="623"/>
      <c r="BO9" s="659">
        <v>33.9</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1592239</v>
      </c>
      <c r="CS9" s="622"/>
      <c r="CT9" s="622"/>
      <c r="CU9" s="622"/>
      <c r="CV9" s="622"/>
      <c r="CW9" s="622"/>
      <c r="CX9" s="622"/>
      <c r="CY9" s="623"/>
      <c r="CZ9" s="659">
        <v>10.5</v>
      </c>
      <c r="DA9" s="659"/>
      <c r="DB9" s="659"/>
      <c r="DC9" s="659"/>
      <c r="DD9" s="627">
        <v>92092</v>
      </c>
      <c r="DE9" s="622"/>
      <c r="DF9" s="622"/>
      <c r="DG9" s="622"/>
      <c r="DH9" s="622"/>
      <c r="DI9" s="622"/>
      <c r="DJ9" s="622"/>
      <c r="DK9" s="622"/>
      <c r="DL9" s="622"/>
      <c r="DM9" s="622"/>
      <c r="DN9" s="622"/>
      <c r="DO9" s="622"/>
      <c r="DP9" s="623"/>
      <c r="DQ9" s="627">
        <v>1287910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61498</v>
      </c>
      <c r="BH10" s="622"/>
      <c r="BI10" s="622"/>
      <c r="BJ10" s="622"/>
      <c r="BK10" s="622"/>
      <c r="BL10" s="622"/>
      <c r="BM10" s="622"/>
      <c r="BN10" s="623"/>
      <c r="BO10" s="659">
        <v>2.2999999999999998</v>
      </c>
      <c r="BP10" s="659"/>
      <c r="BQ10" s="659"/>
      <c r="BR10" s="659"/>
      <c r="BS10" s="660">
        <v>10211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19100</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18349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664487</v>
      </c>
      <c r="S11" s="622"/>
      <c r="T11" s="622"/>
      <c r="U11" s="622"/>
      <c r="V11" s="622"/>
      <c r="W11" s="622"/>
      <c r="X11" s="622"/>
      <c r="Y11" s="623"/>
      <c r="Z11" s="624">
        <v>4.3</v>
      </c>
      <c r="AA11" s="625"/>
      <c r="AB11" s="625"/>
      <c r="AC11" s="626"/>
      <c r="AD11" s="627">
        <v>664487</v>
      </c>
      <c r="AE11" s="622"/>
      <c r="AF11" s="622"/>
      <c r="AG11" s="622"/>
      <c r="AH11" s="622"/>
      <c r="AI11" s="622"/>
      <c r="AJ11" s="622"/>
      <c r="AK11" s="623"/>
      <c r="AL11" s="624">
        <v>8.1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49424</v>
      </c>
      <c r="BH11" s="622"/>
      <c r="BI11" s="622"/>
      <c r="BJ11" s="622"/>
      <c r="BK11" s="622"/>
      <c r="BL11" s="622"/>
      <c r="BM11" s="622"/>
      <c r="BN11" s="623"/>
      <c r="BO11" s="659">
        <v>1.9</v>
      </c>
      <c r="BP11" s="659"/>
      <c r="BQ11" s="659"/>
      <c r="BR11" s="659"/>
      <c r="BS11" s="660">
        <v>14124</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577689</v>
      </c>
      <c r="CS11" s="622"/>
      <c r="CT11" s="622"/>
      <c r="CU11" s="622"/>
      <c r="CV11" s="622"/>
      <c r="CW11" s="622"/>
      <c r="CX11" s="622"/>
      <c r="CY11" s="623"/>
      <c r="CZ11" s="659">
        <v>3.8</v>
      </c>
      <c r="DA11" s="659"/>
      <c r="DB11" s="659"/>
      <c r="DC11" s="659"/>
      <c r="DD11" s="627">
        <v>341935</v>
      </c>
      <c r="DE11" s="622"/>
      <c r="DF11" s="622"/>
      <c r="DG11" s="622"/>
      <c r="DH11" s="622"/>
      <c r="DI11" s="622"/>
      <c r="DJ11" s="622"/>
      <c r="DK11" s="622"/>
      <c r="DL11" s="622"/>
      <c r="DM11" s="622"/>
      <c r="DN11" s="622"/>
      <c r="DO11" s="622"/>
      <c r="DP11" s="623"/>
      <c r="DQ11" s="627">
        <v>174719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1239846</v>
      </c>
      <c r="BH12" s="622"/>
      <c r="BI12" s="622"/>
      <c r="BJ12" s="622"/>
      <c r="BK12" s="622"/>
      <c r="BL12" s="622"/>
      <c r="BM12" s="622"/>
      <c r="BN12" s="623"/>
      <c r="BO12" s="659">
        <v>47.3</v>
      </c>
      <c r="BP12" s="659"/>
      <c r="BQ12" s="659"/>
      <c r="BR12" s="659"/>
      <c r="BS12" s="660">
        <v>82385</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106388</v>
      </c>
      <c r="CS12" s="622"/>
      <c r="CT12" s="622"/>
      <c r="CU12" s="622"/>
      <c r="CV12" s="622"/>
      <c r="CW12" s="622"/>
      <c r="CX12" s="622"/>
      <c r="CY12" s="623"/>
      <c r="CZ12" s="659">
        <v>0.7</v>
      </c>
      <c r="DA12" s="659"/>
      <c r="DB12" s="659"/>
      <c r="DC12" s="659"/>
      <c r="DD12" s="627">
        <v>8312</v>
      </c>
      <c r="DE12" s="622"/>
      <c r="DF12" s="622"/>
      <c r="DG12" s="622"/>
      <c r="DH12" s="622"/>
      <c r="DI12" s="622"/>
      <c r="DJ12" s="622"/>
      <c r="DK12" s="622"/>
      <c r="DL12" s="622"/>
      <c r="DM12" s="622"/>
      <c r="DN12" s="622"/>
      <c r="DO12" s="622"/>
      <c r="DP12" s="623"/>
      <c r="DQ12" s="627">
        <v>75205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1235070</v>
      </c>
      <c r="BH13" s="622"/>
      <c r="BI13" s="622"/>
      <c r="BJ13" s="622"/>
      <c r="BK13" s="622"/>
      <c r="BL13" s="622"/>
      <c r="BM13" s="622"/>
      <c r="BN13" s="623"/>
      <c r="BO13" s="659">
        <v>47.1</v>
      </c>
      <c r="BP13" s="659"/>
      <c r="BQ13" s="659"/>
      <c r="BR13" s="659"/>
      <c r="BS13" s="660">
        <v>82385</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760148</v>
      </c>
      <c r="CS13" s="622"/>
      <c r="CT13" s="622"/>
      <c r="CU13" s="622"/>
      <c r="CV13" s="622"/>
      <c r="CW13" s="622"/>
      <c r="CX13" s="622"/>
      <c r="CY13" s="623"/>
      <c r="CZ13" s="659">
        <v>5</v>
      </c>
      <c r="DA13" s="659"/>
      <c r="DB13" s="659"/>
      <c r="DC13" s="659"/>
      <c r="DD13" s="627">
        <v>411988</v>
      </c>
      <c r="DE13" s="622"/>
      <c r="DF13" s="622"/>
      <c r="DG13" s="622"/>
      <c r="DH13" s="622"/>
      <c r="DI13" s="622"/>
      <c r="DJ13" s="622"/>
      <c r="DK13" s="622"/>
      <c r="DL13" s="622"/>
      <c r="DM13" s="622"/>
      <c r="DN13" s="622"/>
      <c r="DO13" s="622"/>
      <c r="DP13" s="623"/>
      <c r="DQ13" s="627">
        <v>370195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131761</v>
      </c>
      <c r="BH14" s="622"/>
      <c r="BI14" s="622"/>
      <c r="BJ14" s="622"/>
      <c r="BK14" s="622"/>
      <c r="BL14" s="622"/>
      <c r="BM14" s="622"/>
      <c r="BN14" s="623"/>
      <c r="BO14" s="659">
        <v>5</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914515</v>
      </c>
      <c r="CS14" s="622"/>
      <c r="CT14" s="622"/>
      <c r="CU14" s="622"/>
      <c r="CV14" s="622"/>
      <c r="CW14" s="622"/>
      <c r="CX14" s="622"/>
      <c r="CY14" s="623"/>
      <c r="CZ14" s="659">
        <v>6</v>
      </c>
      <c r="DA14" s="659"/>
      <c r="DB14" s="659"/>
      <c r="DC14" s="659"/>
      <c r="DD14" s="627">
        <v>303970</v>
      </c>
      <c r="DE14" s="622"/>
      <c r="DF14" s="622"/>
      <c r="DG14" s="622"/>
      <c r="DH14" s="622"/>
      <c r="DI14" s="622"/>
      <c r="DJ14" s="622"/>
      <c r="DK14" s="622"/>
      <c r="DL14" s="622"/>
      <c r="DM14" s="622"/>
      <c r="DN14" s="622"/>
      <c r="DO14" s="622"/>
      <c r="DP14" s="623"/>
      <c r="DQ14" s="627">
        <v>576309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7985</v>
      </c>
      <c r="S15" s="622"/>
      <c r="T15" s="622"/>
      <c r="U15" s="622"/>
      <c r="V15" s="622"/>
      <c r="W15" s="622"/>
      <c r="X15" s="622"/>
      <c r="Y15" s="623"/>
      <c r="Z15" s="659">
        <v>0.1</v>
      </c>
      <c r="AA15" s="659"/>
      <c r="AB15" s="659"/>
      <c r="AC15" s="659"/>
      <c r="AD15" s="660">
        <v>7985</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211104</v>
      </c>
      <c r="BH15" s="622"/>
      <c r="BI15" s="622"/>
      <c r="BJ15" s="622"/>
      <c r="BK15" s="622"/>
      <c r="BL15" s="622"/>
      <c r="BM15" s="622"/>
      <c r="BN15" s="623"/>
      <c r="BO15" s="659">
        <v>8</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1070859</v>
      </c>
      <c r="CS15" s="622"/>
      <c r="CT15" s="622"/>
      <c r="CU15" s="622"/>
      <c r="CV15" s="622"/>
      <c r="CW15" s="622"/>
      <c r="CX15" s="622"/>
      <c r="CY15" s="623"/>
      <c r="CZ15" s="659">
        <v>7</v>
      </c>
      <c r="DA15" s="659"/>
      <c r="DB15" s="659"/>
      <c r="DC15" s="659"/>
      <c r="DD15" s="627">
        <v>16786</v>
      </c>
      <c r="DE15" s="622"/>
      <c r="DF15" s="622"/>
      <c r="DG15" s="622"/>
      <c r="DH15" s="622"/>
      <c r="DI15" s="622"/>
      <c r="DJ15" s="622"/>
      <c r="DK15" s="622"/>
      <c r="DL15" s="622"/>
      <c r="DM15" s="622"/>
      <c r="DN15" s="622"/>
      <c r="DO15" s="622"/>
      <c r="DP15" s="623"/>
      <c r="DQ15" s="627">
        <v>784899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34924</v>
      </c>
      <c r="S16" s="622"/>
      <c r="T16" s="622"/>
      <c r="U16" s="622"/>
      <c r="V16" s="622"/>
      <c r="W16" s="622"/>
      <c r="X16" s="622"/>
      <c r="Y16" s="623"/>
      <c r="Z16" s="659">
        <v>0.2</v>
      </c>
      <c r="AA16" s="659"/>
      <c r="AB16" s="659"/>
      <c r="AC16" s="659"/>
      <c r="AD16" s="660">
        <v>34924</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121519</v>
      </c>
      <c r="S17" s="622"/>
      <c r="T17" s="622"/>
      <c r="U17" s="622"/>
      <c r="V17" s="622"/>
      <c r="W17" s="622"/>
      <c r="X17" s="622"/>
      <c r="Y17" s="623"/>
      <c r="Z17" s="659">
        <v>0.8</v>
      </c>
      <c r="AA17" s="659"/>
      <c r="AB17" s="659"/>
      <c r="AC17" s="659"/>
      <c r="AD17" s="660">
        <v>121519</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1553101</v>
      </c>
      <c r="CS17" s="622"/>
      <c r="CT17" s="622"/>
      <c r="CU17" s="622"/>
      <c r="CV17" s="622"/>
      <c r="CW17" s="622"/>
      <c r="CX17" s="622"/>
      <c r="CY17" s="623"/>
      <c r="CZ17" s="659">
        <v>10.199999999999999</v>
      </c>
      <c r="DA17" s="659"/>
      <c r="DB17" s="659"/>
      <c r="DC17" s="659"/>
      <c r="DD17" s="627" t="s">
        <v>121</v>
      </c>
      <c r="DE17" s="622"/>
      <c r="DF17" s="622"/>
      <c r="DG17" s="622"/>
      <c r="DH17" s="622"/>
      <c r="DI17" s="622"/>
      <c r="DJ17" s="622"/>
      <c r="DK17" s="622"/>
      <c r="DL17" s="622"/>
      <c r="DM17" s="622"/>
      <c r="DN17" s="622"/>
      <c r="DO17" s="622"/>
      <c r="DP17" s="623"/>
      <c r="DQ17" s="627">
        <v>1477076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21613</v>
      </c>
      <c r="S18" s="622"/>
      <c r="T18" s="622"/>
      <c r="U18" s="622"/>
      <c r="V18" s="622"/>
      <c r="W18" s="622"/>
      <c r="X18" s="622"/>
      <c r="Y18" s="623"/>
      <c r="Z18" s="659">
        <v>0.1</v>
      </c>
      <c r="AA18" s="659"/>
      <c r="AB18" s="659"/>
      <c r="AC18" s="659"/>
      <c r="AD18" s="660">
        <v>21613</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98576</v>
      </c>
      <c r="S19" s="622"/>
      <c r="T19" s="622"/>
      <c r="U19" s="622"/>
      <c r="V19" s="622"/>
      <c r="W19" s="622"/>
      <c r="X19" s="622"/>
      <c r="Y19" s="623"/>
      <c r="Z19" s="659">
        <v>0.6</v>
      </c>
      <c r="AA19" s="659"/>
      <c r="AB19" s="659"/>
      <c r="AC19" s="659"/>
      <c r="AD19" s="660">
        <v>98576</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2380</v>
      </c>
      <c r="BH19" s="622"/>
      <c r="BI19" s="622"/>
      <c r="BJ19" s="622"/>
      <c r="BK19" s="622"/>
      <c r="BL19" s="622"/>
      <c r="BM19" s="622"/>
      <c r="BN19" s="623"/>
      <c r="BO19" s="659">
        <v>0.1</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1330</v>
      </c>
      <c r="S20" s="622"/>
      <c r="T20" s="622"/>
      <c r="U20" s="622"/>
      <c r="V20" s="622"/>
      <c r="W20" s="622"/>
      <c r="X20" s="622"/>
      <c r="Y20" s="623"/>
      <c r="Z20" s="659">
        <v>0</v>
      </c>
      <c r="AA20" s="659"/>
      <c r="AB20" s="659"/>
      <c r="AC20" s="659"/>
      <c r="AD20" s="660">
        <v>1330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2380</v>
      </c>
      <c r="BH20" s="622"/>
      <c r="BI20" s="622"/>
      <c r="BJ20" s="622"/>
      <c r="BK20" s="622"/>
      <c r="BL20" s="622"/>
      <c r="BM20" s="622"/>
      <c r="BN20" s="623"/>
      <c r="BO20" s="659">
        <v>0.1</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15217499</v>
      </c>
      <c r="CS20" s="622"/>
      <c r="CT20" s="622"/>
      <c r="CU20" s="622"/>
      <c r="CV20" s="622"/>
      <c r="CW20" s="622"/>
      <c r="CX20" s="622"/>
      <c r="CY20" s="623"/>
      <c r="CZ20" s="659">
        <v>100</v>
      </c>
      <c r="DA20" s="659"/>
      <c r="DB20" s="659"/>
      <c r="DC20" s="659"/>
      <c r="DD20" s="627">
        <v>1725686</v>
      </c>
      <c r="DE20" s="622"/>
      <c r="DF20" s="622"/>
      <c r="DG20" s="622"/>
      <c r="DH20" s="622"/>
      <c r="DI20" s="622"/>
      <c r="DJ20" s="622"/>
      <c r="DK20" s="622"/>
      <c r="DL20" s="622"/>
      <c r="DM20" s="622"/>
      <c r="DN20" s="622"/>
      <c r="DO20" s="622"/>
      <c r="DP20" s="623"/>
      <c r="DQ20" s="627">
        <v>9119027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5394329</v>
      </c>
      <c r="S21" s="622"/>
      <c r="T21" s="622"/>
      <c r="U21" s="622"/>
      <c r="V21" s="622"/>
      <c r="W21" s="622"/>
      <c r="X21" s="622"/>
      <c r="Y21" s="623"/>
      <c r="Z21" s="659">
        <v>35</v>
      </c>
      <c r="AA21" s="659"/>
      <c r="AB21" s="659"/>
      <c r="AC21" s="659"/>
      <c r="AD21" s="660">
        <v>4573482</v>
      </c>
      <c r="AE21" s="660"/>
      <c r="AF21" s="660"/>
      <c r="AG21" s="660"/>
      <c r="AH21" s="660"/>
      <c r="AI21" s="660"/>
      <c r="AJ21" s="660"/>
      <c r="AK21" s="660"/>
      <c r="AL21" s="624">
        <v>55.8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2380</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4573482</v>
      </c>
      <c r="S22" s="622"/>
      <c r="T22" s="622"/>
      <c r="U22" s="622"/>
      <c r="V22" s="622"/>
      <c r="W22" s="622"/>
      <c r="X22" s="622"/>
      <c r="Y22" s="623"/>
      <c r="Z22" s="659">
        <v>29.7</v>
      </c>
      <c r="AA22" s="659"/>
      <c r="AB22" s="659"/>
      <c r="AC22" s="659"/>
      <c r="AD22" s="660">
        <v>4573482</v>
      </c>
      <c r="AE22" s="660"/>
      <c r="AF22" s="660"/>
      <c r="AG22" s="660"/>
      <c r="AH22" s="660"/>
      <c r="AI22" s="660"/>
      <c r="AJ22" s="660"/>
      <c r="AK22" s="660"/>
      <c r="AL22" s="624">
        <v>55.8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820847</v>
      </c>
      <c r="S23" s="622"/>
      <c r="T23" s="622"/>
      <c r="U23" s="622"/>
      <c r="V23" s="622"/>
      <c r="W23" s="622"/>
      <c r="X23" s="622"/>
      <c r="Y23" s="623"/>
      <c r="Z23" s="659">
        <v>5.3</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6993821</v>
      </c>
      <c r="CS24" s="677"/>
      <c r="CT24" s="677"/>
      <c r="CU24" s="677"/>
      <c r="CV24" s="677"/>
      <c r="CW24" s="677"/>
      <c r="CX24" s="677"/>
      <c r="CY24" s="702"/>
      <c r="CZ24" s="703">
        <v>46</v>
      </c>
      <c r="DA24" s="685"/>
      <c r="DB24" s="685"/>
      <c r="DC24" s="705"/>
      <c r="DD24" s="701">
        <v>4971816</v>
      </c>
      <c r="DE24" s="677"/>
      <c r="DF24" s="677"/>
      <c r="DG24" s="677"/>
      <c r="DH24" s="677"/>
      <c r="DI24" s="677"/>
      <c r="DJ24" s="677"/>
      <c r="DK24" s="702"/>
      <c r="DL24" s="701">
        <v>4737783</v>
      </c>
      <c r="DM24" s="677"/>
      <c r="DN24" s="677"/>
      <c r="DO24" s="677"/>
      <c r="DP24" s="677"/>
      <c r="DQ24" s="677"/>
      <c r="DR24" s="677"/>
      <c r="DS24" s="677"/>
      <c r="DT24" s="677"/>
      <c r="DU24" s="677"/>
      <c r="DV24" s="702"/>
      <c r="DW24" s="703">
        <v>57.7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9008438</v>
      </c>
      <c r="S25" s="622"/>
      <c r="T25" s="622"/>
      <c r="U25" s="622"/>
      <c r="V25" s="622"/>
      <c r="W25" s="622"/>
      <c r="X25" s="622"/>
      <c r="Y25" s="623"/>
      <c r="Z25" s="659">
        <v>58.5</v>
      </c>
      <c r="AA25" s="659"/>
      <c r="AB25" s="659"/>
      <c r="AC25" s="659"/>
      <c r="AD25" s="660">
        <v>8187591</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2491701</v>
      </c>
      <c r="CS25" s="634"/>
      <c r="CT25" s="634"/>
      <c r="CU25" s="634"/>
      <c r="CV25" s="634"/>
      <c r="CW25" s="634"/>
      <c r="CX25" s="634"/>
      <c r="CY25" s="635"/>
      <c r="CZ25" s="624">
        <v>16.399999999999999</v>
      </c>
      <c r="DA25" s="636"/>
      <c r="DB25" s="636"/>
      <c r="DC25" s="637"/>
      <c r="DD25" s="627">
        <v>2218726</v>
      </c>
      <c r="DE25" s="634"/>
      <c r="DF25" s="634"/>
      <c r="DG25" s="634"/>
      <c r="DH25" s="634"/>
      <c r="DI25" s="634"/>
      <c r="DJ25" s="634"/>
      <c r="DK25" s="635"/>
      <c r="DL25" s="627">
        <v>2055894</v>
      </c>
      <c r="DM25" s="634"/>
      <c r="DN25" s="634"/>
      <c r="DO25" s="634"/>
      <c r="DP25" s="634"/>
      <c r="DQ25" s="634"/>
      <c r="DR25" s="634"/>
      <c r="DS25" s="634"/>
      <c r="DT25" s="634"/>
      <c r="DU25" s="634"/>
      <c r="DV25" s="635"/>
      <c r="DW25" s="624">
        <v>25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1732</v>
      </c>
      <c r="S26" s="622"/>
      <c r="T26" s="622"/>
      <c r="U26" s="622"/>
      <c r="V26" s="622"/>
      <c r="W26" s="622"/>
      <c r="X26" s="622"/>
      <c r="Y26" s="623"/>
      <c r="Z26" s="659">
        <v>0</v>
      </c>
      <c r="AA26" s="659"/>
      <c r="AB26" s="659"/>
      <c r="AC26" s="659"/>
      <c r="AD26" s="660">
        <v>1732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1463640</v>
      </c>
      <c r="CS26" s="622"/>
      <c r="CT26" s="622"/>
      <c r="CU26" s="622"/>
      <c r="CV26" s="622"/>
      <c r="CW26" s="622"/>
      <c r="CX26" s="622"/>
      <c r="CY26" s="623"/>
      <c r="CZ26" s="624">
        <v>9.6</v>
      </c>
      <c r="DA26" s="636"/>
      <c r="DB26" s="636"/>
      <c r="DC26" s="637"/>
      <c r="DD26" s="627">
        <v>1323732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32026</v>
      </c>
      <c r="S27" s="622"/>
      <c r="T27" s="622"/>
      <c r="U27" s="622"/>
      <c r="V27" s="622"/>
      <c r="W27" s="622"/>
      <c r="X27" s="622"/>
      <c r="Y27" s="623"/>
      <c r="Z27" s="659">
        <v>0.2</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2623823</v>
      </c>
      <c r="BH27" s="622"/>
      <c r="BI27" s="622"/>
      <c r="BJ27" s="622"/>
      <c r="BK27" s="622"/>
      <c r="BL27" s="622"/>
      <c r="BM27" s="622"/>
      <c r="BN27" s="623"/>
      <c r="BO27" s="659">
        <v>100</v>
      </c>
      <c r="BP27" s="659"/>
      <c r="BQ27" s="659"/>
      <c r="BR27" s="659"/>
      <c r="BS27" s="660">
        <v>106720</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2949019</v>
      </c>
      <c r="CS27" s="634"/>
      <c r="CT27" s="634"/>
      <c r="CU27" s="634"/>
      <c r="CV27" s="634"/>
      <c r="CW27" s="634"/>
      <c r="CX27" s="634"/>
      <c r="CY27" s="635"/>
      <c r="CZ27" s="624">
        <v>19.399999999999999</v>
      </c>
      <c r="DA27" s="636"/>
      <c r="DB27" s="636"/>
      <c r="DC27" s="637"/>
      <c r="DD27" s="627">
        <v>1276014</v>
      </c>
      <c r="DE27" s="634"/>
      <c r="DF27" s="634"/>
      <c r="DG27" s="634"/>
      <c r="DH27" s="634"/>
      <c r="DI27" s="634"/>
      <c r="DJ27" s="634"/>
      <c r="DK27" s="635"/>
      <c r="DL27" s="627">
        <v>1204813</v>
      </c>
      <c r="DM27" s="634"/>
      <c r="DN27" s="634"/>
      <c r="DO27" s="634"/>
      <c r="DP27" s="634"/>
      <c r="DQ27" s="634"/>
      <c r="DR27" s="634"/>
      <c r="DS27" s="634"/>
      <c r="DT27" s="634"/>
      <c r="DU27" s="634"/>
      <c r="DV27" s="635"/>
      <c r="DW27" s="624">
        <v>14.7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146449</v>
      </c>
      <c r="S28" s="622"/>
      <c r="T28" s="622"/>
      <c r="U28" s="622"/>
      <c r="V28" s="622"/>
      <c r="W28" s="622"/>
      <c r="X28" s="622"/>
      <c r="Y28" s="623"/>
      <c r="Z28" s="659">
        <v>1</v>
      </c>
      <c r="AA28" s="659"/>
      <c r="AB28" s="659"/>
      <c r="AC28" s="659"/>
      <c r="AD28" s="660">
        <v>5364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1553101</v>
      </c>
      <c r="CS28" s="622"/>
      <c r="CT28" s="622"/>
      <c r="CU28" s="622"/>
      <c r="CV28" s="622"/>
      <c r="CW28" s="622"/>
      <c r="CX28" s="622"/>
      <c r="CY28" s="623"/>
      <c r="CZ28" s="624">
        <v>10.199999999999999</v>
      </c>
      <c r="DA28" s="636"/>
      <c r="DB28" s="636"/>
      <c r="DC28" s="637"/>
      <c r="DD28" s="627">
        <v>1477076</v>
      </c>
      <c r="DE28" s="622"/>
      <c r="DF28" s="622"/>
      <c r="DG28" s="622"/>
      <c r="DH28" s="622"/>
      <c r="DI28" s="622"/>
      <c r="DJ28" s="622"/>
      <c r="DK28" s="623"/>
      <c r="DL28" s="627">
        <v>1477076</v>
      </c>
      <c r="DM28" s="622"/>
      <c r="DN28" s="622"/>
      <c r="DO28" s="622"/>
      <c r="DP28" s="622"/>
      <c r="DQ28" s="622"/>
      <c r="DR28" s="622"/>
      <c r="DS28" s="622"/>
      <c r="DT28" s="622"/>
      <c r="DU28" s="622"/>
      <c r="DV28" s="623"/>
      <c r="DW28" s="624">
        <v>18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65356</v>
      </c>
      <c r="S29" s="622"/>
      <c r="T29" s="622"/>
      <c r="U29" s="622"/>
      <c r="V29" s="622"/>
      <c r="W29" s="622"/>
      <c r="X29" s="622"/>
      <c r="Y29" s="623"/>
      <c r="Z29" s="659">
        <v>0.4</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1553101</v>
      </c>
      <c r="CS29" s="634"/>
      <c r="CT29" s="634"/>
      <c r="CU29" s="634"/>
      <c r="CV29" s="634"/>
      <c r="CW29" s="634"/>
      <c r="CX29" s="634"/>
      <c r="CY29" s="635"/>
      <c r="CZ29" s="624">
        <v>10.199999999999999</v>
      </c>
      <c r="DA29" s="636"/>
      <c r="DB29" s="636"/>
      <c r="DC29" s="637"/>
      <c r="DD29" s="627">
        <v>1477076</v>
      </c>
      <c r="DE29" s="634"/>
      <c r="DF29" s="634"/>
      <c r="DG29" s="634"/>
      <c r="DH29" s="634"/>
      <c r="DI29" s="634"/>
      <c r="DJ29" s="634"/>
      <c r="DK29" s="635"/>
      <c r="DL29" s="627">
        <v>1477076</v>
      </c>
      <c r="DM29" s="634"/>
      <c r="DN29" s="634"/>
      <c r="DO29" s="634"/>
      <c r="DP29" s="634"/>
      <c r="DQ29" s="634"/>
      <c r="DR29" s="634"/>
      <c r="DS29" s="634"/>
      <c r="DT29" s="634"/>
      <c r="DU29" s="634"/>
      <c r="DV29" s="635"/>
      <c r="DW29" s="624">
        <v>18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2381438</v>
      </c>
      <c r="S30" s="622"/>
      <c r="T30" s="622"/>
      <c r="U30" s="622"/>
      <c r="V30" s="622"/>
      <c r="W30" s="622"/>
      <c r="X30" s="622"/>
      <c r="Y30" s="623"/>
      <c r="Z30" s="659">
        <v>15.5</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1469727</v>
      </c>
      <c r="CS30" s="622"/>
      <c r="CT30" s="622"/>
      <c r="CU30" s="622"/>
      <c r="CV30" s="622"/>
      <c r="CW30" s="622"/>
      <c r="CX30" s="622"/>
      <c r="CY30" s="623"/>
      <c r="CZ30" s="624">
        <v>9.6999999999999993</v>
      </c>
      <c r="DA30" s="636"/>
      <c r="DB30" s="636"/>
      <c r="DC30" s="637"/>
      <c r="DD30" s="627">
        <v>1393702</v>
      </c>
      <c r="DE30" s="622"/>
      <c r="DF30" s="622"/>
      <c r="DG30" s="622"/>
      <c r="DH30" s="622"/>
      <c r="DI30" s="622"/>
      <c r="DJ30" s="622"/>
      <c r="DK30" s="623"/>
      <c r="DL30" s="627">
        <v>1393702</v>
      </c>
      <c r="DM30" s="622"/>
      <c r="DN30" s="622"/>
      <c r="DO30" s="622"/>
      <c r="DP30" s="622"/>
      <c r="DQ30" s="622"/>
      <c r="DR30" s="622"/>
      <c r="DS30" s="622"/>
      <c r="DT30" s="622"/>
      <c r="DU30" s="622"/>
      <c r="DV30" s="623"/>
      <c r="DW30" s="624">
        <v>17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97.8</v>
      </c>
      <c r="BN31" s="684"/>
      <c r="BO31" s="684"/>
      <c r="BP31" s="684"/>
      <c r="BQ31" s="686"/>
      <c r="BR31" s="683">
        <v>99.2</v>
      </c>
      <c r="BS31" s="684"/>
      <c r="BT31" s="684"/>
      <c r="BU31" s="684"/>
      <c r="BV31" s="684"/>
      <c r="BW31" s="684"/>
      <c r="BX31" s="685">
        <v>97.7</v>
      </c>
      <c r="BY31" s="684"/>
      <c r="BZ31" s="684"/>
      <c r="CA31" s="684"/>
      <c r="CB31" s="686"/>
      <c r="CD31" s="642"/>
      <c r="CE31" s="643"/>
      <c r="CF31" s="618" t="s">
        <v>300</v>
      </c>
      <c r="CG31" s="619"/>
      <c r="CH31" s="619"/>
      <c r="CI31" s="619"/>
      <c r="CJ31" s="619"/>
      <c r="CK31" s="619"/>
      <c r="CL31" s="619"/>
      <c r="CM31" s="619"/>
      <c r="CN31" s="619"/>
      <c r="CO31" s="619"/>
      <c r="CP31" s="619"/>
      <c r="CQ31" s="620"/>
      <c r="CR31" s="621">
        <v>83374</v>
      </c>
      <c r="CS31" s="634"/>
      <c r="CT31" s="634"/>
      <c r="CU31" s="634"/>
      <c r="CV31" s="634"/>
      <c r="CW31" s="634"/>
      <c r="CX31" s="634"/>
      <c r="CY31" s="635"/>
      <c r="CZ31" s="624">
        <v>0.5</v>
      </c>
      <c r="DA31" s="636"/>
      <c r="DB31" s="636"/>
      <c r="DC31" s="637"/>
      <c r="DD31" s="627">
        <v>83374</v>
      </c>
      <c r="DE31" s="634"/>
      <c r="DF31" s="634"/>
      <c r="DG31" s="634"/>
      <c r="DH31" s="634"/>
      <c r="DI31" s="634"/>
      <c r="DJ31" s="634"/>
      <c r="DK31" s="635"/>
      <c r="DL31" s="627">
        <v>83374</v>
      </c>
      <c r="DM31" s="634"/>
      <c r="DN31" s="634"/>
      <c r="DO31" s="634"/>
      <c r="DP31" s="634"/>
      <c r="DQ31" s="634"/>
      <c r="DR31" s="634"/>
      <c r="DS31" s="634"/>
      <c r="DT31" s="634"/>
      <c r="DU31" s="634"/>
      <c r="DV31" s="635"/>
      <c r="DW31" s="624">
        <v>1</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1194827</v>
      </c>
      <c r="S32" s="622"/>
      <c r="T32" s="622"/>
      <c r="U32" s="622"/>
      <c r="V32" s="622"/>
      <c r="W32" s="622"/>
      <c r="X32" s="622"/>
      <c r="Y32" s="623"/>
      <c r="Z32" s="659">
        <v>7.8</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99.4</v>
      </c>
      <c r="BH32" s="634"/>
      <c r="BI32" s="634"/>
      <c r="BJ32" s="634"/>
      <c r="BK32" s="634"/>
      <c r="BL32" s="634"/>
      <c r="BM32" s="625">
        <v>97.6</v>
      </c>
      <c r="BN32" s="634"/>
      <c r="BO32" s="634"/>
      <c r="BP32" s="634"/>
      <c r="BQ32" s="657"/>
      <c r="BR32" s="687">
        <v>98.8</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4996</v>
      </c>
      <c r="S33" s="622"/>
      <c r="T33" s="622"/>
      <c r="U33" s="622"/>
      <c r="V33" s="622"/>
      <c r="W33" s="622"/>
      <c r="X33" s="622"/>
      <c r="Y33" s="623"/>
      <c r="Z33" s="659">
        <v>0</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99.4</v>
      </c>
      <c r="BH33" s="606"/>
      <c r="BI33" s="606"/>
      <c r="BJ33" s="606"/>
      <c r="BK33" s="606"/>
      <c r="BL33" s="606"/>
      <c r="BM33" s="652">
        <v>97.5</v>
      </c>
      <c r="BN33" s="606"/>
      <c r="BO33" s="606"/>
      <c r="BP33" s="606"/>
      <c r="BQ33" s="669"/>
      <c r="BR33" s="682">
        <v>99.3</v>
      </c>
      <c r="BS33" s="606"/>
      <c r="BT33" s="606"/>
      <c r="BU33" s="606"/>
      <c r="BV33" s="606"/>
      <c r="BW33" s="606"/>
      <c r="BX33" s="652">
        <v>97.3</v>
      </c>
      <c r="BY33" s="606"/>
      <c r="BZ33" s="606"/>
      <c r="CA33" s="606"/>
      <c r="CB33" s="669"/>
      <c r="CD33" s="618" t="s">
        <v>307</v>
      </c>
      <c r="CE33" s="619"/>
      <c r="CF33" s="619"/>
      <c r="CG33" s="619"/>
      <c r="CH33" s="619"/>
      <c r="CI33" s="619"/>
      <c r="CJ33" s="619"/>
      <c r="CK33" s="619"/>
      <c r="CL33" s="619"/>
      <c r="CM33" s="619"/>
      <c r="CN33" s="619"/>
      <c r="CO33" s="619"/>
      <c r="CP33" s="619"/>
      <c r="CQ33" s="620"/>
      <c r="CR33" s="621">
        <v>6497992</v>
      </c>
      <c r="CS33" s="634"/>
      <c r="CT33" s="634"/>
      <c r="CU33" s="634"/>
      <c r="CV33" s="634"/>
      <c r="CW33" s="634"/>
      <c r="CX33" s="634"/>
      <c r="CY33" s="635"/>
      <c r="CZ33" s="624">
        <v>42.7</v>
      </c>
      <c r="DA33" s="636"/>
      <c r="DB33" s="636"/>
      <c r="DC33" s="637"/>
      <c r="DD33" s="627">
        <v>3854172</v>
      </c>
      <c r="DE33" s="634"/>
      <c r="DF33" s="634"/>
      <c r="DG33" s="634"/>
      <c r="DH33" s="634"/>
      <c r="DI33" s="634"/>
      <c r="DJ33" s="634"/>
      <c r="DK33" s="635"/>
      <c r="DL33" s="627">
        <v>2676486</v>
      </c>
      <c r="DM33" s="634"/>
      <c r="DN33" s="634"/>
      <c r="DO33" s="634"/>
      <c r="DP33" s="634"/>
      <c r="DQ33" s="634"/>
      <c r="DR33" s="634"/>
      <c r="DS33" s="634"/>
      <c r="DT33" s="634"/>
      <c r="DU33" s="634"/>
      <c r="DV33" s="635"/>
      <c r="DW33" s="624">
        <v>32.6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958183</v>
      </c>
      <c r="S34" s="622"/>
      <c r="T34" s="622"/>
      <c r="U34" s="622"/>
      <c r="V34" s="622"/>
      <c r="W34" s="622"/>
      <c r="X34" s="622"/>
      <c r="Y34" s="623"/>
      <c r="Z34" s="659">
        <v>6.2</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2153253</v>
      </c>
      <c r="CS34" s="622"/>
      <c r="CT34" s="622"/>
      <c r="CU34" s="622"/>
      <c r="CV34" s="622"/>
      <c r="CW34" s="622"/>
      <c r="CX34" s="622"/>
      <c r="CY34" s="623"/>
      <c r="CZ34" s="624">
        <v>14.1</v>
      </c>
      <c r="DA34" s="636"/>
      <c r="DB34" s="636"/>
      <c r="DC34" s="637"/>
      <c r="DD34" s="627">
        <v>1314003</v>
      </c>
      <c r="DE34" s="622"/>
      <c r="DF34" s="622"/>
      <c r="DG34" s="622"/>
      <c r="DH34" s="622"/>
      <c r="DI34" s="622"/>
      <c r="DJ34" s="622"/>
      <c r="DK34" s="623"/>
      <c r="DL34" s="627">
        <v>746491</v>
      </c>
      <c r="DM34" s="622"/>
      <c r="DN34" s="622"/>
      <c r="DO34" s="622"/>
      <c r="DP34" s="622"/>
      <c r="DQ34" s="622"/>
      <c r="DR34" s="622"/>
      <c r="DS34" s="622"/>
      <c r="DT34" s="622"/>
      <c r="DU34" s="622"/>
      <c r="DV34" s="623"/>
      <c r="DW34" s="624">
        <v>9.1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316927</v>
      </c>
      <c r="S35" s="622"/>
      <c r="T35" s="622"/>
      <c r="U35" s="622"/>
      <c r="V35" s="622"/>
      <c r="W35" s="622"/>
      <c r="X35" s="622"/>
      <c r="Y35" s="623"/>
      <c r="Z35" s="659">
        <v>2.1</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21816</v>
      </c>
      <c r="CS35" s="634"/>
      <c r="CT35" s="634"/>
      <c r="CU35" s="634"/>
      <c r="CV35" s="634"/>
      <c r="CW35" s="634"/>
      <c r="CX35" s="634"/>
      <c r="CY35" s="635"/>
      <c r="CZ35" s="624">
        <v>0.1</v>
      </c>
      <c r="DA35" s="636"/>
      <c r="DB35" s="636"/>
      <c r="DC35" s="637"/>
      <c r="DD35" s="627">
        <v>21477</v>
      </c>
      <c r="DE35" s="634"/>
      <c r="DF35" s="634"/>
      <c r="DG35" s="634"/>
      <c r="DH35" s="634"/>
      <c r="DI35" s="634"/>
      <c r="DJ35" s="634"/>
      <c r="DK35" s="635"/>
      <c r="DL35" s="627">
        <v>20678</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108088</v>
      </c>
      <c r="S36" s="622"/>
      <c r="T36" s="622"/>
      <c r="U36" s="622"/>
      <c r="V36" s="622"/>
      <c r="W36" s="622"/>
      <c r="X36" s="622"/>
      <c r="Y36" s="623"/>
      <c r="Z36" s="659">
        <v>0.7</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1989004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20911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2038180</v>
      </c>
      <c r="CS36" s="622"/>
      <c r="CT36" s="622"/>
      <c r="CU36" s="622"/>
      <c r="CV36" s="622"/>
      <c r="CW36" s="622"/>
      <c r="CX36" s="622"/>
      <c r="CY36" s="623"/>
      <c r="CZ36" s="624">
        <v>13.4</v>
      </c>
      <c r="DA36" s="636"/>
      <c r="DB36" s="636"/>
      <c r="DC36" s="637"/>
      <c r="DD36" s="627">
        <v>1015327</v>
      </c>
      <c r="DE36" s="622"/>
      <c r="DF36" s="622"/>
      <c r="DG36" s="622"/>
      <c r="DH36" s="622"/>
      <c r="DI36" s="622"/>
      <c r="DJ36" s="622"/>
      <c r="DK36" s="623"/>
      <c r="DL36" s="627">
        <v>695704</v>
      </c>
      <c r="DM36" s="622"/>
      <c r="DN36" s="622"/>
      <c r="DO36" s="622"/>
      <c r="DP36" s="622"/>
      <c r="DQ36" s="622"/>
      <c r="DR36" s="622"/>
      <c r="DS36" s="622"/>
      <c r="DT36" s="622"/>
      <c r="DU36" s="622"/>
      <c r="DV36" s="623"/>
      <c r="DW36" s="624">
        <v>8.5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254800</v>
      </c>
      <c r="S37" s="622"/>
      <c r="T37" s="622"/>
      <c r="U37" s="622"/>
      <c r="V37" s="622"/>
      <c r="W37" s="622"/>
      <c r="X37" s="622"/>
      <c r="Y37" s="623"/>
      <c r="Z37" s="659">
        <v>1.7</v>
      </c>
      <c r="AA37" s="659"/>
      <c r="AB37" s="659"/>
      <c r="AC37" s="659"/>
      <c r="AD37" s="660">
        <v>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360476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-35439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378132</v>
      </c>
      <c r="CS37" s="634"/>
      <c r="CT37" s="634"/>
      <c r="CU37" s="634"/>
      <c r="CV37" s="634"/>
      <c r="CW37" s="634"/>
      <c r="CX37" s="634"/>
      <c r="CY37" s="635"/>
      <c r="CZ37" s="624">
        <v>2.5</v>
      </c>
      <c r="DA37" s="636"/>
      <c r="DB37" s="636"/>
      <c r="DC37" s="637"/>
      <c r="DD37" s="627">
        <v>378082</v>
      </c>
      <c r="DE37" s="634"/>
      <c r="DF37" s="634"/>
      <c r="DG37" s="634"/>
      <c r="DH37" s="634"/>
      <c r="DI37" s="634"/>
      <c r="DJ37" s="634"/>
      <c r="DK37" s="635"/>
      <c r="DL37" s="627">
        <v>368438</v>
      </c>
      <c r="DM37" s="634"/>
      <c r="DN37" s="634"/>
      <c r="DO37" s="634"/>
      <c r="DP37" s="634"/>
      <c r="DQ37" s="634"/>
      <c r="DR37" s="634"/>
      <c r="DS37" s="634"/>
      <c r="DT37" s="634"/>
      <c r="DU37" s="634"/>
      <c r="DV37" s="635"/>
      <c r="DW37" s="624">
        <v>4.5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927062</v>
      </c>
      <c r="S38" s="622"/>
      <c r="T38" s="622"/>
      <c r="U38" s="622"/>
      <c r="V38" s="622"/>
      <c r="W38" s="622"/>
      <c r="X38" s="622"/>
      <c r="Y38" s="623"/>
      <c r="Z38" s="659">
        <v>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56648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3812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1571784</v>
      </c>
      <c r="CS38" s="622"/>
      <c r="CT38" s="622"/>
      <c r="CU38" s="622"/>
      <c r="CV38" s="622"/>
      <c r="CW38" s="622"/>
      <c r="CX38" s="622"/>
      <c r="CY38" s="623"/>
      <c r="CZ38" s="624">
        <v>10.3</v>
      </c>
      <c r="DA38" s="636"/>
      <c r="DB38" s="636"/>
      <c r="DC38" s="637"/>
      <c r="DD38" s="627">
        <v>1287356</v>
      </c>
      <c r="DE38" s="622"/>
      <c r="DF38" s="622"/>
      <c r="DG38" s="622"/>
      <c r="DH38" s="622"/>
      <c r="DI38" s="622"/>
      <c r="DJ38" s="622"/>
      <c r="DK38" s="623"/>
      <c r="DL38" s="627">
        <v>1213613</v>
      </c>
      <c r="DM38" s="622"/>
      <c r="DN38" s="622"/>
      <c r="DO38" s="622"/>
      <c r="DP38" s="622"/>
      <c r="DQ38" s="622"/>
      <c r="DR38" s="622"/>
      <c r="DS38" s="622"/>
      <c r="DT38" s="622"/>
      <c r="DU38" s="622"/>
      <c r="DV38" s="623"/>
      <c r="DW38" s="624">
        <v>14.8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12438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5904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510577</v>
      </c>
      <c r="CS39" s="634"/>
      <c r="CT39" s="634"/>
      <c r="CU39" s="634"/>
      <c r="CV39" s="634"/>
      <c r="CW39" s="634"/>
      <c r="CX39" s="634"/>
      <c r="CY39" s="635"/>
      <c r="CZ39" s="624">
        <v>3.4</v>
      </c>
      <c r="DA39" s="636"/>
      <c r="DB39" s="636"/>
      <c r="DC39" s="637"/>
      <c r="DD39" s="627">
        <v>50927</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21162</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v>96</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202382</v>
      </c>
      <c r="CS40" s="622"/>
      <c r="CT40" s="622"/>
      <c r="CU40" s="622"/>
      <c r="CV40" s="622"/>
      <c r="CW40" s="622"/>
      <c r="CX40" s="622"/>
      <c r="CY40" s="623"/>
      <c r="CZ40" s="624">
        <v>1.3</v>
      </c>
      <c r="DA40" s="636"/>
      <c r="DB40" s="636"/>
      <c r="DC40" s="637"/>
      <c r="DD40" s="627">
        <v>165082</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15400322</v>
      </c>
      <c r="S41" s="646"/>
      <c r="T41" s="646"/>
      <c r="U41" s="646"/>
      <c r="V41" s="646"/>
      <c r="W41" s="646"/>
      <c r="X41" s="646"/>
      <c r="Y41" s="649"/>
      <c r="Z41" s="650">
        <v>100</v>
      </c>
      <c r="AA41" s="650"/>
      <c r="AB41" s="650"/>
      <c r="AC41" s="650"/>
      <c r="AD41" s="651">
        <v>8194689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340867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331</v>
      </c>
      <c r="AR42" s="667"/>
      <c r="AS42" s="667"/>
      <c r="AT42" s="667"/>
      <c r="AU42" s="667"/>
      <c r="AV42" s="667"/>
      <c r="AW42" s="667"/>
      <c r="AX42" s="667"/>
      <c r="AY42" s="668"/>
      <c r="AZ42" s="605">
        <v>1218479</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479</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1725686</v>
      </c>
      <c r="CS42" s="634"/>
      <c r="CT42" s="634"/>
      <c r="CU42" s="634"/>
      <c r="CV42" s="634"/>
      <c r="CW42" s="634"/>
      <c r="CX42" s="634"/>
      <c r="CY42" s="635"/>
      <c r="CZ42" s="624">
        <v>11.3</v>
      </c>
      <c r="DA42" s="636"/>
      <c r="DB42" s="636"/>
      <c r="DC42" s="637"/>
      <c r="DD42" s="627">
        <v>293039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38357</v>
      </c>
      <c r="CS43" s="634"/>
      <c r="CT43" s="634"/>
      <c r="CU43" s="634"/>
      <c r="CV43" s="634"/>
      <c r="CW43" s="634"/>
      <c r="CX43" s="634"/>
      <c r="CY43" s="635"/>
      <c r="CZ43" s="624">
        <v>0.3</v>
      </c>
      <c r="DA43" s="636"/>
      <c r="DB43" s="636"/>
      <c r="DC43" s="637"/>
      <c r="DD43" s="627">
        <v>16257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1725686</v>
      </c>
      <c r="CS44" s="622"/>
      <c r="CT44" s="622"/>
      <c r="CU44" s="622"/>
      <c r="CV44" s="622"/>
      <c r="CW44" s="622"/>
      <c r="CX44" s="622"/>
      <c r="CY44" s="623"/>
      <c r="CZ44" s="624">
        <v>11.3</v>
      </c>
      <c r="DA44" s="625"/>
      <c r="DB44" s="625"/>
      <c r="DC44" s="626"/>
      <c r="DD44" s="627">
        <v>293039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552421</v>
      </c>
      <c r="CS45" s="634"/>
      <c r="CT45" s="634"/>
      <c r="CU45" s="634"/>
      <c r="CV45" s="634"/>
      <c r="CW45" s="634"/>
      <c r="CX45" s="634"/>
      <c r="CY45" s="635"/>
      <c r="CZ45" s="624">
        <v>3.6</v>
      </c>
      <c r="DA45" s="636"/>
      <c r="DB45" s="636"/>
      <c r="DC45" s="637"/>
      <c r="DD45" s="627">
        <v>71661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1024121</v>
      </c>
      <c r="CS46" s="622"/>
      <c r="CT46" s="622"/>
      <c r="CU46" s="622"/>
      <c r="CV46" s="622"/>
      <c r="CW46" s="622"/>
      <c r="CX46" s="622"/>
      <c r="CY46" s="623"/>
      <c r="CZ46" s="624">
        <v>6.7</v>
      </c>
      <c r="DA46" s="625"/>
      <c r="DB46" s="625"/>
      <c r="DC46" s="626"/>
      <c r="DD46" s="627">
        <v>217298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15217499</v>
      </c>
      <c r="CS49" s="606"/>
      <c r="CT49" s="606"/>
      <c r="CU49" s="606"/>
      <c r="CV49" s="606"/>
      <c r="CW49" s="606"/>
      <c r="CX49" s="606"/>
      <c r="CY49" s="607"/>
      <c r="CZ49" s="608">
        <v>100</v>
      </c>
      <c r="DA49" s="609"/>
      <c r="DB49" s="609"/>
      <c r="DC49" s="610"/>
      <c r="DD49" s="611">
        <v>9119027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nHmT8fsn08gVhklcL4atH3K98XZhXa3U1MI0Kf8lp5n6jX8GBWTQPWCOM01DnNp3KTr7BGTnj7aOC+7AP1g+A==" saltValue="TOQ2HGofXqPar/Pg1G8P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15996</v>
      </c>
      <c r="R7" s="1103"/>
      <c r="S7" s="1103"/>
      <c r="T7" s="1103"/>
      <c r="U7" s="1103"/>
      <c r="V7" s="1103">
        <v>15814</v>
      </c>
      <c r="W7" s="1103"/>
      <c r="X7" s="1103"/>
      <c r="Y7" s="1103"/>
      <c r="Z7" s="1103"/>
      <c r="AA7" s="1103">
        <v>182</v>
      </c>
      <c r="AB7" s="1103"/>
      <c r="AC7" s="1103"/>
      <c r="AD7" s="1103"/>
      <c r="AE7" s="1104"/>
      <c r="AF7" s="1105">
        <v>60</v>
      </c>
      <c r="AG7" s="1106"/>
      <c r="AH7" s="1106"/>
      <c r="AI7" s="1106"/>
      <c r="AJ7" s="1107"/>
      <c r="AK7" s="1108">
        <v>317</v>
      </c>
      <c r="AL7" s="1109"/>
      <c r="AM7" s="1109"/>
      <c r="AN7" s="1109"/>
      <c r="AO7" s="1109"/>
      <c r="AP7" s="1109">
        <v>18210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564</v>
      </c>
      <c r="BT7" s="1100"/>
      <c r="BU7" s="1100"/>
      <c r="BV7" s="1100"/>
      <c r="BW7" s="1100"/>
      <c r="BX7" s="1100"/>
      <c r="BY7" s="1100"/>
      <c r="BZ7" s="1100"/>
      <c r="CA7" s="1100"/>
      <c r="CB7" s="1100"/>
      <c r="CC7" s="1100"/>
      <c r="CD7" s="1100"/>
      <c r="CE7" s="1100"/>
      <c r="CF7" s="1100"/>
      <c r="CG7" s="1112"/>
      <c r="CH7" s="1096">
        <v>0</v>
      </c>
      <c r="CI7" s="1097"/>
      <c r="CJ7" s="1097"/>
      <c r="CK7" s="1097"/>
      <c r="CL7" s="1098"/>
      <c r="CM7" s="1096">
        <v>20</v>
      </c>
      <c r="CN7" s="1097"/>
      <c r="CO7" s="1097"/>
      <c r="CP7" s="1097"/>
      <c r="CQ7" s="1098"/>
      <c r="CR7" s="1096">
        <v>5</v>
      </c>
      <c r="CS7" s="1097"/>
      <c r="CT7" s="1097"/>
      <c r="CU7" s="1097"/>
      <c r="CV7" s="1098"/>
      <c r="CW7" s="1096">
        <v>0</v>
      </c>
      <c r="CX7" s="1097"/>
      <c r="CY7" s="1097"/>
      <c r="CZ7" s="1097"/>
      <c r="DA7" s="1098"/>
      <c r="DB7" s="1096">
        <v>0</v>
      </c>
      <c r="DC7" s="1097"/>
      <c r="DD7" s="1097"/>
      <c r="DE7" s="1097"/>
      <c r="DF7" s="1098"/>
      <c r="DG7" s="1096" t="s">
        <v>565</v>
      </c>
      <c r="DH7" s="1097"/>
      <c r="DI7" s="1097"/>
      <c r="DJ7" s="1097"/>
      <c r="DK7" s="1098"/>
      <c r="DL7" s="1096" t="s">
        <v>565</v>
      </c>
      <c r="DM7" s="1097"/>
      <c r="DN7" s="1097"/>
      <c r="DO7" s="1097"/>
      <c r="DP7" s="1098"/>
      <c r="DQ7" s="1096">
        <v>0</v>
      </c>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0</v>
      </c>
      <c r="R8" s="1039"/>
      <c r="S8" s="1039"/>
      <c r="T8" s="1039"/>
      <c r="U8" s="1039"/>
      <c r="V8" s="1039">
        <v>0</v>
      </c>
      <c r="W8" s="1039"/>
      <c r="X8" s="1039"/>
      <c r="Y8" s="1039"/>
      <c r="Z8" s="1039"/>
      <c r="AA8" s="1039" t="s">
        <v>555</v>
      </c>
      <c r="AB8" s="1039"/>
      <c r="AC8" s="1039"/>
      <c r="AD8" s="1039"/>
      <c r="AE8" s="1040"/>
      <c r="AF8" s="1035" t="s">
        <v>121</v>
      </c>
      <c r="AG8" s="1036"/>
      <c r="AH8" s="1036"/>
      <c r="AI8" s="1036"/>
      <c r="AJ8" s="1037"/>
      <c r="AK8" s="1080">
        <v>0</v>
      </c>
      <c r="AL8" s="1081"/>
      <c r="AM8" s="1081"/>
      <c r="AN8" s="1081"/>
      <c r="AO8" s="1081"/>
      <c r="AP8" s="1081" t="s">
        <v>555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375</v>
      </c>
      <c r="C9" s="1031"/>
      <c r="D9" s="1031"/>
      <c r="E9" s="1031"/>
      <c r="F9" s="1031"/>
      <c r="G9" s="1031"/>
      <c r="H9" s="1031"/>
      <c r="I9" s="1031"/>
      <c r="J9" s="1031"/>
      <c r="K9" s="1031"/>
      <c r="L9" s="1031"/>
      <c r="M9" s="1031"/>
      <c r="N9" s="1031"/>
      <c r="O9" s="1031"/>
      <c r="P9" s="1032"/>
      <c r="Q9" s="1038">
        <v>6</v>
      </c>
      <c r="R9" s="1039"/>
      <c r="S9" s="1039"/>
      <c r="T9" s="1039"/>
      <c r="U9" s="1039"/>
      <c r="V9" s="1039">
        <v>6</v>
      </c>
      <c r="W9" s="1039"/>
      <c r="X9" s="1039"/>
      <c r="Y9" s="1039"/>
      <c r="Z9" s="1039"/>
      <c r="AA9" s="1039" t="s">
        <v>555</v>
      </c>
      <c r="AB9" s="1039"/>
      <c r="AC9" s="1039"/>
      <c r="AD9" s="1039"/>
      <c r="AE9" s="1040"/>
      <c r="AF9" s="1035" t="s">
        <v>121</v>
      </c>
      <c r="AG9" s="1036"/>
      <c r="AH9" s="1036"/>
      <c r="AI9" s="1036"/>
      <c r="AJ9" s="1037"/>
      <c r="AK9" s="1080">
        <v>5</v>
      </c>
      <c r="AL9" s="1081"/>
      <c r="AM9" s="1081"/>
      <c r="AN9" s="1081"/>
      <c r="AO9" s="1081"/>
      <c r="AP9" s="1081" t="s">
        <v>555</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t="s">
        <v>376</v>
      </c>
      <c r="C10" s="1031"/>
      <c r="D10" s="1031"/>
      <c r="E10" s="1031"/>
      <c r="F10" s="1031"/>
      <c r="G10" s="1031"/>
      <c r="H10" s="1031"/>
      <c r="I10" s="1031"/>
      <c r="J10" s="1031"/>
      <c r="K10" s="1031"/>
      <c r="L10" s="1031"/>
      <c r="M10" s="1031"/>
      <c r="N10" s="1031"/>
      <c r="O10" s="1031"/>
      <c r="P10" s="1032"/>
      <c r="Q10" s="1038">
        <v>267</v>
      </c>
      <c r="R10" s="1039"/>
      <c r="S10" s="1039"/>
      <c r="T10" s="1039"/>
      <c r="U10" s="1039"/>
      <c r="V10" s="1039">
        <v>267</v>
      </c>
      <c r="W10" s="1039"/>
      <c r="X10" s="1039"/>
      <c r="Y10" s="1039"/>
      <c r="Z10" s="1039"/>
      <c r="AA10" s="1039">
        <v>1</v>
      </c>
      <c r="AB10" s="1039"/>
      <c r="AC10" s="1039"/>
      <c r="AD10" s="1039"/>
      <c r="AE10" s="1040"/>
      <c r="AF10" s="1035">
        <v>1</v>
      </c>
      <c r="AG10" s="1036"/>
      <c r="AH10" s="1036"/>
      <c r="AI10" s="1036"/>
      <c r="AJ10" s="1037"/>
      <c r="AK10" s="1080">
        <v>174</v>
      </c>
      <c r="AL10" s="1081"/>
      <c r="AM10" s="1081"/>
      <c r="AN10" s="1081"/>
      <c r="AO10" s="1081"/>
      <c r="AP10" s="1081" t="s">
        <v>555</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t="s">
        <v>377</v>
      </c>
      <c r="C11" s="1031"/>
      <c r="D11" s="1031"/>
      <c r="E11" s="1031"/>
      <c r="F11" s="1031"/>
      <c r="G11" s="1031"/>
      <c r="H11" s="1031"/>
      <c r="I11" s="1031"/>
      <c r="J11" s="1031"/>
      <c r="K11" s="1031"/>
      <c r="L11" s="1031"/>
      <c r="M11" s="1031"/>
      <c r="N11" s="1031"/>
      <c r="O11" s="1031"/>
      <c r="P11" s="1032"/>
      <c r="Q11" s="1038">
        <v>0</v>
      </c>
      <c r="R11" s="1039"/>
      <c r="S11" s="1039"/>
      <c r="T11" s="1039"/>
      <c r="U11" s="1039"/>
      <c r="V11" s="1039">
        <v>0</v>
      </c>
      <c r="W11" s="1039"/>
      <c r="X11" s="1039"/>
      <c r="Y11" s="1039"/>
      <c r="Z11" s="1039"/>
      <c r="AA11" s="1039" t="s">
        <v>555</v>
      </c>
      <c r="AB11" s="1039"/>
      <c r="AC11" s="1039"/>
      <c r="AD11" s="1039"/>
      <c r="AE11" s="1040"/>
      <c r="AF11" s="1035" t="s">
        <v>121</v>
      </c>
      <c r="AG11" s="1036"/>
      <c r="AH11" s="1036"/>
      <c r="AI11" s="1036"/>
      <c r="AJ11" s="1037"/>
      <c r="AK11" s="1080" t="s">
        <v>555</v>
      </c>
      <c r="AL11" s="1081"/>
      <c r="AM11" s="1081"/>
      <c r="AN11" s="1081"/>
      <c r="AO11" s="1081"/>
      <c r="AP11" s="1081" t="s">
        <v>555</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16269</v>
      </c>
      <c r="R23" s="1061"/>
      <c r="S23" s="1061"/>
      <c r="T23" s="1061"/>
      <c r="U23" s="1061"/>
      <c r="V23" s="1061">
        <v>16087</v>
      </c>
      <c r="W23" s="1061"/>
      <c r="X23" s="1061"/>
      <c r="Y23" s="1061"/>
      <c r="Z23" s="1061"/>
      <c r="AA23" s="1061">
        <v>183</v>
      </c>
      <c r="AB23" s="1061"/>
      <c r="AC23" s="1061"/>
      <c r="AD23" s="1061"/>
      <c r="AE23" s="1068"/>
      <c r="AF23" s="1069">
        <v>61</v>
      </c>
      <c r="AG23" s="1061"/>
      <c r="AH23" s="1061"/>
      <c r="AI23" s="1061"/>
      <c r="AJ23" s="1070"/>
      <c r="AK23" s="1071"/>
      <c r="AL23" s="1072"/>
      <c r="AM23" s="1072"/>
      <c r="AN23" s="1072"/>
      <c r="AO23" s="1072"/>
      <c r="AP23" s="1061">
        <v>18210</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3861</v>
      </c>
      <c r="R28" s="1051"/>
      <c r="S28" s="1051"/>
      <c r="T28" s="1051"/>
      <c r="U28" s="1051"/>
      <c r="V28" s="1051">
        <v>3839</v>
      </c>
      <c r="W28" s="1051"/>
      <c r="X28" s="1051"/>
      <c r="Y28" s="1051"/>
      <c r="Z28" s="1051"/>
      <c r="AA28" s="1051">
        <v>21</v>
      </c>
      <c r="AB28" s="1051"/>
      <c r="AC28" s="1051"/>
      <c r="AD28" s="1051"/>
      <c r="AE28" s="1052"/>
      <c r="AF28" s="1053">
        <v>21</v>
      </c>
      <c r="AG28" s="1051"/>
      <c r="AH28" s="1051"/>
      <c r="AI28" s="1051"/>
      <c r="AJ28" s="1054"/>
      <c r="AK28" s="1042">
        <v>341</v>
      </c>
      <c r="AL28" s="1043"/>
      <c r="AM28" s="1043"/>
      <c r="AN28" s="1043"/>
      <c r="AO28" s="1043"/>
      <c r="AP28" s="1043" t="s">
        <v>555</v>
      </c>
      <c r="AQ28" s="1043"/>
      <c r="AR28" s="1043"/>
      <c r="AS28" s="1043"/>
      <c r="AT28" s="1043"/>
      <c r="AU28" s="1043" t="s">
        <v>555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3128</v>
      </c>
      <c r="R29" s="1039"/>
      <c r="S29" s="1039"/>
      <c r="T29" s="1039"/>
      <c r="U29" s="1039"/>
      <c r="V29" s="1039">
        <v>3128</v>
      </c>
      <c r="W29" s="1039"/>
      <c r="X29" s="1039"/>
      <c r="Y29" s="1039"/>
      <c r="Z29" s="1039"/>
      <c r="AA29" s="1039">
        <v>1</v>
      </c>
      <c r="AB29" s="1039"/>
      <c r="AC29" s="1039"/>
      <c r="AD29" s="1039"/>
      <c r="AE29" s="1040"/>
      <c r="AF29" s="1035">
        <v>1</v>
      </c>
      <c r="AG29" s="1036"/>
      <c r="AH29" s="1036"/>
      <c r="AI29" s="1036"/>
      <c r="AJ29" s="1037"/>
      <c r="AK29" s="980">
        <v>537</v>
      </c>
      <c r="AL29" s="971"/>
      <c r="AM29" s="971"/>
      <c r="AN29" s="971"/>
      <c r="AO29" s="971"/>
      <c r="AP29" s="971" t="s">
        <v>555</v>
      </c>
      <c r="AQ29" s="971"/>
      <c r="AR29" s="971"/>
      <c r="AS29" s="971"/>
      <c r="AT29" s="971"/>
      <c r="AU29" s="971" t="s">
        <v>555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568</v>
      </c>
      <c r="R30" s="1039"/>
      <c r="S30" s="1039"/>
      <c r="T30" s="1039"/>
      <c r="U30" s="1039"/>
      <c r="V30" s="1039">
        <v>553</v>
      </c>
      <c r="W30" s="1039"/>
      <c r="X30" s="1039"/>
      <c r="Y30" s="1039"/>
      <c r="Z30" s="1039"/>
      <c r="AA30" s="1039">
        <v>15</v>
      </c>
      <c r="AB30" s="1039"/>
      <c r="AC30" s="1039"/>
      <c r="AD30" s="1039"/>
      <c r="AE30" s="1040"/>
      <c r="AF30" s="1035">
        <v>15</v>
      </c>
      <c r="AG30" s="1036"/>
      <c r="AH30" s="1036"/>
      <c r="AI30" s="1036"/>
      <c r="AJ30" s="1037"/>
      <c r="AK30" s="980">
        <v>153</v>
      </c>
      <c r="AL30" s="971"/>
      <c r="AM30" s="971"/>
      <c r="AN30" s="971"/>
      <c r="AO30" s="971"/>
      <c r="AP30" s="971" t="s">
        <v>555</v>
      </c>
      <c r="AQ30" s="971"/>
      <c r="AR30" s="971"/>
      <c r="AS30" s="971"/>
      <c r="AT30" s="971"/>
      <c r="AU30" s="971" t="s">
        <v>555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371</v>
      </c>
      <c r="R31" s="1039"/>
      <c r="S31" s="1039"/>
      <c r="T31" s="1039"/>
      <c r="U31" s="1039"/>
      <c r="V31" s="1039">
        <v>373</v>
      </c>
      <c r="W31" s="1039"/>
      <c r="X31" s="1039"/>
      <c r="Y31" s="1039"/>
      <c r="Z31" s="1039"/>
      <c r="AA31" s="1039">
        <v>-1</v>
      </c>
      <c r="AB31" s="1039"/>
      <c r="AC31" s="1039"/>
      <c r="AD31" s="1039"/>
      <c r="AE31" s="1040"/>
      <c r="AF31" s="1035">
        <v>1449</v>
      </c>
      <c r="AG31" s="1036"/>
      <c r="AH31" s="1036"/>
      <c r="AI31" s="1036"/>
      <c r="AJ31" s="1037"/>
      <c r="AK31" s="980">
        <v>57</v>
      </c>
      <c r="AL31" s="971"/>
      <c r="AM31" s="971"/>
      <c r="AN31" s="971"/>
      <c r="AO31" s="971"/>
      <c r="AP31" s="971">
        <v>3391</v>
      </c>
      <c r="AQ31" s="971"/>
      <c r="AR31" s="971"/>
      <c r="AS31" s="971"/>
      <c r="AT31" s="971"/>
      <c r="AU31" s="971">
        <v>0</v>
      </c>
      <c r="AV31" s="971"/>
      <c r="AW31" s="971"/>
      <c r="AX31" s="971"/>
      <c r="AY31" s="971"/>
      <c r="AZ31" s="1041"/>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3620</v>
      </c>
      <c r="R32" s="1039"/>
      <c r="S32" s="1039"/>
      <c r="T32" s="1039"/>
      <c r="U32" s="1039"/>
      <c r="V32" s="1039">
        <v>4175</v>
      </c>
      <c r="W32" s="1039"/>
      <c r="X32" s="1039"/>
      <c r="Y32" s="1039"/>
      <c r="Z32" s="1039"/>
      <c r="AA32" s="1039">
        <v>-554</v>
      </c>
      <c r="AB32" s="1039"/>
      <c r="AC32" s="1039"/>
      <c r="AD32" s="1039"/>
      <c r="AE32" s="1040"/>
      <c r="AF32" s="1035">
        <v>3460</v>
      </c>
      <c r="AG32" s="1036"/>
      <c r="AH32" s="1036"/>
      <c r="AI32" s="1036"/>
      <c r="AJ32" s="1037"/>
      <c r="AK32" s="980">
        <v>360</v>
      </c>
      <c r="AL32" s="971"/>
      <c r="AM32" s="971"/>
      <c r="AN32" s="971"/>
      <c r="AO32" s="971"/>
      <c r="AP32" s="971">
        <v>2831</v>
      </c>
      <c r="AQ32" s="971"/>
      <c r="AR32" s="971"/>
      <c r="AS32" s="971"/>
      <c r="AT32" s="971"/>
      <c r="AU32" s="971">
        <v>1475</v>
      </c>
      <c r="AV32" s="971"/>
      <c r="AW32" s="971"/>
      <c r="AX32" s="971"/>
      <c r="AY32" s="971"/>
      <c r="AZ32" s="1041"/>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397</v>
      </c>
      <c r="C33" s="1031"/>
      <c r="D33" s="1031"/>
      <c r="E33" s="1031"/>
      <c r="F33" s="1031"/>
      <c r="G33" s="1031"/>
      <c r="H33" s="1031"/>
      <c r="I33" s="1031"/>
      <c r="J33" s="1031"/>
      <c r="K33" s="1031"/>
      <c r="L33" s="1031"/>
      <c r="M33" s="1031"/>
      <c r="N33" s="1031"/>
      <c r="O33" s="1031"/>
      <c r="P33" s="1032"/>
      <c r="Q33" s="1038">
        <v>37</v>
      </c>
      <c r="R33" s="1039"/>
      <c r="S33" s="1039"/>
      <c r="T33" s="1039"/>
      <c r="U33" s="1039"/>
      <c r="V33" s="1039">
        <v>29</v>
      </c>
      <c r="W33" s="1039"/>
      <c r="X33" s="1039"/>
      <c r="Y33" s="1039"/>
      <c r="Z33" s="1039"/>
      <c r="AA33" s="1039">
        <v>8</v>
      </c>
      <c r="AB33" s="1039"/>
      <c r="AC33" s="1039"/>
      <c r="AD33" s="1039"/>
      <c r="AE33" s="1040"/>
      <c r="AF33" s="1035">
        <v>12</v>
      </c>
      <c r="AG33" s="1036"/>
      <c r="AH33" s="1036"/>
      <c r="AI33" s="1036"/>
      <c r="AJ33" s="1037"/>
      <c r="AK33" s="980">
        <v>0</v>
      </c>
      <c r="AL33" s="971"/>
      <c r="AM33" s="971"/>
      <c r="AN33" s="971"/>
      <c r="AO33" s="971"/>
      <c r="AP33" s="971">
        <v>0</v>
      </c>
      <c r="AQ33" s="971"/>
      <c r="AR33" s="971"/>
      <c r="AS33" s="971"/>
      <c r="AT33" s="971"/>
      <c r="AU33" s="971">
        <v>0</v>
      </c>
      <c r="AV33" s="971"/>
      <c r="AW33" s="971"/>
      <c r="AX33" s="971"/>
      <c r="AY33" s="971"/>
      <c r="AZ33" s="1041"/>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398</v>
      </c>
      <c r="C34" s="1031"/>
      <c r="D34" s="1031"/>
      <c r="E34" s="1031"/>
      <c r="F34" s="1031"/>
      <c r="G34" s="1031"/>
      <c r="H34" s="1031"/>
      <c r="I34" s="1031"/>
      <c r="J34" s="1031"/>
      <c r="K34" s="1031"/>
      <c r="L34" s="1031"/>
      <c r="M34" s="1031"/>
      <c r="N34" s="1031"/>
      <c r="O34" s="1031"/>
      <c r="P34" s="1032"/>
      <c r="Q34" s="1038">
        <v>13</v>
      </c>
      <c r="R34" s="1039"/>
      <c r="S34" s="1039"/>
      <c r="T34" s="1039"/>
      <c r="U34" s="1039"/>
      <c r="V34" s="1039">
        <v>11</v>
      </c>
      <c r="W34" s="1039"/>
      <c r="X34" s="1039"/>
      <c r="Y34" s="1039"/>
      <c r="Z34" s="1039"/>
      <c r="AA34" s="1039">
        <v>2</v>
      </c>
      <c r="AB34" s="1039"/>
      <c r="AC34" s="1039"/>
      <c r="AD34" s="1039"/>
      <c r="AE34" s="1040"/>
      <c r="AF34" s="1035">
        <v>3</v>
      </c>
      <c r="AG34" s="1036"/>
      <c r="AH34" s="1036"/>
      <c r="AI34" s="1036"/>
      <c r="AJ34" s="1037"/>
      <c r="AK34" s="980">
        <v>12</v>
      </c>
      <c r="AL34" s="971"/>
      <c r="AM34" s="971"/>
      <c r="AN34" s="971"/>
      <c r="AO34" s="971"/>
      <c r="AP34" s="971">
        <v>53</v>
      </c>
      <c r="AQ34" s="971"/>
      <c r="AR34" s="971"/>
      <c r="AS34" s="971"/>
      <c r="AT34" s="971"/>
      <c r="AU34" s="971">
        <v>49</v>
      </c>
      <c r="AV34" s="971"/>
      <c r="AW34" s="971"/>
      <c r="AX34" s="971"/>
      <c r="AY34" s="971"/>
      <c r="AZ34" s="1041"/>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4961</v>
      </c>
      <c r="AG63" s="959"/>
      <c r="AH63" s="959"/>
      <c r="AI63" s="959"/>
      <c r="AJ63" s="1022"/>
      <c r="AK63" s="1023"/>
      <c r="AL63" s="963"/>
      <c r="AM63" s="963"/>
      <c r="AN63" s="963"/>
      <c r="AO63" s="963"/>
      <c r="AP63" s="959">
        <v>6275</v>
      </c>
      <c r="AQ63" s="959"/>
      <c r="AR63" s="959"/>
      <c r="AS63" s="959"/>
      <c r="AT63" s="959"/>
      <c r="AU63" s="959">
        <v>1524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403</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556</v>
      </c>
      <c r="C68" s="986"/>
      <c r="D68" s="986"/>
      <c r="E68" s="986"/>
      <c r="F68" s="986"/>
      <c r="G68" s="986"/>
      <c r="H68" s="986"/>
      <c r="I68" s="986"/>
      <c r="J68" s="986"/>
      <c r="K68" s="986"/>
      <c r="L68" s="986"/>
      <c r="M68" s="986"/>
      <c r="N68" s="986"/>
      <c r="O68" s="986"/>
      <c r="P68" s="987"/>
      <c r="Q68" s="988">
        <v>336</v>
      </c>
      <c r="R68" s="982"/>
      <c r="S68" s="982"/>
      <c r="T68" s="982"/>
      <c r="U68" s="982"/>
      <c r="V68" s="982">
        <v>301</v>
      </c>
      <c r="W68" s="982"/>
      <c r="X68" s="982"/>
      <c r="Y68" s="982"/>
      <c r="Z68" s="982"/>
      <c r="AA68" s="982">
        <v>35</v>
      </c>
      <c r="AB68" s="982"/>
      <c r="AC68" s="982"/>
      <c r="AD68" s="982"/>
      <c r="AE68" s="982"/>
      <c r="AF68" s="982">
        <v>35</v>
      </c>
      <c r="AG68" s="982"/>
      <c r="AH68" s="982"/>
      <c r="AI68" s="982"/>
      <c r="AJ68" s="982"/>
      <c r="AK68" s="982" t="s">
        <v>555</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557</v>
      </c>
      <c r="C69" s="975"/>
      <c r="D69" s="975"/>
      <c r="E69" s="975"/>
      <c r="F69" s="975"/>
      <c r="G69" s="975"/>
      <c r="H69" s="975"/>
      <c r="I69" s="975"/>
      <c r="J69" s="975"/>
      <c r="K69" s="975"/>
      <c r="L69" s="975"/>
      <c r="M69" s="975"/>
      <c r="N69" s="975"/>
      <c r="O69" s="975"/>
      <c r="P69" s="976"/>
      <c r="Q69" s="977">
        <v>12</v>
      </c>
      <c r="R69" s="971"/>
      <c r="S69" s="971"/>
      <c r="T69" s="971"/>
      <c r="U69" s="971"/>
      <c r="V69" s="971">
        <v>6</v>
      </c>
      <c r="W69" s="971"/>
      <c r="X69" s="971"/>
      <c r="Y69" s="971"/>
      <c r="Z69" s="971"/>
      <c r="AA69" s="971">
        <v>7</v>
      </c>
      <c r="AB69" s="971"/>
      <c r="AC69" s="971"/>
      <c r="AD69" s="971"/>
      <c r="AE69" s="971"/>
      <c r="AF69" s="971">
        <v>7</v>
      </c>
      <c r="AG69" s="971"/>
      <c r="AH69" s="971"/>
      <c r="AI69" s="971"/>
      <c r="AJ69" s="971"/>
      <c r="AK69" s="971" t="s">
        <v>555</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558</v>
      </c>
      <c r="C70" s="975"/>
      <c r="D70" s="975"/>
      <c r="E70" s="975"/>
      <c r="F70" s="975"/>
      <c r="G70" s="975"/>
      <c r="H70" s="975"/>
      <c r="I70" s="975"/>
      <c r="J70" s="975"/>
      <c r="K70" s="975"/>
      <c r="L70" s="975"/>
      <c r="M70" s="975"/>
      <c r="N70" s="975"/>
      <c r="O70" s="975"/>
      <c r="P70" s="976"/>
      <c r="Q70" s="977">
        <v>666</v>
      </c>
      <c r="R70" s="971"/>
      <c r="S70" s="971"/>
      <c r="T70" s="971"/>
      <c r="U70" s="971"/>
      <c r="V70" s="971">
        <v>630</v>
      </c>
      <c r="W70" s="971"/>
      <c r="X70" s="971"/>
      <c r="Y70" s="971"/>
      <c r="Z70" s="971"/>
      <c r="AA70" s="971">
        <v>36</v>
      </c>
      <c r="AB70" s="971"/>
      <c r="AC70" s="971"/>
      <c r="AD70" s="971"/>
      <c r="AE70" s="971"/>
      <c r="AF70" s="971">
        <v>-60</v>
      </c>
      <c r="AG70" s="971"/>
      <c r="AH70" s="971"/>
      <c r="AI70" s="971"/>
      <c r="AJ70" s="971"/>
      <c r="AK70" s="971" t="s">
        <v>555</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559</v>
      </c>
      <c r="C71" s="975"/>
      <c r="D71" s="975"/>
      <c r="E71" s="975"/>
      <c r="F71" s="975"/>
      <c r="G71" s="975"/>
      <c r="H71" s="975"/>
      <c r="I71" s="975"/>
      <c r="J71" s="975"/>
      <c r="K71" s="975"/>
      <c r="L71" s="975"/>
      <c r="M71" s="975"/>
      <c r="N71" s="975"/>
      <c r="O71" s="975"/>
      <c r="P71" s="976"/>
      <c r="Q71" s="977">
        <v>152</v>
      </c>
      <c r="R71" s="971"/>
      <c r="S71" s="971"/>
      <c r="T71" s="971"/>
      <c r="U71" s="971"/>
      <c r="V71" s="971">
        <v>143</v>
      </c>
      <c r="W71" s="971"/>
      <c r="X71" s="971"/>
      <c r="Y71" s="971"/>
      <c r="Z71" s="971"/>
      <c r="AA71" s="971">
        <v>9</v>
      </c>
      <c r="AB71" s="971"/>
      <c r="AC71" s="971"/>
      <c r="AD71" s="971"/>
      <c r="AE71" s="971"/>
      <c r="AF71" s="971">
        <v>9</v>
      </c>
      <c r="AG71" s="971"/>
      <c r="AH71" s="971"/>
      <c r="AI71" s="971"/>
      <c r="AJ71" s="971"/>
      <c r="AK71" s="971" t="s">
        <v>555</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560</v>
      </c>
      <c r="C72" s="975"/>
      <c r="D72" s="975"/>
      <c r="E72" s="975"/>
      <c r="F72" s="975"/>
      <c r="G72" s="975"/>
      <c r="H72" s="975"/>
      <c r="I72" s="975"/>
      <c r="J72" s="975"/>
      <c r="K72" s="975"/>
      <c r="L72" s="975"/>
      <c r="M72" s="975"/>
      <c r="N72" s="975"/>
      <c r="O72" s="975"/>
      <c r="P72" s="976"/>
      <c r="Q72" s="977">
        <v>4171</v>
      </c>
      <c r="R72" s="971"/>
      <c r="S72" s="971"/>
      <c r="T72" s="971"/>
      <c r="U72" s="971"/>
      <c r="V72" s="971">
        <v>3764</v>
      </c>
      <c r="W72" s="971"/>
      <c r="X72" s="971"/>
      <c r="Y72" s="971"/>
      <c r="Z72" s="971"/>
      <c r="AA72" s="971">
        <v>407</v>
      </c>
      <c r="AB72" s="971"/>
      <c r="AC72" s="971"/>
      <c r="AD72" s="971"/>
      <c r="AE72" s="971"/>
      <c r="AF72" s="971">
        <v>407</v>
      </c>
      <c r="AG72" s="971"/>
      <c r="AH72" s="971"/>
      <c r="AI72" s="971"/>
      <c r="AJ72" s="971"/>
      <c r="AK72" s="971">
        <v>2</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561</v>
      </c>
      <c r="C73" s="975"/>
      <c r="D73" s="975"/>
      <c r="E73" s="975"/>
      <c r="F73" s="975"/>
      <c r="G73" s="975"/>
      <c r="H73" s="975"/>
      <c r="I73" s="975"/>
      <c r="J73" s="975"/>
      <c r="K73" s="975"/>
      <c r="L73" s="975"/>
      <c r="M73" s="975"/>
      <c r="N73" s="975"/>
      <c r="O73" s="975"/>
      <c r="P73" s="976"/>
      <c r="Q73" s="977">
        <v>7</v>
      </c>
      <c r="R73" s="971"/>
      <c r="S73" s="971"/>
      <c r="T73" s="971"/>
      <c r="U73" s="971"/>
      <c r="V73" s="971">
        <v>7</v>
      </c>
      <c r="W73" s="971"/>
      <c r="X73" s="971"/>
      <c r="Y73" s="971"/>
      <c r="Z73" s="971"/>
      <c r="AA73" s="971">
        <v>0</v>
      </c>
      <c r="AB73" s="971"/>
      <c r="AC73" s="971"/>
      <c r="AD73" s="971"/>
      <c r="AE73" s="971"/>
      <c r="AF73" s="971">
        <v>0</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562</v>
      </c>
      <c r="C74" s="975"/>
      <c r="D74" s="975"/>
      <c r="E74" s="975"/>
      <c r="F74" s="975"/>
      <c r="G74" s="975"/>
      <c r="H74" s="975"/>
      <c r="I74" s="975"/>
      <c r="J74" s="975"/>
      <c r="K74" s="975"/>
      <c r="L74" s="975"/>
      <c r="M74" s="975"/>
      <c r="N74" s="975"/>
      <c r="O74" s="975"/>
      <c r="P74" s="976"/>
      <c r="Q74" s="977">
        <v>59</v>
      </c>
      <c r="R74" s="971"/>
      <c r="S74" s="971"/>
      <c r="T74" s="971"/>
      <c r="U74" s="971"/>
      <c r="V74" s="971">
        <v>48</v>
      </c>
      <c r="W74" s="971"/>
      <c r="X74" s="971"/>
      <c r="Y74" s="971"/>
      <c r="Z74" s="971"/>
      <c r="AA74" s="971">
        <v>11</v>
      </c>
      <c r="AB74" s="971"/>
      <c r="AC74" s="971"/>
      <c r="AD74" s="971"/>
      <c r="AE74" s="971"/>
      <c r="AF74" s="971">
        <v>11</v>
      </c>
      <c r="AG74" s="971"/>
      <c r="AH74" s="971"/>
      <c r="AI74" s="971"/>
      <c r="AJ74" s="971"/>
      <c r="AK74" s="971" t="s">
        <v>555</v>
      </c>
      <c r="AL74" s="971"/>
      <c r="AM74" s="971"/>
      <c r="AN74" s="971"/>
      <c r="AO74" s="971"/>
      <c r="AP74" s="971" t="s">
        <v>555</v>
      </c>
      <c r="AQ74" s="971"/>
      <c r="AR74" s="971"/>
      <c r="AS74" s="971"/>
      <c r="AT74" s="971"/>
      <c r="AU74" s="971" t="s">
        <v>555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563</v>
      </c>
      <c r="C75" s="975"/>
      <c r="D75" s="975"/>
      <c r="E75" s="975"/>
      <c r="F75" s="975"/>
      <c r="G75" s="975"/>
      <c r="H75" s="975"/>
      <c r="I75" s="975"/>
      <c r="J75" s="975"/>
      <c r="K75" s="975"/>
      <c r="L75" s="975"/>
      <c r="M75" s="975"/>
      <c r="N75" s="975"/>
      <c r="O75" s="975"/>
      <c r="P75" s="976"/>
      <c r="Q75" s="978">
        <v>155045</v>
      </c>
      <c r="R75" s="979"/>
      <c r="S75" s="979"/>
      <c r="T75" s="979"/>
      <c r="U75" s="980"/>
      <c r="V75" s="981">
        <v>151878</v>
      </c>
      <c r="W75" s="979"/>
      <c r="X75" s="979"/>
      <c r="Y75" s="979"/>
      <c r="Z75" s="980"/>
      <c r="AA75" s="981">
        <v>3167</v>
      </c>
      <c r="AB75" s="979"/>
      <c r="AC75" s="979"/>
      <c r="AD75" s="979"/>
      <c r="AE75" s="980"/>
      <c r="AF75" s="981">
        <v>3167</v>
      </c>
      <c r="AG75" s="979"/>
      <c r="AH75" s="979"/>
      <c r="AI75" s="979"/>
      <c r="AJ75" s="980"/>
      <c r="AK75" s="971" t="s">
        <v>555</v>
      </c>
      <c r="AL75" s="971"/>
      <c r="AM75" s="971"/>
      <c r="AN75" s="971"/>
      <c r="AO75" s="971"/>
      <c r="AP75" s="971" t="s">
        <v>555</v>
      </c>
      <c r="AQ75" s="971"/>
      <c r="AR75" s="971"/>
      <c r="AS75" s="971"/>
      <c r="AT75" s="971"/>
      <c r="AU75" s="971" t="s">
        <v>555</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3576</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v>0</v>
      </c>
      <c r="CX102" s="953"/>
      <c r="CY102" s="953"/>
      <c r="CZ102" s="953"/>
      <c r="DA102" s="954"/>
      <c r="DB102" s="952">
        <v>0</v>
      </c>
      <c r="DC102" s="953"/>
      <c r="DD102" s="953"/>
      <c r="DE102" s="953"/>
      <c r="DF102" s="954"/>
      <c r="DG102" s="952" t="s">
        <v>555</v>
      </c>
      <c r="DH102" s="953"/>
      <c r="DI102" s="953"/>
      <c r="DJ102" s="953"/>
      <c r="DK102" s="954"/>
      <c r="DL102" s="952" t="s">
        <v>555</v>
      </c>
      <c r="DM102" s="953"/>
      <c r="DN102" s="953"/>
      <c r="DO102" s="953"/>
      <c r="DP102" s="954"/>
      <c r="DQ102" s="952">
        <v>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1602413</v>
      </c>
      <c r="AB110" s="889"/>
      <c r="AC110" s="889"/>
      <c r="AD110" s="889"/>
      <c r="AE110" s="890"/>
      <c r="AF110" s="891">
        <v>1546274</v>
      </c>
      <c r="AG110" s="889"/>
      <c r="AH110" s="889"/>
      <c r="AI110" s="889"/>
      <c r="AJ110" s="890"/>
      <c r="AK110" s="891">
        <v>1461198</v>
      </c>
      <c r="AL110" s="889"/>
      <c r="AM110" s="889"/>
      <c r="AN110" s="889"/>
      <c r="AO110" s="890"/>
      <c r="AP110" s="892">
        <v>20.3</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19152346</v>
      </c>
      <c r="BR110" s="842"/>
      <c r="BS110" s="842"/>
      <c r="BT110" s="842"/>
      <c r="BU110" s="842"/>
      <c r="BV110" s="842">
        <v>18752401</v>
      </c>
      <c r="BW110" s="842"/>
      <c r="BX110" s="842"/>
      <c r="BY110" s="842"/>
      <c r="BZ110" s="842"/>
      <c r="CA110" s="842">
        <v>18209736</v>
      </c>
      <c r="CB110" s="842"/>
      <c r="CC110" s="842"/>
      <c r="CD110" s="842"/>
      <c r="CE110" s="842"/>
      <c r="CF110" s="866">
        <v>253.1</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1549445</v>
      </c>
      <c r="BR112" s="817"/>
      <c r="BS112" s="817"/>
      <c r="BT112" s="817"/>
      <c r="BU112" s="817"/>
      <c r="BV112" s="817">
        <v>1465511</v>
      </c>
      <c r="BW112" s="817"/>
      <c r="BX112" s="817"/>
      <c r="BY112" s="817"/>
      <c r="BZ112" s="817"/>
      <c r="CA112" s="817">
        <v>1524090</v>
      </c>
      <c r="CB112" s="817"/>
      <c r="CC112" s="817"/>
      <c r="CD112" s="817"/>
      <c r="CE112" s="817"/>
      <c r="CF112" s="875">
        <v>21.2</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199591</v>
      </c>
      <c r="AB113" s="919"/>
      <c r="AC113" s="919"/>
      <c r="AD113" s="919"/>
      <c r="AE113" s="920"/>
      <c r="AF113" s="921">
        <v>217733</v>
      </c>
      <c r="AG113" s="919"/>
      <c r="AH113" s="919"/>
      <c r="AI113" s="919"/>
      <c r="AJ113" s="920"/>
      <c r="AK113" s="921">
        <v>197850</v>
      </c>
      <c r="AL113" s="919"/>
      <c r="AM113" s="919"/>
      <c r="AN113" s="919"/>
      <c r="AO113" s="920"/>
      <c r="AP113" s="922">
        <v>2.7</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t="s">
        <v>121</v>
      </c>
      <c r="BR113" s="817"/>
      <c r="BS113" s="817"/>
      <c r="BT113" s="817"/>
      <c r="BU113" s="817"/>
      <c r="BV113" s="817" t="s">
        <v>121</v>
      </c>
      <c r="BW113" s="817"/>
      <c r="BX113" s="817"/>
      <c r="BY113" s="817"/>
      <c r="BZ113" s="817"/>
      <c r="CA113" s="817" t="s">
        <v>121</v>
      </c>
      <c r="CB113" s="817"/>
      <c r="CC113" s="817"/>
      <c r="CD113" s="817"/>
      <c r="CE113" s="817"/>
      <c r="CF113" s="875" t="s">
        <v>121</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121</v>
      </c>
      <c r="AB114" s="780"/>
      <c r="AC114" s="780"/>
      <c r="AD114" s="780"/>
      <c r="AE114" s="781"/>
      <c r="AF114" s="782" t="s">
        <v>121</v>
      </c>
      <c r="AG114" s="780"/>
      <c r="AH114" s="780"/>
      <c r="AI114" s="780"/>
      <c r="AJ114" s="781"/>
      <c r="AK114" s="782" t="s">
        <v>121</v>
      </c>
      <c r="AL114" s="780"/>
      <c r="AM114" s="780"/>
      <c r="AN114" s="780"/>
      <c r="AO114" s="781"/>
      <c r="AP114" s="824" t="s">
        <v>121</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2104227</v>
      </c>
      <c r="BR114" s="817"/>
      <c r="BS114" s="817"/>
      <c r="BT114" s="817"/>
      <c r="BU114" s="817"/>
      <c r="BV114" s="817">
        <v>2175515</v>
      </c>
      <c r="BW114" s="817"/>
      <c r="BX114" s="817"/>
      <c r="BY114" s="817"/>
      <c r="BZ114" s="817"/>
      <c r="CA114" s="817">
        <v>2247818</v>
      </c>
      <c r="CB114" s="817"/>
      <c r="CC114" s="817"/>
      <c r="CD114" s="817"/>
      <c r="CE114" s="817"/>
      <c r="CF114" s="875">
        <v>31.2</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6673</v>
      </c>
      <c r="AB115" s="919"/>
      <c r="AC115" s="919"/>
      <c r="AD115" s="919"/>
      <c r="AE115" s="920"/>
      <c r="AF115" s="921">
        <v>6685</v>
      </c>
      <c r="AG115" s="919"/>
      <c r="AH115" s="919"/>
      <c r="AI115" s="919"/>
      <c r="AJ115" s="920"/>
      <c r="AK115" s="921">
        <v>6684</v>
      </c>
      <c r="AL115" s="919"/>
      <c r="AM115" s="919"/>
      <c r="AN115" s="919"/>
      <c r="AO115" s="920"/>
      <c r="AP115" s="922">
        <v>0.1</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v>
      </c>
      <c r="AB116" s="780"/>
      <c r="AC116" s="780"/>
      <c r="AD116" s="780"/>
      <c r="AE116" s="781"/>
      <c r="AF116" s="782">
        <v>1</v>
      </c>
      <c r="AG116" s="780"/>
      <c r="AH116" s="780"/>
      <c r="AI116" s="780"/>
      <c r="AJ116" s="781"/>
      <c r="AK116" s="782">
        <v>1</v>
      </c>
      <c r="AL116" s="780"/>
      <c r="AM116" s="780"/>
      <c r="AN116" s="780"/>
      <c r="AO116" s="781"/>
      <c r="AP116" s="824">
        <v>0</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1808680</v>
      </c>
      <c r="AB117" s="903"/>
      <c r="AC117" s="903"/>
      <c r="AD117" s="903"/>
      <c r="AE117" s="904"/>
      <c r="AF117" s="905">
        <v>1770693</v>
      </c>
      <c r="AG117" s="903"/>
      <c r="AH117" s="903"/>
      <c r="AI117" s="903"/>
      <c r="AJ117" s="904"/>
      <c r="AK117" s="905">
        <v>1665733</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22806018</v>
      </c>
      <c r="BR119" s="845"/>
      <c r="BS119" s="845"/>
      <c r="BT119" s="845"/>
      <c r="BU119" s="845"/>
      <c r="BV119" s="845">
        <v>22393427</v>
      </c>
      <c r="BW119" s="845"/>
      <c r="BX119" s="845"/>
      <c r="BY119" s="845"/>
      <c r="BZ119" s="845"/>
      <c r="CA119" s="845">
        <v>21981644</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6369469</v>
      </c>
      <c r="BR120" s="842"/>
      <c r="BS120" s="842"/>
      <c r="BT120" s="842"/>
      <c r="BU120" s="842"/>
      <c r="BV120" s="842">
        <v>6747684</v>
      </c>
      <c r="BW120" s="842"/>
      <c r="BX120" s="842"/>
      <c r="BY120" s="842"/>
      <c r="BZ120" s="842"/>
      <c r="CA120" s="842">
        <v>6959002</v>
      </c>
      <c r="CB120" s="842"/>
      <c r="CC120" s="842"/>
      <c r="CD120" s="842"/>
      <c r="CE120" s="842"/>
      <c r="CF120" s="866">
        <v>96.7</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1493168</v>
      </c>
      <c r="DH120" s="842"/>
      <c r="DI120" s="842"/>
      <c r="DJ120" s="842"/>
      <c r="DK120" s="842"/>
      <c r="DL120" s="842">
        <v>1405520</v>
      </c>
      <c r="DM120" s="842"/>
      <c r="DN120" s="842"/>
      <c r="DO120" s="842"/>
      <c r="DP120" s="842"/>
      <c r="DQ120" s="842">
        <v>1475097</v>
      </c>
      <c r="DR120" s="842"/>
      <c r="DS120" s="842"/>
      <c r="DT120" s="842"/>
      <c r="DU120" s="842"/>
      <c r="DV120" s="843">
        <v>20.5</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496849</v>
      </c>
      <c r="BR121" s="817"/>
      <c r="BS121" s="817"/>
      <c r="BT121" s="817"/>
      <c r="BU121" s="817"/>
      <c r="BV121" s="817">
        <v>463095</v>
      </c>
      <c r="BW121" s="817"/>
      <c r="BX121" s="817"/>
      <c r="BY121" s="817"/>
      <c r="BZ121" s="817"/>
      <c r="CA121" s="817">
        <v>434536</v>
      </c>
      <c r="CB121" s="817"/>
      <c r="CC121" s="817"/>
      <c r="CD121" s="817"/>
      <c r="CE121" s="817"/>
      <c r="CF121" s="875">
        <v>6</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v>48802</v>
      </c>
      <c r="DR121" s="817"/>
      <c r="DS121" s="817"/>
      <c r="DT121" s="817"/>
      <c r="DU121" s="817"/>
      <c r="DV121" s="794">
        <v>0.7</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10736764</v>
      </c>
      <c r="BR122" s="845"/>
      <c r="BS122" s="845"/>
      <c r="BT122" s="845"/>
      <c r="BU122" s="845"/>
      <c r="BV122" s="845">
        <v>10570074</v>
      </c>
      <c r="BW122" s="845"/>
      <c r="BX122" s="845"/>
      <c r="BY122" s="845"/>
      <c r="BZ122" s="845"/>
      <c r="CA122" s="845">
        <v>10595654</v>
      </c>
      <c r="CB122" s="845"/>
      <c r="CC122" s="845"/>
      <c r="CD122" s="845"/>
      <c r="CE122" s="845"/>
      <c r="CF122" s="846">
        <v>147.30000000000001</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420</v>
      </c>
      <c r="DH122" s="817"/>
      <c r="DI122" s="817"/>
      <c r="DJ122" s="817"/>
      <c r="DK122" s="817"/>
      <c r="DL122" s="817">
        <v>289</v>
      </c>
      <c r="DM122" s="817"/>
      <c r="DN122" s="817"/>
      <c r="DO122" s="817"/>
      <c r="DP122" s="817"/>
      <c r="DQ122" s="817">
        <v>191</v>
      </c>
      <c r="DR122" s="817"/>
      <c r="DS122" s="817"/>
      <c r="DT122" s="817"/>
      <c r="DU122" s="817"/>
      <c r="DV122" s="794">
        <v>0</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17603082</v>
      </c>
      <c r="BR123" s="833"/>
      <c r="BS123" s="833"/>
      <c r="BT123" s="833"/>
      <c r="BU123" s="833"/>
      <c r="BV123" s="833">
        <v>17780853</v>
      </c>
      <c r="BW123" s="833"/>
      <c r="BX123" s="833"/>
      <c r="BY123" s="833"/>
      <c r="BZ123" s="833"/>
      <c r="CA123" s="833">
        <v>17989192</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74.2</v>
      </c>
      <c r="BR124" s="831"/>
      <c r="BS124" s="831"/>
      <c r="BT124" s="831"/>
      <c r="BU124" s="831"/>
      <c r="BV124" s="831">
        <v>65.3</v>
      </c>
      <c r="BW124" s="831"/>
      <c r="BX124" s="831"/>
      <c r="BY124" s="831"/>
      <c r="BZ124" s="831"/>
      <c r="CA124" s="831">
        <v>55.4</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55857</v>
      </c>
      <c r="DH124" s="764"/>
      <c r="DI124" s="764"/>
      <c r="DJ124" s="764"/>
      <c r="DK124" s="765"/>
      <c r="DL124" s="766">
        <v>59702</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6673</v>
      </c>
      <c r="AB127" s="780"/>
      <c r="AC127" s="780"/>
      <c r="AD127" s="780"/>
      <c r="AE127" s="781"/>
      <c r="AF127" s="782">
        <v>6685</v>
      </c>
      <c r="AG127" s="780"/>
      <c r="AH127" s="780"/>
      <c r="AI127" s="780"/>
      <c r="AJ127" s="781"/>
      <c r="AK127" s="782">
        <v>6684</v>
      </c>
      <c r="AL127" s="780"/>
      <c r="AM127" s="780"/>
      <c r="AN127" s="780"/>
      <c r="AO127" s="781"/>
      <c r="AP127" s="824">
        <v>0.1</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12583</v>
      </c>
      <c r="AB128" s="801"/>
      <c r="AC128" s="801"/>
      <c r="AD128" s="801"/>
      <c r="AE128" s="802"/>
      <c r="AF128" s="803">
        <v>12010</v>
      </c>
      <c r="AG128" s="801"/>
      <c r="AH128" s="801"/>
      <c r="AI128" s="801"/>
      <c r="AJ128" s="802"/>
      <c r="AK128" s="803">
        <v>26025</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121</v>
      </c>
      <c r="BG128" s="787"/>
      <c r="BH128" s="787"/>
      <c r="BI128" s="787"/>
      <c r="BJ128" s="787"/>
      <c r="BK128" s="787"/>
      <c r="BL128" s="810"/>
      <c r="BM128" s="786">
        <v>13.74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7949053</v>
      </c>
      <c r="AB129" s="780"/>
      <c r="AC129" s="780"/>
      <c r="AD129" s="780"/>
      <c r="AE129" s="781"/>
      <c r="AF129" s="782">
        <v>7892694</v>
      </c>
      <c r="AG129" s="780"/>
      <c r="AH129" s="780"/>
      <c r="AI129" s="780"/>
      <c r="AJ129" s="781"/>
      <c r="AK129" s="782">
        <v>8021294</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121</v>
      </c>
      <c r="BG129" s="771"/>
      <c r="BH129" s="771"/>
      <c r="BI129" s="771"/>
      <c r="BJ129" s="771"/>
      <c r="BK129" s="771"/>
      <c r="BL129" s="772"/>
      <c r="BM129" s="770">
        <v>18.739999999999998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942758</v>
      </c>
      <c r="AB130" s="780"/>
      <c r="AC130" s="780"/>
      <c r="AD130" s="780"/>
      <c r="AE130" s="781"/>
      <c r="AF130" s="782">
        <v>835003</v>
      </c>
      <c r="AG130" s="780"/>
      <c r="AH130" s="780"/>
      <c r="AI130" s="780"/>
      <c r="AJ130" s="781"/>
      <c r="AK130" s="782">
        <v>825691</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12.1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7006295</v>
      </c>
      <c r="AB131" s="764"/>
      <c r="AC131" s="764"/>
      <c r="AD131" s="764"/>
      <c r="AE131" s="765"/>
      <c r="AF131" s="766">
        <v>7057691</v>
      </c>
      <c r="AG131" s="764"/>
      <c r="AH131" s="764"/>
      <c r="AI131" s="764"/>
      <c r="AJ131" s="765"/>
      <c r="AK131" s="766">
        <v>7195603</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55.4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12.1796042</v>
      </c>
      <c r="AB132" s="745"/>
      <c r="AC132" s="745"/>
      <c r="AD132" s="745"/>
      <c r="AE132" s="746"/>
      <c r="AF132" s="747">
        <v>13.08756646</v>
      </c>
      <c r="AG132" s="745"/>
      <c r="AH132" s="745"/>
      <c r="AI132" s="745"/>
      <c r="AJ132" s="746"/>
      <c r="AK132" s="747">
        <v>11.312700270000001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11.7</v>
      </c>
      <c r="AB133" s="724"/>
      <c r="AC133" s="724"/>
      <c r="AD133" s="724"/>
      <c r="AE133" s="725"/>
      <c r="AF133" s="723">
        <v>12.3</v>
      </c>
      <c r="AG133" s="724"/>
      <c r="AH133" s="724"/>
      <c r="AI133" s="724"/>
      <c r="AJ133" s="725"/>
      <c r="AK133" s="723">
        <v>12.1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hv2Cp7nyIGurAp5Nx0D5I1RucLRAry8dALlG3UQZ3ipa0DX0IEs0KYUOCxMYueG/TJfMIoEFRQVICfQ9Ej0dw==" saltValue="u/w5KFQlAKc6hLjpcFaV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Et0ii7KHqSCyhKH3LX4UCjTgSZ4VmatPc0/1KzwZ+c54P0afK0/5wTJ7asMGQ/Y2Ut0nUs/kxLVYbVeg9O2dQ==" saltValue="L9ZrIG7OjdlZ805rTdGJv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UqQbXbi8/imAwKZEQw++4EVH0+kfFIR3wnUSDXh/qLMI4nielQ04xGI9GK/r3z4AYtw/lFkG2QNbdA+HNh+WA==" saltValue="2ot0jzUZn/4dGp0ylMaZSQ=="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2491701</v>
      </c>
      <c r="AP9" s="269">
        <v>97157</v>
      </c>
      <c r="AQ9" s="270">
        <v>117270</v>
      </c>
      <c r="AR9" s="271">
        <v>-17.2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85714</v>
      </c>
      <c r="AP10" s="272">
        <v>3342</v>
      </c>
      <c r="AQ10" s="273">
        <v>10490</v>
      </c>
      <c r="AR10" s="274">
        <v>-68.099999999999994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24486</v>
      </c>
      <c r="AP11" s="272">
        <v>955</v>
      </c>
      <c r="AQ11" s="273">
        <v>1802</v>
      </c>
      <c r="AR11" s="274">
        <v>-47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3</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95781</v>
      </c>
      <c r="AP13" s="272">
        <v>3735</v>
      </c>
      <c r="AQ13" s="273">
        <v>4482</v>
      </c>
      <c r="AR13" s="274">
        <v>-16.7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38357</v>
      </c>
      <c r="AP14" s="272">
        <v>1496</v>
      </c>
      <c r="AQ14" s="273">
        <v>2749</v>
      </c>
      <c r="AR14" s="274">
        <v>-45.6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-84347</v>
      </c>
      <c r="AP15" s="272">
        <v>-3289</v>
      </c>
      <c r="AQ15" s="273">
        <v>-7399</v>
      </c>
      <c r="AR15" s="274">
        <v>-55.5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2651692</v>
      </c>
      <c r="AP16" s="272">
        <v>103396</v>
      </c>
      <c r="AQ16" s="273">
        <v>129397</v>
      </c>
      <c r="AR16" s="274">
        <v>-20.100000000000001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10.41</v>
      </c>
      <c r="AP21" s="286">
        <v>11.07</v>
      </c>
      <c r="AQ21" s="287">
        <v>-0.66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96.6</v>
      </c>
      <c r="AP22" s="291">
        <v>97.2</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1461198</v>
      </c>
      <c r="AP32" s="300">
        <v>56976</v>
      </c>
      <c r="AQ32" s="301">
        <v>74841</v>
      </c>
      <c r="AR32" s="302">
        <v>-23.9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197850</v>
      </c>
      <c r="AP35" s="300">
        <v>7715</v>
      </c>
      <c r="AQ35" s="301">
        <v>16683</v>
      </c>
      <c r="AR35" s="302">
        <v>-53.8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t="s">
        <v>491</v>
      </c>
      <c r="AP36" s="300" t="s">
        <v>491</v>
      </c>
      <c r="AQ36" s="301">
        <v>2411</v>
      </c>
      <c r="AR36" s="302" t="s">
        <v>491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6684</v>
      </c>
      <c r="AP37" s="300">
        <v>261</v>
      </c>
      <c r="AQ37" s="301">
        <v>548</v>
      </c>
      <c r="AR37" s="302">
        <v>-52.4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v>1</v>
      </c>
      <c r="AP38" s="303">
        <v>0</v>
      </c>
      <c r="AQ38" s="304">
        <v>7</v>
      </c>
      <c r="AR38" s="292">
        <v>-100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-26025</v>
      </c>
      <c r="AP39" s="300">
        <v>-1015</v>
      </c>
      <c r="AQ39" s="301">
        <v>-3756</v>
      </c>
      <c r="AR39" s="302">
        <v>-73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-825691</v>
      </c>
      <c r="AP40" s="300">
        <v>-32196</v>
      </c>
      <c r="AQ40" s="301">
        <v>-63247</v>
      </c>
      <c r="AR40" s="302">
        <v>-49.1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814017</v>
      </c>
      <c r="AP41" s="300">
        <v>31741</v>
      </c>
      <c r="AQ41" s="301">
        <v>27488</v>
      </c>
      <c r="AR41" s="302">
        <v>15.5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1812686</v>
      </c>
      <c r="AN51" s="322">
        <v>67871</v>
      </c>
      <c r="AO51" s="323">
        <v>-70.2</v>
      </c>
      <c r="AP51" s="324">
        <v>92632</v>
      </c>
      <c r="AQ51" s="325">
        <v>-1.5</v>
      </c>
      <c r="AR51" s="326">
        <v>-68.7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816391</v>
      </c>
      <c r="AN52" s="330">
        <v>30567</v>
      </c>
      <c r="AO52" s="331">
        <v>-59.9</v>
      </c>
      <c r="AP52" s="332">
        <v>47978</v>
      </c>
      <c r="AQ52" s="333">
        <v>-2</v>
      </c>
      <c r="AR52" s="334">
        <v>-57.9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3618051</v>
      </c>
      <c r="AN53" s="322">
        <v>136546</v>
      </c>
      <c r="AO53" s="323">
        <v>101.2</v>
      </c>
      <c r="AP53" s="324">
        <v>96469</v>
      </c>
      <c r="AQ53" s="325">
        <v>4.0999999999999996</v>
      </c>
      <c r="AR53" s="326">
        <v>97.1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2607292</v>
      </c>
      <c r="AN54" s="330">
        <v>98400</v>
      </c>
      <c r="AO54" s="331">
        <v>221.9</v>
      </c>
      <c r="AP54" s="332">
        <v>49775</v>
      </c>
      <c r="AQ54" s="333">
        <v>3.7</v>
      </c>
      <c r="AR54" s="334">
        <v>218.2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2957761</v>
      </c>
      <c r="AN55" s="322">
        <v>112317</v>
      </c>
      <c r="AO55" s="323">
        <v>-17.7</v>
      </c>
      <c r="AP55" s="324">
        <v>85743</v>
      </c>
      <c r="AQ55" s="325">
        <v>-11.1</v>
      </c>
      <c r="AR55" s="326">
        <v>-6.6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2398074</v>
      </c>
      <c r="AN56" s="330">
        <v>91064</v>
      </c>
      <c r="AO56" s="331">
        <v>-7.5</v>
      </c>
      <c r="AP56" s="332">
        <v>45231</v>
      </c>
      <c r="AQ56" s="333">
        <v>-9.1</v>
      </c>
      <c r="AR56" s="334">
        <v>1.6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1788145</v>
      </c>
      <c r="AN57" s="322">
        <v>68841</v>
      </c>
      <c r="AO57" s="323">
        <v>-38.700000000000003</v>
      </c>
      <c r="AP57" s="324">
        <v>92509</v>
      </c>
      <c r="AQ57" s="325">
        <v>7.9</v>
      </c>
      <c r="AR57" s="326">
        <v>-46.6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1014918</v>
      </c>
      <c r="AN58" s="330">
        <v>39073</v>
      </c>
      <c r="AO58" s="331">
        <v>-57.1</v>
      </c>
      <c r="AP58" s="332">
        <v>52274</v>
      </c>
      <c r="AQ58" s="333">
        <v>15.6</v>
      </c>
      <c r="AR58" s="334">
        <v>-72.7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1725686</v>
      </c>
      <c r="AN59" s="322">
        <v>67289</v>
      </c>
      <c r="AO59" s="323">
        <v>-2.2999999999999998</v>
      </c>
      <c r="AP59" s="324">
        <v>98544</v>
      </c>
      <c r="AQ59" s="325">
        <v>6.5</v>
      </c>
      <c r="AR59" s="326">
        <v>-8.8000000000000007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1024121</v>
      </c>
      <c r="AN60" s="330">
        <v>39933</v>
      </c>
      <c r="AO60" s="331">
        <v>2.2000000000000002</v>
      </c>
      <c r="AP60" s="332">
        <v>55816</v>
      </c>
      <c r="AQ60" s="333">
        <v>6.8</v>
      </c>
      <c r="AR60" s="334">
        <v>-4.5999999999999996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2380466</v>
      </c>
      <c r="AN61" s="337">
        <v>90573</v>
      </c>
      <c r="AO61" s="338">
        <v>-5.5</v>
      </c>
      <c r="AP61" s="339">
        <v>93179</v>
      </c>
      <c r="AQ61" s="340">
        <v>1.2</v>
      </c>
      <c r="AR61" s="326">
        <v>-6.7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1572159</v>
      </c>
      <c r="AN62" s="330">
        <v>59807</v>
      </c>
      <c r="AO62" s="331">
        <v>19.899999999999999</v>
      </c>
      <c r="AP62" s="332">
        <v>50215</v>
      </c>
      <c r="AQ62" s="333">
        <v>3</v>
      </c>
      <c r="AR62" s="334">
        <v>16.899999999999999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5+rAK0Ne4M4LTIUIYspvfxrSKoKNX+vKBbNC1UpBpHfla6tHb77hinb9gjFlTpHKvgs1GjY3GnOLt/bds4f51Q==" saltValue="/R/q5gLkqOJiLBp8fqfO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aH9cW0Gdtdwff/i7tgHA0BqxHyE7akOai5UX/tZwYHCwug8KTP2bfTJpoI7tqroycr3YVzL1vuQ+ak6CaULDiQ==" saltValue="yKqiwL89YQyDHJc7dvBpd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d75YY3gGmTAwiN0mLrHaculOEq2ou9RB7+E5OfCg/u3qRA23E0YYpZKUGYY+AsEp7SaaqyjxHX8QZb6KEn4psg==" saltValue="uYqL/B+aTU4U4jGs0R983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19.13</v>
      </c>
      <c r="G47" s="12">
        <v>19.18</v>
      </c>
      <c r="H47" s="12">
        <v>22.89</v>
      </c>
      <c r="I47" s="12">
        <v>23.69</v>
      </c>
      <c r="J47" s="13">
        <v>23.82</v>
      </c>
    </row>
    <row r="48" spans="2:10" ht="57.75" customHeight="1" x14ac:dyDescent="0.15">
      <c r="B48" s="14"/>
      <c r="C48" s="1141" t="s">
        <v>4</v>
      </c>
      <c r="D48" s="1141"/>
      <c r="E48" s="1142"/>
      <c r="F48" s="15">
        <v>1.59</v>
      </c>
      <c r="G48" s="16">
        <v>6.31</v>
      </c>
      <c r="H48" s="16">
        <v>1.21</v>
      </c>
      <c r="I48" s="16">
        <v>0.92</v>
      </c>
      <c r="J48" s="17">
        <v>0.76</v>
      </c>
    </row>
    <row r="49" spans="2:10" ht="57.75" customHeight="1" thickBot="1" x14ac:dyDescent="0.2">
      <c r="B49" s="18"/>
      <c r="C49" s="1143" t="s">
        <v>5</v>
      </c>
      <c r="D49" s="1143"/>
      <c r="E49" s="1144"/>
      <c r="F49" s="19">
        <v>8.2799999999999994</v>
      </c>
      <c r="G49" s="20">
        <v>9.36</v>
      </c>
      <c r="H49" s="20" t="s">
        <v>534</v>
      </c>
      <c r="I49" s="20" t="s">
        <v>535</v>
      </c>
      <c r="J49" s="21">
        <v>1</v>
      </c>
    </row>
    <row r="50" spans="2:10" x14ac:dyDescent="0.15"/>
  </sheetData>
  <sheetProtection algorithmName="SHA-512" hashValue="dmK3NKxosGYbe5ee5k/CV5ZinplycOsrSp4GK2EUMvkNNu/K8zfW7JLsYWDfOkAwx7PxTl/N18eQ0E+xpcSeug==" saltValue="iuLkEopeKOJQVgXkx1xZ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2026-03-17T11:11:06Z</cp:lastPrinted>
  <dcterms:created xsi:type="dcterms:W3CDTF">2026-02-23T08:54:48Z</dcterms:created>
  <dcterms:modified xsi:type="dcterms:W3CDTF">2026-03-23T00:32:05Z</dcterms:modified>
  <cp:category/>
</cp:coreProperties>
</file>