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1.72.128\111701share\D_財政班\D05_普通会計決算調査\08財政状況資料集\R06年度決算\01_1回目公表（3月）\03_市町村→県\02_チェック後\"/>
    </mc:Choice>
  </mc:AlternateContent>
  <bookViews>
    <workbookView xWindow="0" yWindow="0" windowWidth="28800" windowHeight="1134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4" i="10" l="1"/>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U36" i="10"/>
  <c r="C36" i="10"/>
  <c r="CO35" i="10"/>
  <c r="BE35" i="10"/>
  <c r="AM35" i="10"/>
  <c r="CO34" i="10"/>
  <c r="BW34" i="10"/>
  <c r="BW35" i="10" s="1"/>
  <c r="BW36" i="10" s="1"/>
  <c r="BW37" i="10" s="1"/>
  <c r="BW38" i="10" s="1"/>
  <c r="BW39" i="10" s="1"/>
  <c r="BW40" i="10" s="1"/>
  <c r="BW41" i="10" s="1"/>
  <c r="BW42" i="10" s="1"/>
  <c r="BW43" i="10" s="1"/>
  <c r="BE34" i="10"/>
  <c r="C34" i="10"/>
  <c r="C35" i="10" s="1"/>
  <c r="U34" i="10" l="1"/>
  <c r="U35" i="10" s="1"/>
  <c r="AM34" i="10"/>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<sst xmlns="http://schemas.openxmlformats.org/spreadsheetml/2006/main" count="1151" uniqueCount="563">
  <si>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</si>
  <si>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</si>
  <si>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</si>
  <si>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</si>
  <si>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</si>
  <si>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</si>
  <si>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</si>
  <si>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</si>
  <si>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</si>
  <si>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</si>
  <si>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</si>
  <si>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</si>
  <si>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</si>
  <si>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</si>
  <si>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</si>
  <si>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</si>
  <si>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</si>
  <si>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</si>
  <si>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</si>
  <si>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</si>
  <si>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</si>
  <si>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</si>
  <si>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</si>
  <si>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</si>
  <si>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</si>
  <si>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</si>
  <si>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</si>
  <si>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</si>
  <si>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</si>
  <si>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</si>
  <si>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</si>
  <si>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</si>
  <si>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</si>
  <si>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</si>
  <si>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</si>
  <si>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</si>
  <si>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</si>
  <si>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</si>
  <si>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</si>
  <si>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</si>
  <si>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</si>
  <si>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</si>
  <si>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</si>
  <si>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</si>
  <si>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</si>
  <si>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</si>
  <si>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</si>
  <si>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</si>
  <si>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</si>
  <si>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</si>
  <si>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</si>
  <si>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</si>
  <si>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</si>
  <si>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</si>
  <si>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</si>
  <si>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</si>
  <si>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</si>
  <si>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</si>
  <si>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</si>
  <si>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</si>
  <si>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</si>
  <si>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</si>
  <si>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</si>
  <si>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</si>
  <si>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</si>
  <si>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</si>
  <si>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</si>
  <si>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</si>
  <si>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</si>
  <si>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</si>
  <si>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</si>
  <si>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</si>
  <si>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</si>
  <si>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</si>
  <si>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</si>
  <si>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</si>
  <si>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</si>
  <si>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</si>
  <si>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</si>
  <si>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高知県</t>
    <phoneticPr fontId="5"/>
  </si>
  <si>
    <t>市町村類型</t>
    <phoneticPr fontId="5"/>
  </si>
  <si>
    <t>Ⅰ－０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</si>
  <si>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</si>
  <si>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</si>
  <si>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</si>
  <si>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</si>
  <si>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</si>
  <si>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</si>
  <si>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</si>
  <si>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</si>
  <si>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</si>
  <si>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</si>
  <si>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</si>
  <si>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</si>
  <si>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北川村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</si>
  <si>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</si>
  <si>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</si>
  <si>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</si>
  <si>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</si>
  <si>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</si>
  <si>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</si>
  <si>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</si>
  <si>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</si>
  <si>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</si>
  <si>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</si>
  <si>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</si>
  <si>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</si>
  <si>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</si>
  <si>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</si>
  <si>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</si>
  <si>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</si>
  <si>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</si>
  <si>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</si>
  <si>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</si>
  <si>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</si>
  <si>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</si>
  <si>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</si>
  <si>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</si>
  <si>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-11.4</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</si>
  <si>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</si>
  <si>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</si>
  <si>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</si>
  <si>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</si>
  <si>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</si>
  <si>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</si>
  <si>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</si>
  <si>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</si>
  <si>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</si>
  <si>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</si>
  <si>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</si>
  <si>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</si>
  <si>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</si>
  <si>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</si>
  <si>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</si>
  <si>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</si>
  <si>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</si>
  <si>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</si>
  <si>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</si>
  <si>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</si>
  <si>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</si>
  <si>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</si>
  <si>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</si>
  <si>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25"/>
  </si>
  <si>
    <t>うち日本人(％)</t>
    <phoneticPr fontId="5"/>
  </si>
  <si>
    <t>-2.9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</si>
  <si>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</si>
  <si>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</si>
  <si>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</si>
  <si>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</si>
  <si>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</si>
  <si>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</si>
  <si>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</si>
  <si>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</si>
  <si>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</si>
  <si>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</si>
  <si>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</si>
  <si>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</si>
  <si>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</si>
  <si>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</si>
  <si>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</si>
  <si>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</si>
  <si>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</si>
  <si>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</si>
  <si>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</si>
  <si>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</si>
  <si>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</si>
  <si>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</si>
  <si>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</si>
  <si>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</si>
  <si>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</si>
  <si>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</si>
  <si>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</si>
  <si>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</si>
  <si>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</si>
  <si>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</si>
  <si>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</si>
  <si>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</si>
  <si>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</si>
  <si>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</si>
  <si>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</si>
  <si>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</si>
  <si>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</si>
  <si>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</si>
  <si>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</si>
  <si>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</si>
  <si>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</si>
  <si>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</si>
  <si>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</si>
  <si>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</si>
  <si>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</si>
  <si>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</si>
  <si>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</si>
  <si>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</si>
  <si>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</si>
  <si>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</si>
  <si>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</si>
  <si>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</si>
  <si>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</si>
  <si>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</si>
  <si>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</si>
  <si>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</si>
  <si>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</si>
  <si>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</si>
  <si>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</si>
  <si>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高知県北川村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</si>
  <si>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</si>
  <si>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</si>
  <si>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</si>
  <si>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</si>
  <si>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</si>
  <si>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</si>
  <si>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</si>
  <si>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</si>
  <si>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</si>
  <si>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</si>
  <si>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</si>
  <si>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</si>
  <si>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</si>
  <si>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</si>
  <si>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</si>
  <si>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</si>
  <si>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</si>
  <si>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</si>
  <si>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</si>
  <si>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</si>
  <si>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</si>
  <si>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</si>
  <si>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</si>
  <si>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</si>
  <si>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</si>
  <si>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</si>
  <si>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</si>
  <si>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</si>
  <si>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</si>
  <si>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</si>
  <si>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</si>
  <si>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</si>
  <si>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</si>
  <si>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</si>
  <si>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</si>
  <si>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</si>
  <si>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</si>
  <si>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</si>
  <si>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</si>
  <si>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</si>
  <si>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</si>
  <si>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</si>
  <si>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</si>
  <si>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</si>
  <si>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</si>
  <si>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</si>
  <si>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</si>
  <si>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</si>
  <si>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</si>
  <si>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</si>
  <si>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</si>
  <si>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</si>
  <si>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</si>
  <si>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</si>
  <si>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</si>
  <si>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</si>
  <si>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</si>
  <si>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</si>
  <si>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</si>
  <si>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</si>
  <si>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</si>
  <si>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</si>
  <si>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</si>
  <si>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</si>
  <si>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</si>
  <si>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</si>
  <si>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</si>
  <si>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</si>
  <si>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</si>
  <si>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</si>
  <si>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</si>
  <si>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</si>
  <si>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</si>
  <si>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</si>
  <si>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</si>
  <si>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</si>
  <si>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</si>
  <si>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</si>
  <si>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</si>
  <si>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</si>
  <si>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</si>
  <si>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</si>
  <si>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</si>
  <si>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</si>
  <si>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</si>
  <si>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</si>
  <si>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</si>
  <si>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</si>
  <si>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</si>
  <si>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</si>
  <si>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</si>
  <si>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</si>
  <si>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</si>
  <si>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</si>
  <si>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</si>
  <si>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</si>
  <si>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</si>
  <si>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</si>
  <si>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</si>
  <si>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</si>
  <si>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</si>
  <si>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</si>
  <si>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</si>
  <si>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</si>
  <si>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</si>
  <si>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</si>
  <si>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</si>
  <si>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</si>
  <si>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</si>
  <si>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</si>
  <si>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</si>
  <si>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</si>
  <si>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</si>
  <si>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</si>
  <si>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</si>
  <si>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簡易水道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</si>
  <si>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</si>
  <si>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</si>
  <si>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</si>
  <si>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</si>
  <si>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</si>
  <si>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</si>
  <si>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</si>
  <si>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</si>
  <si>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</si>
  <si>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</si>
  <si>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</si>
  <si>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</si>
  <si>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</si>
  <si>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</si>
  <si>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</si>
  <si>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</si>
  <si>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</si>
  <si>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</si>
  <si>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</si>
  <si>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</si>
  <si>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</si>
  <si>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</si>
  <si>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</si>
  <si>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</si>
  <si>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</si>
  <si>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</si>
  <si>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</si>
  <si>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</si>
  <si>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</si>
  <si>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</si>
  <si>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</si>
  <si>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</si>
  <si>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</si>
  <si>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</si>
  <si>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高知県北川村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</si>
  <si>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</si>
  <si>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</si>
  <si>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</si>
  <si>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</si>
  <si>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</si>
  <si>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</si>
  <si>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</si>
  <si>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</si>
  <si>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</si>
  <si>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</si>
  <si>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</si>
  <si>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</si>
  <si>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</si>
  <si>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</si>
  <si>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</si>
  <si>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</si>
  <si>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</si>
  <si>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</si>
  <si>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</si>
  <si>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</si>
  <si>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北川村代替輸送特別会計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</si>
  <si>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</si>
  <si>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</si>
  <si>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</si>
  <si>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</si>
  <si>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</si>
  <si>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</si>
  <si>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</si>
  <si>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</si>
  <si>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</si>
  <si>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</si>
  <si>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</si>
  <si>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</si>
  <si>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</si>
  <si>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北川村国民健康保険特別会計</t>
    <phoneticPr fontId="5"/>
  </si>
  <si>
    <t>北川村後期高齢者医療特別会計</t>
    <phoneticPr fontId="5"/>
  </si>
  <si>
    <t>簡易水道事業会計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</si>
  <si>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</si>
  <si>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</si>
  <si>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</si>
  <si>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</si>
  <si>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</si>
  <si>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</si>
  <si>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</si>
  <si>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</si>
  <si>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</si>
  <si>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</si>
  <si>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</si>
  <si>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</si>
  <si>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</si>
  <si>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</si>
  <si>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</si>
  <si>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</si>
  <si>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</si>
  <si>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</si>
  <si>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</si>
  <si>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</si>
  <si>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</si>
  <si>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</si>
  <si>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</si>
  <si>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</si>
  <si>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</si>
  <si>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</si>
  <si>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</si>
  <si>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</si>
  <si>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</si>
  <si>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</si>
  <si>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</si>
  <si>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</si>
  <si>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</si>
  <si>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</si>
  <si>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</si>
  <si>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</si>
  <si>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</si>
  <si>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</si>
  <si>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</si>
  <si>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</si>
  <si>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</si>
  <si>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</si>
  <si>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</si>
  <si>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</si>
  <si>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</si>
  <si>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</si>
  <si>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</si>
  <si>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</si>
  <si>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</si>
  <si>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</si>
  <si>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</si>
  <si>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</si>
  <si>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北川村簡易水道事業会計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</si>
  <si>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</si>
  <si>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</si>
  <si>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</si>
  <si>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</si>
  <si>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</si>
  <si>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</si>
  <si>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</si>
  <si>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</si>
  <si>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</si>
  <si>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</si>
  <si>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</si>
  <si>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</si>
  <si>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</si>
  <si>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</si>
  <si>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</si>
  <si>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</si>
  <si>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</si>
  <si>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</si>
  <si>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</si>
  <si>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</si>
  <si>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</si>
  <si>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</si>
  <si>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</si>
  <si>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</si>
  <si>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</si>
  <si>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</si>
  <si>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</si>
  <si>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</si>
  <si>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</si>
  <si>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</si>
  <si>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</si>
  <si>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</si>
  <si>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</si>
  <si>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</si>
  <si>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</si>
  <si>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</si>
  <si>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</si>
  <si>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</si>
  <si>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</si>
  <si>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</si>
  <si>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</si>
  <si>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</si>
  <si>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</si>
  <si>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</si>
  <si>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</si>
  <si>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</si>
  <si>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</si>
  <si>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</si>
  <si>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</si>
  <si>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</si>
  <si>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</si>
  <si>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</si>
  <si>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</si>
  <si>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</si>
  <si>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</si>
  <si>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</si>
  <si>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</si>
  <si>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</si>
  <si>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</si>
  <si>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</si>
  <si>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</si>
  <si>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</si>
  <si>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</si>
  <si>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</si>
  <si>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</si>
  <si>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</si>
  <si>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</si>
  <si>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</si>
  <si>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</si>
  <si>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</si>
  <si>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</si>
  <si>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</si>
  <si>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</si>
  <si>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</si>
  <si>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</si>
  <si>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</si>
  <si>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</si>
  <si>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</si>
  <si>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</si>
  <si>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</si>
  <si>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</si>
  <si>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</si>
  <si>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</si>
  <si>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</si>
  <si>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4.16</t>
  </si>
  <si>
    <t>▲ 3.29</t>
  </si>
  <si>
    <t>▲ 4.66</t>
  </si>
  <si>
    <t>簡易水道事業会計</t>
  </si>
  <si>
    <t>一般会計</t>
  </si>
  <si>
    <t>北川村国民健康保険特別会計</t>
  </si>
  <si>
    <t>北川村後期高齢者医療特別会計</t>
  </si>
  <si>
    <t>北川村代替輸送特別会計</t>
  </si>
  <si>
    <t>その他会計（赤字）</t>
  </si>
  <si>
    <t>その他会計（黒字）</t>
  </si>
  <si>
    <t>R02</t>
    <phoneticPr fontId="5"/>
  </si>
  <si>
    <t>R03</t>
    <phoneticPr fontId="5"/>
  </si>
  <si>
    <t>R04</t>
    <phoneticPr fontId="5"/>
  </si>
  <si>
    <t>R05</t>
    <phoneticPr fontId="5"/>
  </si>
  <si>
    <t>R06</t>
    <phoneticPr fontId="5"/>
  </si>
  <si>
    <t>-</t>
    <phoneticPr fontId="2"/>
  </si>
  <si>
    <t>安芸広域市町村圏特別養護老人ホーム組合</t>
    <rPh sb="0" eb="2">
      <t>アキ</t>
    </rPh>
    <rPh sb="2" eb="4">
      <t>コウイキ</t>
    </rPh>
    <rPh sb="4" eb="7">
      <t>シチョウソン</t>
    </rPh>
    <rPh sb="7" eb="8">
      <t>ケン</t>
    </rPh>
    <rPh sb="8" eb="10">
      <t>トクベツ</t>
    </rPh>
    <rPh sb="10" eb="12">
      <t>ヨウゴ</t>
    </rPh>
    <rPh sb="12" eb="14">
      <t>ロウジン</t>
    </rPh>
    <rPh sb="17" eb="19">
      <t>クミアイ</t>
    </rPh>
    <phoneticPr fontId="2"/>
  </si>
  <si>
    <t>安芸広域市町村圏事務組合</t>
    <rPh sb="0" eb="2">
      <t>アキ</t>
    </rPh>
    <rPh sb="2" eb="4">
      <t>コウイキ</t>
    </rPh>
    <rPh sb="4" eb="8">
      <t>シチョウソンケン</t>
    </rPh>
    <rPh sb="8" eb="10">
      <t>ジム</t>
    </rPh>
    <rPh sb="10" eb="12">
      <t>クミアイ</t>
    </rPh>
    <phoneticPr fontId="2"/>
  </si>
  <si>
    <t>中芸広域連合</t>
    <rPh sb="0" eb="1">
      <t>チュウ</t>
    </rPh>
    <rPh sb="1" eb="2">
      <t>ゲイ</t>
    </rPh>
    <rPh sb="2" eb="4">
      <t>コウイキ</t>
    </rPh>
    <rPh sb="4" eb="6">
      <t>レンゴウ</t>
    </rPh>
    <phoneticPr fontId="2"/>
  </si>
  <si>
    <t>こうち人づくり広域連合</t>
    <rPh sb="3" eb="4">
      <t>ヒト</t>
    </rPh>
    <rPh sb="7" eb="9">
      <t>コウイキ</t>
    </rPh>
    <rPh sb="9" eb="11">
      <t>レンゴウ</t>
    </rPh>
    <phoneticPr fontId="2"/>
  </si>
  <si>
    <t>高知県市町村総合事務組合</t>
    <rPh sb="0" eb="3">
      <t>コウチケン</t>
    </rPh>
    <rPh sb="3" eb="6">
      <t>シチョウソン</t>
    </rPh>
    <rPh sb="6" eb="8">
      <t>ソウゴウ</t>
    </rPh>
    <rPh sb="8" eb="10">
      <t>ジム</t>
    </rPh>
    <rPh sb="10" eb="12">
      <t>クミアイ</t>
    </rPh>
    <phoneticPr fontId="2"/>
  </si>
  <si>
    <t>高知県後期高齢者医療広域連合</t>
    <rPh sb="0" eb="3">
      <t>コウチケン</t>
    </rPh>
    <rPh sb="3" eb="5">
      <t>コウキ</t>
    </rPh>
    <rPh sb="5" eb="8">
      <t>コウレイシャ</t>
    </rPh>
    <rPh sb="8" eb="10">
      <t>イリョウ</t>
    </rPh>
    <rPh sb="10" eb="12">
      <t>コウイキ</t>
    </rPh>
    <rPh sb="12" eb="14">
      <t>レンゴウ</t>
    </rPh>
    <phoneticPr fontId="2"/>
  </si>
  <si>
    <t>一般会計</t>
    <rPh sb="0" eb="4">
      <t>イッパンカイケイ</t>
    </rPh>
    <phoneticPr fontId="2"/>
  </si>
  <si>
    <t>滞納整理事業特別会計</t>
    <rPh sb="0" eb="4">
      <t>タイノウセイリ</t>
    </rPh>
    <rPh sb="4" eb="6">
      <t>ジギョウ</t>
    </rPh>
    <rPh sb="6" eb="10">
      <t>トクベツカイケイ</t>
    </rPh>
    <phoneticPr fontId="2"/>
  </si>
  <si>
    <t>介護保険事業特別会計</t>
    <rPh sb="0" eb="6">
      <t>カイゴホケンジギョウ</t>
    </rPh>
    <rPh sb="6" eb="10">
      <t>トクベツカイケイ</t>
    </rPh>
    <phoneticPr fontId="2"/>
  </si>
  <si>
    <t>交通災害共済事業特別会計</t>
    <rPh sb="0" eb="4">
      <t>コウツウサイガイ</t>
    </rPh>
    <rPh sb="4" eb="8">
      <t>キョウサイジギョウ</t>
    </rPh>
    <rPh sb="8" eb="12">
      <t>トクベツカイケイ</t>
    </rPh>
    <phoneticPr fontId="2"/>
  </si>
  <si>
    <t>特別会計</t>
    <rPh sb="0" eb="4">
      <t>トクベツカイケイ</t>
    </rPh>
    <phoneticPr fontId="2"/>
  </si>
  <si>
    <t>(株)きたがわジャルダン</t>
    <phoneticPr fontId="2"/>
  </si>
  <si>
    <t>北川村施設整備基金</t>
    <rPh sb="0" eb="3">
      <t>キタガワムラ</t>
    </rPh>
    <rPh sb="3" eb="5">
      <t>シセツ</t>
    </rPh>
    <rPh sb="5" eb="7">
      <t>セイビ</t>
    </rPh>
    <rPh sb="7" eb="9">
      <t>キキン</t>
    </rPh>
    <phoneticPr fontId="5"/>
  </si>
  <si>
    <t>ふるさときたがわ基金</t>
  </si>
  <si>
    <t>北川村学校教育施設整備基金</t>
    <rPh sb="0" eb="3">
      <t>キタガワムラ</t>
    </rPh>
    <rPh sb="3" eb="5">
      <t>ガッコウ</t>
    </rPh>
    <rPh sb="5" eb="7">
      <t>キョウイク</t>
    </rPh>
    <rPh sb="7" eb="9">
      <t>シセツ</t>
    </rPh>
    <rPh sb="9" eb="11">
      <t>セイビ</t>
    </rPh>
    <rPh sb="11" eb="13">
      <t>キキン</t>
    </rPh>
    <phoneticPr fontId="5"/>
  </si>
  <si>
    <t>公営住宅施設整備基金</t>
  </si>
  <si>
    <t>森林環境譲与税基金</t>
    <rPh sb="0" eb="7">
      <t>シンリンカンキョウジョウヨゼイ</t>
    </rPh>
    <rPh sb="7" eb="9">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</si>
</sst>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301035</c:v>
                </c:pt>
                <c:pt idx="1">
                  <c:v>277467</c:v>
                </c:pt>
                <c:pt idx="2">
                  <c:v>282256</c:v>
                </c:pt>
                <c:pt idx="3">
                  <c:v>295341</c:v>
                </c:pt>
                <c:pt idx="4">
                  <c:v>292845</c:v>
                </c:pt>
              </c:numCache>
            </c:numRef>
          </c:val>
          <c:smooth val="0"/>
          <c:extLst>
            <c:ext xmlns:c16="http://schemas.microsoft.com/office/drawing/2014/chart" uri="{C3380CC4-5D6E-409C-BE32-E72D297353CC}">
              <c16:uniqueId val="{00000000-4A3B-4137-A014-18D2FB22CB0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367723</c:v>
                </c:pt>
                <c:pt idx="1">
                  <c:v>357382</c:v>
                </c:pt>
                <c:pt idx="2">
                  <c:v>396023</c:v>
                </c:pt>
                <c:pt idx="3">
                  <c:v>226165</c:v>
                </c:pt>
                <c:pt idx="4">
                  <c:v>603714</c:v>
                </c:pt>
              </c:numCache>
            </c:numRef>
          </c:val>
          <c:smooth val="0"/>
          <c:extLst>
            <c:ext xmlns:c16="http://schemas.microsoft.com/office/drawing/2014/chart" uri="{C3380CC4-5D6E-409C-BE32-E72D297353CC}">
              <c16:uniqueId val="{00000001-4A3B-4137-A014-18D2FB22CB0F}"/>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1.64</c:v>
                </c:pt>
                <c:pt idx="1">
                  <c:v>13.5</c:v>
                </c:pt>
                <c:pt idx="2">
                  <c:v>6.13</c:v>
                </c:pt>
                <c:pt idx="3">
                  <c:v>4.47</c:v>
                </c:pt>
                <c:pt idx="4">
                  <c:v>1.6</c:v>
                </c:pt>
              </c:numCache>
            </c:numRef>
          </c:val>
          <c:extLst>
            <c:ext xmlns:c16="http://schemas.microsoft.com/office/drawing/2014/chart" uri="{C3380CC4-5D6E-409C-BE32-E72D297353CC}">
              <c16:uniqueId val="{00000000-24B4-4A2E-AFD4-468150E030D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52.81</c:v>
                </c:pt>
                <c:pt idx="1">
                  <c:v>49.57</c:v>
                </c:pt>
                <c:pt idx="2">
                  <c:v>59.07</c:v>
                </c:pt>
                <c:pt idx="3">
                  <c:v>64.66</c:v>
                </c:pt>
                <c:pt idx="4">
                  <c:v>58.77</c:v>
                </c:pt>
              </c:numCache>
            </c:numRef>
          </c:val>
          <c:extLst>
            <c:ext xmlns:c16="http://schemas.microsoft.com/office/drawing/2014/chart" uri="{C3380CC4-5D6E-409C-BE32-E72D297353CC}">
              <c16:uniqueId val="{00000001-24B4-4A2E-AFD4-468150E030DF}"/>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-4.16</c:v>
                </c:pt>
                <c:pt idx="1">
                  <c:v>14.41</c:v>
                </c:pt>
                <c:pt idx="2">
                  <c:v>-3.29</c:v>
                </c:pt>
                <c:pt idx="3">
                  <c:v>1.28</c:v>
                </c:pt>
                <c:pt idx="4">
                  <c:v>-4.66</c:v>
                </c:pt>
              </c:numCache>
            </c:numRef>
          </c:val>
          <c:smooth val="0"/>
          <c:extLst>
            <c:ext xmlns:c16="http://schemas.microsoft.com/office/drawing/2014/chart" uri="{C3380CC4-5D6E-409C-BE32-E72D297353CC}">
              <c16:uniqueId val="{00000002-24B4-4A2E-AFD4-468150E030DF}"/>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0.05</c:v>
                </c:pt>
                <c:pt idx="8">
                  <c:v>0</c:v>
                </c:pt>
                <c:pt idx="9">
                  <c:v>0</c:v>
                </c:pt>
              </c:numCache>
            </c:numRef>
          </c:val>
          <c:extLst>
            <c:ext xmlns:c16="http://schemas.microsoft.com/office/drawing/2014/chart" uri="{C3380CC4-5D6E-409C-BE32-E72D297353CC}">
              <c16:uniqueId val="{00000000-E728-4C6A-86BE-6EE3B3D9A17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728-4C6A-86BE-6EE3B3D9A17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728-4C6A-86BE-6EE3B3D9A17D}"/>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E728-4C6A-86BE-6EE3B3D9A17D}"/>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E728-4C6A-86BE-6EE3B3D9A17D}"/>
            </c:ext>
          </c:extLst>
        </c:ser>
        <c:ser>
          <c:idx val="5"/>
          <c:order val="5"/>
          <c:tx>
            <c:strRef>
              <c:f>データシート!$A$32</c:f>
              <c:strCache>
                <c:ptCount val="1"/>
                <c:pt idx="0">
                  <c:v>北川村代替輸送特別会計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5-E728-4C6A-86BE-6EE3B3D9A17D}"/>
            </c:ext>
          </c:extLst>
        </c:ser>
        <c:ser>
          <c:idx val="6"/>
          <c:order val="6"/>
          <c:tx>
            <c:strRef>
              <c:f>データシート!$A$33</c:f>
              <c:strCache>
                <c:ptCount val="1"/>
                <c:pt idx="0">
                  <c:v>北川村後期高齢者医療特別会計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7.0000000000000007E-2</c:v>
                </c:pt>
                <c:pt idx="2">
                  <c:v>#N/A</c:v>
                </c:pt>
                <c:pt idx="3">
                  <c:v>0.09</c:v>
                </c:pt>
                <c:pt idx="4">
                  <c:v>#N/A</c:v>
                </c:pt>
                <c:pt idx="5">
                  <c:v>0.05</c:v>
                </c:pt>
                <c:pt idx="6">
                  <c:v>#N/A</c:v>
                </c:pt>
                <c:pt idx="7">
                  <c:v>0.03</c:v>
                </c:pt>
                <c:pt idx="8">
                  <c:v>#N/A</c:v>
                </c:pt>
                <c:pt idx="9">
                  <c:v>0.03</c:v>
                </c:pt>
              </c:numCache>
            </c:numRef>
          </c:val>
          <c:extLst>
            <c:ext xmlns:c16="http://schemas.microsoft.com/office/drawing/2014/chart" uri="{C3380CC4-5D6E-409C-BE32-E72D297353CC}">
              <c16:uniqueId val="{00000006-E728-4C6A-86BE-6EE3B3D9A17D}"/>
            </c:ext>
          </c:extLst>
        </c:ser>
        <c:ser>
          <c:idx val="7"/>
          <c:order val="7"/>
          <c:tx>
            <c:strRef>
              <c:f>データシート!$A$34</c:f>
              <c:strCache>
                <c:ptCount val="1"/>
                <c:pt idx="0">
                  <c:v>北川村国民健康保険特別会計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c:v>
                </c:pt>
                <c:pt idx="2">
                  <c:v>#N/A</c:v>
                </c:pt>
                <c:pt idx="3">
                  <c:v>0</c:v>
                </c:pt>
                <c:pt idx="4">
                  <c:v>#N/A</c:v>
                </c:pt>
                <c:pt idx="5">
                  <c:v>0</c:v>
                </c:pt>
                <c:pt idx="6">
                  <c:v>#N/A</c:v>
                </c:pt>
                <c:pt idx="7">
                  <c:v>0.12</c:v>
                </c:pt>
                <c:pt idx="8">
                  <c:v>#N/A</c:v>
                </c:pt>
                <c:pt idx="9">
                  <c:v>0.11</c:v>
                </c:pt>
              </c:numCache>
            </c:numRef>
          </c:val>
          <c:extLst>
            <c:ext xmlns:c16="http://schemas.microsoft.com/office/drawing/2014/chart" uri="{C3380CC4-5D6E-409C-BE32-E72D297353CC}">
              <c16:uniqueId val="{00000007-E728-4C6A-86BE-6EE3B3D9A17D}"/>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1.63</c:v>
                </c:pt>
                <c:pt idx="2">
                  <c:v>#N/A</c:v>
                </c:pt>
                <c:pt idx="3">
                  <c:v>13.49</c:v>
                </c:pt>
                <c:pt idx="4">
                  <c:v>#N/A</c:v>
                </c:pt>
                <c:pt idx="5">
                  <c:v>6.12</c:v>
                </c:pt>
                <c:pt idx="6">
                  <c:v>#N/A</c:v>
                </c:pt>
                <c:pt idx="7">
                  <c:v>4.47</c:v>
                </c:pt>
                <c:pt idx="8">
                  <c:v>#N/A</c:v>
                </c:pt>
                <c:pt idx="9">
                  <c:v>1.59</c:v>
                </c:pt>
              </c:numCache>
            </c:numRef>
          </c:val>
          <c:extLst>
            <c:ext xmlns:c16="http://schemas.microsoft.com/office/drawing/2014/chart" uri="{C3380CC4-5D6E-409C-BE32-E72D297353CC}">
              <c16:uniqueId val="{00000008-E728-4C6A-86BE-6EE3B3D9A17D}"/>
            </c:ext>
          </c:extLst>
        </c:ser>
        <c:ser>
          <c:idx val="9"/>
          <c:order val="9"/>
          <c:tx>
            <c:strRef>
              <c:f>データシート!$A$36</c:f>
              <c:strCache>
                <c:ptCount val="1"/>
                <c:pt idx="0">
                  <c:v>簡易水道事業会計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0</c:v>
                </c:pt>
                <c:pt idx="1">
                  <c:v>0</c:v>
                </c:pt>
                <c:pt idx="2">
                  <c:v>0</c:v>
                </c:pt>
                <c:pt idx="3">
                  <c:v>0</c:v>
                </c:pt>
                <c:pt idx="4">
                  <c:v>0</c:v>
                </c:pt>
                <c:pt idx="5">
                  <c:v>0</c:v>
                </c:pt>
                <c:pt idx="6">
                  <c:v>0</c:v>
                </c:pt>
                <c:pt idx="7">
                  <c:v>0</c:v>
                </c:pt>
                <c:pt idx="8">
                  <c:v>#N/A</c:v>
                </c:pt>
                <c:pt idx="9">
                  <c:v>5.37</c:v>
                </c:pt>
              </c:numCache>
            </c:numRef>
          </c:val>
          <c:extLst>
            <c:ext xmlns:c16="http://schemas.microsoft.com/office/drawing/2014/chart" uri="{C3380CC4-5D6E-409C-BE32-E72D297353CC}">
              <c16:uniqueId val="{00000009-E728-4C6A-86BE-6EE3B3D9A17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204</c:v>
                </c:pt>
                <c:pt idx="5">
                  <c:v>208</c:v>
                </c:pt>
                <c:pt idx="8">
                  <c:v>276</c:v>
                </c:pt>
                <c:pt idx="11">
                  <c:v>247</c:v>
                </c:pt>
                <c:pt idx="14">
                  <c:v>252</c:v>
                </c:pt>
              </c:numCache>
            </c:numRef>
          </c:val>
          <c:extLst>
            <c:ext xmlns:c16="http://schemas.microsoft.com/office/drawing/2014/chart" uri="{C3380CC4-5D6E-409C-BE32-E72D297353CC}">
              <c16:uniqueId val="{00000000-F9C9-4EA0-BE0B-27B33EA9ACD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9C9-4EA0-BE0B-27B33EA9ACD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9C9-4EA0-BE0B-27B33EA9ACD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12</c:v>
                </c:pt>
                <c:pt idx="3">
                  <c:v>2</c:v>
                </c:pt>
                <c:pt idx="6">
                  <c:v>2</c:v>
                </c:pt>
                <c:pt idx="9">
                  <c:v>0</c:v>
                </c:pt>
                <c:pt idx="12">
                  <c:v>0</c:v>
                </c:pt>
              </c:numCache>
            </c:numRef>
          </c:val>
          <c:extLst>
            <c:ext xmlns:c16="http://schemas.microsoft.com/office/drawing/2014/chart" uri="{C3380CC4-5D6E-409C-BE32-E72D297353CC}">
              <c16:uniqueId val="{00000003-F9C9-4EA0-BE0B-27B33EA9ACD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0</c:v>
                </c:pt>
                <c:pt idx="3">
                  <c:v>0</c:v>
                </c:pt>
                <c:pt idx="6">
                  <c:v>1</c:v>
                </c:pt>
                <c:pt idx="9">
                  <c:v>1</c:v>
                </c:pt>
                <c:pt idx="12">
                  <c:v>20</c:v>
                </c:pt>
              </c:numCache>
            </c:numRef>
          </c:val>
          <c:extLst>
            <c:ext xmlns:c16="http://schemas.microsoft.com/office/drawing/2014/chart" uri="{C3380CC4-5D6E-409C-BE32-E72D297353CC}">
              <c16:uniqueId val="{00000004-F9C9-4EA0-BE0B-27B33EA9ACD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9C9-4EA0-BE0B-27B33EA9ACD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9C9-4EA0-BE0B-27B33EA9ACD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151</c:v>
                </c:pt>
                <c:pt idx="3">
                  <c:v>163</c:v>
                </c:pt>
                <c:pt idx="6">
                  <c:v>264</c:v>
                </c:pt>
                <c:pt idx="9">
                  <c:v>234</c:v>
                </c:pt>
                <c:pt idx="12">
                  <c:v>250</c:v>
                </c:pt>
              </c:numCache>
            </c:numRef>
          </c:val>
          <c:extLst>
            <c:ext xmlns:c16="http://schemas.microsoft.com/office/drawing/2014/chart" uri="{C3380CC4-5D6E-409C-BE32-E72D297353CC}">
              <c16:uniqueId val="{00000007-F9C9-4EA0-BE0B-27B33EA9ACD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-41</c:v>
                </c:pt>
                <c:pt idx="2">
                  <c:v>#N/A</c:v>
                </c:pt>
                <c:pt idx="3">
                  <c:v>#N/A</c:v>
                </c:pt>
                <c:pt idx="4">
                  <c:v>-43</c:v>
                </c:pt>
                <c:pt idx="5">
                  <c:v>#N/A</c:v>
                </c:pt>
                <c:pt idx="6">
                  <c:v>#N/A</c:v>
                </c:pt>
                <c:pt idx="7">
                  <c:v>-9</c:v>
                </c:pt>
                <c:pt idx="8">
                  <c:v>#N/A</c:v>
                </c:pt>
                <c:pt idx="9">
                  <c:v>#N/A</c:v>
                </c:pt>
                <c:pt idx="10">
                  <c:v>-12</c:v>
                </c:pt>
                <c:pt idx="11">
                  <c:v>#N/A</c:v>
                </c:pt>
                <c:pt idx="12">
                  <c:v>#N/A</c:v>
                </c:pt>
                <c:pt idx="13">
                  <c:v>18</c:v>
                </c:pt>
                <c:pt idx="14">
                  <c:v>#N/A</c:v>
                </c:pt>
              </c:numCache>
            </c:numRef>
          </c:val>
          <c:smooth val="0"/>
          <c:extLst>
            <c:ext xmlns:c16="http://schemas.microsoft.com/office/drawing/2014/chart" uri="{C3380CC4-5D6E-409C-BE32-E72D297353CC}">
              <c16:uniqueId val="{00000008-F9C9-4EA0-BE0B-27B33EA9ACD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2493</c:v>
                </c:pt>
                <c:pt idx="5">
                  <c:v>2494</c:v>
                </c:pt>
                <c:pt idx="8">
                  <c:v>2437</c:v>
                </c:pt>
                <c:pt idx="11">
                  <c:v>2361</c:v>
                </c:pt>
                <c:pt idx="14">
                  <c:v>2298</c:v>
                </c:pt>
              </c:numCache>
            </c:numRef>
          </c:val>
          <c:extLst>
            <c:ext xmlns:c16="http://schemas.microsoft.com/office/drawing/2014/chart" uri="{C3380CC4-5D6E-409C-BE32-E72D297353CC}">
              <c16:uniqueId val="{00000000-A4AB-401A-93ED-DB3D906A153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A4AB-401A-93ED-DB3D906A153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3291</c:v>
                </c:pt>
                <c:pt idx="5">
                  <c:v>3347</c:v>
                </c:pt>
                <c:pt idx="8">
                  <c:v>3540</c:v>
                </c:pt>
                <c:pt idx="11">
                  <c:v>3601</c:v>
                </c:pt>
                <c:pt idx="14">
                  <c:v>3486</c:v>
                </c:pt>
              </c:numCache>
            </c:numRef>
          </c:val>
          <c:extLst>
            <c:ext xmlns:c16="http://schemas.microsoft.com/office/drawing/2014/chart" uri="{C3380CC4-5D6E-409C-BE32-E72D297353CC}">
              <c16:uniqueId val="{00000002-A4AB-401A-93ED-DB3D906A153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4AB-401A-93ED-DB3D906A153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4AB-401A-93ED-DB3D906A153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4AB-401A-93ED-DB3D906A153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342</c:v>
                </c:pt>
                <c:pt idx="3">
                  <c:v>359</c:v>
                </c:pt>
                <c:pt idx="6">
                  <c:v>375</c:v>
                </c:pt>
                <c:pt idx="9">
                  <c:v>330</c:v>
                </c:pt>
                <c:pt idx="12">
                  <c:v>231</c:v>
                </c:pt>
              </c:numCache>
            </c:numRef>
          </c:val>
          <c:extLst>
            <c:ext xmlns:c16="http://schemas.microsoft.com/office/drawing/2014/chart" uri="{C3380CC4-5D6E-409C-BE32-E72D297353CC}">
              <c16:uniqueId val="{00000006-A4AB-401A-93ED-DB3D906A153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c:v>
                </c:pt>
                <c:pt idx="3">
                  <c:v>2</c:v>
                </c:pt>
                <c:pt idx="6">
                  <c:v>0</c:v>
                </c:pt>
                <c:pt idx="9">
                  <c:v>0</c:v>
                </c:pt>
                <c:pt idx="12">
                  <c:v>0</c:v>
                </c:pt>
              </c:numCache>
            </c:numRef>
          </c:val>
          <c:extLst>
            <c:ext xmlns:c16="http://schemas.microsoft.com/office/drawing/2014/chart" uri="{C3380CC4-5D6E-409C-BE32-E72D297353CC}">
              <c16:uniqueId val="{00000007-A4AB-401A-93ED-DB3D906A153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0</c:v>
                </c:pt>
                <c:pt idx="3">
                  <c:v>0</c:v>
                </c:pt>
                <c:pt idx="6">
                  <c:v>0</c:v>
                </c:pt>
                <c:pt idx="9">
                  <c:v>31</c:v>
                </c:pt>
                <c:pt idx="12">
                  <c:v>20</c:v>
                </c:pt>
              </c:numCache>
            </c:numRef>
          </c:val>
          <c:extLst>
            <c:ext xmlns:c16="http://schemas.microsoft.com/office/drawing/2014/chart" uri="{C3380CC4-5D6E-409C-BE32-E72D297353CC}">
              <c16:uniqueId val="{00000008-A4AB-401A-93ED-DB3D906A153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7</c:v>
                </c:pt>
                <c:pt idx="3">
                  <c:v>7</c:v>
                </c:pt>
                <c:pt idx="6">
                  <c:v>2</c:v>
                </c:pt>
                <c:pt idx="9">
                  <c:v>12</c:v>
                </c:pt>
                <c:pt idx="12">
                  <c:v>25</c:v>
                </c:pt>
              </c:numCache>
            </c:numRef>
          </c:val>
          <c:extLst>
            <c:ext xmlns:c16="http://schemas.microsoft.com/office/drawing/2014/chart" uri="{C3380CC4-5D6E-409C-BE32-E72D297353CC}">
              <c16:uniqueId val="{00000009-A4AB-401A-93ED-DB3D906A153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2369</c:v>
                </c:pt>
                <c:pt idx="3">
                  <c:v>2450</c:v>
                </c:pt>
                <c:pt idx="6">
                  <c:v>2429</c:v>
                </c:pt>
                <c:pt idx="9">
                  <c:v>2391</c:v>
                </c:pt>
                <c:pt idx="12">
                  <c:v>2381</c:v>
                </c:pt>
              </c:numCache>
            </c:numRef>
          </c:val>
          <c:extLst>
            <c:ext xmlns:c16="http://schemas.microsoft.com/office/drawing/2014/chart" uri="{C3380CC4-5D6E-409C-BE32-E72D297353CC}">
              <c16:uniqueId val="{0000000A-A4AB-401A-93ED-DB3D906A153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A4AB-401A-93ED-DB3D906A153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786</c:v>
                </c:pt>
                <c:pt idx="1">
                  <c:v>840</c:v>
                </c:pt>
                <c:pt idx="2">
                  <c:v>784</c:v>
                </c:pt>
              </c:numCache>
            </c:numRef>
          </c:val>
          <c:extLst>
            <c:ext xmlns:c16="http://schemas.microsoft.com/office/drawing/2014/chart" uri="{C3380CC4-5D6E-409C-BE32-E72D297353CC}">
              <c16:uniqueId val="{00000000-A98C-4243-B186-362D09C739B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466</c:v>
                </c:pt>
                <c:pt idx="1">
                  <c:v>430</c:v>
                </c:pt>
                <c:pt idx="2">
                  <c:v>324</c:v>
                </c:pt>
              </c:numCache>
            </c:numRef>
          </c:val>
          <c:extLst>
            <c:ext xmlns:c16="http://schemas.microsoft.com/office/drawing/2014/chart" uri="{C3380CC4-5D6E-409C-BE32-E72D297353CC}">
              <c16:uniqueId val="{00000001-A98C-4243-B186-362D09C739B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1795</c:v>
                </c:pt>
                <c:pt idx="1">
                  <c:v>1858</c:v>
                </c:pt>
                <c:pt idx="2">
                  <c:v>1862</c:v>
                </c:pt>
              </c:numCache>
            </c:numRef>
          </c:val>
          <c:extLst>
            <c:ext xmlns:c16="http://schemas.microsoft.com/office/drawing/2014/chart" uri="{C3380CC4-5D6E-409C-BE32-E72D297353CC}">
              <c16:uniqueId val="{00000002-A98C-4243-B186-362D09C739B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高知県北川村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三位一体改革以降、地方債新規発行抑制を行ってきたが、温泉施設の大規模改修や福祉施設の整備、モネの庭の光の庭リニューアル、小水力発電施設詳細設計等にかかる大型事業の起債発行の影響により、元金償還開始に伴う公債費の大幅な増加が見込まれる。また、今後脱炭素関連事業</a:t>
          </a:r>
          <a:r>
            <a:rPr kumimoji="1" lang="ja-JP" altLang="en-US" sz="1100">
              <a:solidFill>
                <a:schemeClr val="dk1"/>
              </a:solidFill>
              <a:effectLst/>
              <a:latin typeface="+mn-lt"/>
              <a:ea typeface="+mn-ea"/>
              <a:cs typeface="+mn-cs"/>
            </a:rPr>
            <a:t>により</a:t>
          </a:r>
          <a:r>
            <a:rPr kumimoji="1" lang="ja-JP" altLang="ja-JP" sz="1100">
              <a:solidFill>
                <a:schemeClr val="dk1"/>
              </a:solidFill>
              <a:effectLst/>
              <a:latin typeface="+mn-lt"/>
              <a:ea typeface="+mn-ea"/>
              <a:cs typeface="+mn-cs"/>
            </a:rPr>
            <a:t>更なる負担が見込まれることとなる。</a:t>
          </a:r>
          <a:endParaRPr lang="ja-JP" altLang="ja-JP" sz="1400">
            <a:effectLst/>
          </a:endParaRPr>
        </a:p>
        <a:p>
          <a:r>
            <a:rPr kumimoji="1" lang="ja-JP" altLang="ja-JP" sz="1100">
              <a:solidFill>
                <a:schemeClr val="dk1"/>
              </a:solidFill>
              <a:effectLst/>
              <a:latin typeface="+mn-lt"/>
              <a:ea typeface="+mn-ea"/>
              <a:cs typeface="+mn-cs"/>
            </a:rPr>
            <a:t>　任意繰上償還による民間資金借入分の元利償還金の圧縮を継続的に行いながら、財政状況を勘案した計画的な事業の実施とそれに伴う必要最低限の地方債の発行に努める。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該当なし</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高知県北川村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近年は、任意繰上償還を行っており、地方債現在高は低水準であったが、温泉施設の大規模改修や福祉施設の整備、モネの庭の光の庭リニューアル、小水力発電施設詳細設計等に伴う新規発行によって増加傾向にある。</a:t>
          </a:r>
          <a:endParaRPr lang="ja-JP" altLang="ja-JP" sz="1400">
            <a:effectLst/>
          </a:endParaRPr>
        </a:p>
        <a:p>
          <a:r>
            <a:rPr kumimoji="1" lang="ja-JP" altLang="ja-JP" sz="1100">
              <a:solidFill>
                <a:schemeClr val="dk1"/>
              </a:solidFill>
              <a:effectLst/>
              <a:latin typeface="+mn-lt"/>
              <a:ea typeface="+mn-ea"/>
              <a:cs typeface="+mn-cs"/>
            </a:rPr>
            <a:t>　今後、脱炭素先行地域事業</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保小中一体化施設</a:t>
          </a:r>
          <a:r>
            <a:rPr kumimoji="1" lang="en-US" altLang="ja-JP" sz="1100">
              <a:solidFill>
                <a:schemeClr val="dk1"/>
              </a:solidFill>
              <a:effectLst/>
              <a:latin typeface="+mn-lt"/>
              <a:ea typeface="+mn-ea"/>
              <a:cs typeface="+mn-cs"/>
            </a:rPr>
            <a:t>ZEB</a:t>
          </a:r>
          <a:r>
            <a:rPr kumimoji="1" lang="ja-JP" altLang="ja-JP" sz="1100">
              <a:solidFill>
                <a:schemeClr val="dk1"/>
              </a:solidFill>
              <a:effectLst/>
              <a:latin typeface="+mn-lt"/>
              <a:ea typeface="+mn-ea"/>
              <a:cs typeface="+mn-cs"/>
            </a:rPr>
            <a:t>化整備</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小水力発電施設整備等の大型事業により、地方債の増加が見込まれる。</a:t>
          </a:r>
          <a:endParaRPr lang="ja-JP" altLang="ja-JP" sz="1400">
            <a:effectLst/>
          </a:endParaRPr>
        </a:p>
        <a:p>
          <a:r>
            <a:rPr kumimoji="1" lang="ja-JP" altLang="ja-JP" sz="1100">
              <a:solidFill>
                <a:schemeClr val="dk1"/>
              </a:solidFill>
              <a:effectLst/>
              <a:latin typeface="+mn-lt"/>
              <a:ea typeface="+mn-ea"/>
              <a:cs typeface="+mn-cs"/>
            </a:rPr>
            <a:t>　一部事務組合に係る地方債は、現在のところ新たな地方債発行を予定されていない。</a:t>
          </a:r>
          <a:endParaRPr lang="ja-JP" altLang="ja-JP" sz="1400">
            <a:effectLst/>
          </a:endParaRPr>
        </a:p>
        <a:p>
          <a:r>
            <a:rPr kumimoji="1" lang="ja-JP" altLang="ja-JP" sz="1100">
              <a:solidFill>
                <a:schemeClr val="dk1"/>
              </a:solidFill>
              <a:effectLst/>
              <a:latin typeface="+mn-lt"/>
              <a:ea typeface="+mn-ea"/>
              <a:cs typeface="+mn-cs"/>
            </a:rPr>
            <a:t>　現在、将来負担額を充当可能財源が上回る状況で推移して</a:t>
          </a:r>
          <a:r>
            <a:rPr kumimoji="1" lang="ja-JP" altLang="en-US" sz="1100">
              <a:solidFill>
                <a:schemeClr val="dk1"/>
              </a:solidFill>
              <a:effectLst/>
              <a:latin typeface="+mn-lt"/>
              <a:ea typeface="+mn-ea"/>
              <a:cs typeface="+mn-cs"/>
            </a:rPr>
            <a:t>いるが、</a:t>
          </a:r>
          <a:r>
            <a:rPr kumimoji="1" lang="ja-JP" altLang="ja-JP" sz="1100">
              <a:solidFill>
                <a:schemeClr val="dk1"/>
              </a:solidFill>
              <a:effectLst/>
              <a:latin typeface="+mn-lt"/>
              <a:ea typeface="+mn-ea"/>
              <a:cs typeface="+mn-cs"/>
            </a:rPr>
            <a:t>今後</a:t>
          </a:r>
          <a:r>
            <a:rPr kumimoji="1" lang="ja-JP" altLang="en-US" sz="1100">
              <a:solidFill>
                <a:schemeClr val="dk1"/>
              </a:solidFill>
              <a:effectLst/>
              <a:latin typeface="+mn-lt"/>
              <a:ea typeface="+mn-ea"/>
              <a:cs typeface="+mn-cs"/>
            </a:rPr>
            <a:t>、起債発行額の増加や基金の取り崩しの増が見込まれているため適正な財政運営をしていくことが必要である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高知県北川村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財政調整基金は、利子や決算剰余金の積立により徐々に増加して</a:t>
          </a:r>
          <a:r>
            <a:rPr kumimoji="1" lang="ja-JP" altLang="en-US" sz="1100">
              <a:solidFill>
                <a:schemeClr val="dk1"/>
              </a:solidFill>
              <a:effectLst/>
              <a:latin typeface="+mn-lt"/>
              <a:ea typeface="+mn-ea"/>
              <a:cs typeface="+mn-cs"/>
            </a:rPr>
            <a:t>いたが、事業費の増により、</a:t>
          </a:r>
          <a:r>
            <a:rPr kumimoji="1" lang="en-US" altLang="ja-JP" sz="1100">
              <a:solidFill>
                <a:schemeClr val="dk1"/>
              </a:solidFill>
              <a:effectLst/>
              <a:latin typeface="+mn-lt"/>
              <a:ea typeface="+mn-ea"/>
              <a:cs typeface="+mn-cs"/>
            </a:rPr>
            <a:t>R6</a:t>
          </a:r>
          <a:r>
            <a:rPr kumimoji="1" lang="ja-JP" altLang="en-US" sz="1100">
              <a:solidFill>
                <a:schemeClr val="dk1"/>
              </a:solidFill>
              <a:effectLst/>
              <a:latin typeface="+mn-lt"/>
              <a:ea typeface="+mn-ea"/>
              <a:cs typeface="+mn-cs"/>
            </a:rPr>
            <a:t>年度については取り崩しを行っている。</a:t>
          </a:r>
          <a:endParaRPr lang="ja-JP" altLang="ja-JP" sz="14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R1</a:t>
          </a:r>
          <a:r>
            <a:rPr kumimoji="1" lang="ja-JP" altLang="ja-JP" sz="1100">
              <a:solidFill>
                <a:schemeClr val="dk1"/>
              </a:solidFill>
              <a:effectLst/>
              <a:latin typeface="+mn-lt"/>
              <a:ea typeface="+mn-ea"/>
              <a:cs typeface="+mn-cs"/>
            </a:rPr>
            <a:t>年度から森林環境譲与税基金積立を開始し、充当事業の残額を積み立てることで基金残高が増加している。</a:t>
          </a:r>
          <a:endParaRPr lang="ja-JP" altLang="ja-JP" sz="1400">
            <a:effectLst/>
          </a:endParaRPr>
        </a:p>
        <a:p>
          <a:r>
            <a:rPr kumimoji="1" lang="ja-JP" altLang="ja-JP" sz="1100">
              <a:solidFill>
                <a:schemeClr val="dk1"/>
              </a:solidFill>
              <a:effectLst/>
              <a:latin typeface="+mn-lt"/>
              <a:ea typeface="+mn-ea"/>
              <a:cs typeface="+mn-cs"/>
            </a:rPr>
            <a:t>　ふるさときたがわ基金についても寄附額の積立により基金残高が増加している。</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利子や決算剰余金の積立やふるさと納税の積立以外は、積立は予定していない。</a:t>
          </a:r>
          <a:endParaRPr lang="ja-JP" altLang="ja-JP" sz="1400">
            <a:effectLst/>
          </a:endParaRPr>
        </a:p>
        <a:p>
          <a:r>
            <a:rPr kumimoji="1" lang="ja-JP" altLang="ja-JP" sz="1100">
              <a:solidFill>
                <a:schemeClr val="dk1"/>
              </a:solidFill>
              <a:effectLst/>
              <a:latin typeface="+mn-lt"/>
              <a:ea typeface="+mn-ea"/>
              <a:cs typeface="+mn-cs"/>
            </a:rPr>
            <a:t>　脱炭素関連事業（保小中一体化施設、小水力発電施設等）に施設整備基金</a:t>
          </a:r>
          <a:r>
            <a:rPr kumimoji="1" lang="ja-JP" altLang="en-US" sz="1100">
              <a:solidFill>
                <a:schemeClr val="dk1"/>
              </a:solidFill>
              <a:effectLst/>
              <a:latin typeface="+mn-lt"/>
              <a:ea typeface="+mn-ea"/>
              <a:cs typeface="+mn-cs"/>
            </a:rPr>
            <a:t>や森林環境譲与税基金</a:t>
          </a:r>
          <a:r>
            <a:rPr kumimoji="1" lang="ja-JP" altLang="ja-JP" sz="1100">
              <a:solidFill>
                <a:schemeClr val="dk1"/>
              </a:solidFill>
              <a:effectLst/>
              <a:latin typeface="+mn-lt"/>
              <a:ea typeface="+mn-ea"/>
              <a:cs typeface="+mn-cs"/>
            </a:rPr>
            <a:t>等を取り崩し活用していく予定である。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（基金の使途）</a:t>
          </a:r>
          <a:endParaRPr lang="ja-JP" altLang="ja-JP" sz="1400">
            <a:effectLst/>
          </a:endParaRPr>
        </a:p>
        <a:p>
          <a:r>
            <a:rPr kumimoji="1" lang="ja-JP" altLang="ja-JP" sz="1100">
              <a:solidFill>
                <a:schemeClr val="dk1"/>
              </a:solidFill>
              <a:effectLst/>
              <a:latin typeface="+mn-lt"/>
              <a:ea typeface="+mn-ea"/>
              <a:cs typeface="+mn-cs"/>
            </a:rPr>
            <a:t>　施設等整備基金：村の施設となるべき土地、建物及び備品の取得等の財源</a:t>
          </a:r>
          <a:endParaRPr lang="ja-JP" altLang="ja-JP" sz="1400">
            <a:effectLst/>
          </a:endParaRPr>
        </a:p>
        <a:p>
          <a:r>
            <a:rPr kumimoji="1" lang="ja-JP" altLang="ja-JP" sz="1100">
              <a:solidFill>
                <a:schemeClr val="dk1"/>
              </a:solidFill>
              <a:effectLst/>
              <a:latin typeface="+mn-lt"/>
              <a:ea typeface="+mn-ea"/>
              <a:cs typeface="+mn-cs"/>
            </a:rPr>
            <a:t>　学校教育施設整備基金：村内の公立学校整備の財源</a:t>
          </a:r>
          <a:endParaRPr lang="ja-JP" altLang="ja-JP" sz="1400">
            <a:effectLst/>
          </a:endParaRPr>
        </a:p>
        <a:p>
          <a:r>
            <a:rPr kumimoji="1" lang="ja-JP" altLang="ja-JP" sz="1100">
              <a:solidFill>
                <a:schemeClr val="dk1"/>
              </a:solidFill>
              <a:effectLst/>
              <a:latin typeface="+mn-lt"/>
              <a:ea typeface="+mn-ea"/>
              <a:cs typeface="+mn-cs"/>
            </a:rPr>
            <a:t>　ふるさときたがわ基金：産業、福祉、教育等の諸事業実施のための財源</a:t>
          </a:r>
          <a:endParaRPr lang="ja-JP" altLang="ja-JP" sz="1400">
            <a:effectLst/>
          </a:endParaRPr>
        </a:p>
        <a:p>
          <a:r>
            <a:rPr kumimoji="1" lang="ja-JP" altLang="ja-JP" sz="1100">
              <a:solidFill>
                <a:schemeClr val="dk1"/>
              </a:solidFill>
              <a:effectLst/>
              <a:latin typeface="+mn-lt"/>
              <a:ea typeface="+mn-ea"/>
              <a:cs typeface="+mn-cs"/>
            </a:rPr>
            <a:t>　公営住宅施設整備基金：公営住宅の施設改修等のための財源</a:t>
          </a:r>
          <a:endParaRPr lang="ja-JP" altLang="ja-JP" sz="1400">
            <a:effectLst/>
          </a:endParaRPr>
        </a:p>
        <a:p>
          <a:r>
            <a:rPr kumimoji="1" lang="ja-JP" altLang="ja-JP" sz="1100">
              <a:solidFill>
                <a:schemeClr val="dk1"/>
              </a:solidFill>
              <a:effectLst/>
              <a:latin typeface="+mn-lt"/>
              <a:ea typeface="+mn-ea"/>
              <a:cs typeface="+mn-cs"/>
            </a:rPr>
            <a:t>　むらづくり基金：人材の育成のための事業、伝統・文化の継承のための事業、地域間交流のための事業、地場産業の育成のための事業のための財源 </a:t>
          </a:r>
          <a:endParaRPr kumimoji="1" lang="en-US" altLang="ja-JP" sz="1100">
            <a:solidFill>
              <a:schemeClr val="dk1"/>
            </a:solidFill>
            <a:effectLst/>
            <a:latin typeface="+mn-lt"/>
            <a:ea typeface="+mn-ea"/>
            <a:cs typeface="+mn-cs"/>
          </a:endParaRPr>
        </a:p>
        <a:p>
          <a:endParaRPr lang="ja-JP" altLang="ja-JP" sz="1400">
            <a:effectLst/>
          </a:endParaRPr>
        </a:p>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年度は各基金利子の積立を行った。また、ふるさときたがわ基金は寄附額を積み立てたことに伴い増額、森林環境譲与税基金は譲与税の一部を積み立てたことにより増額している。</a:t>
          </a:r>
          <a:endParaRPr kumimoji="1" lang="en-US" altLang="ja-JP" sz="1100">
            <a:solidFill>
              <a:schemeClr val="dk1"/>
            </a:solidFill>
            <a:effectLst/>
            <a:latin typeface="+mn-lt"/>
            <a:ea typeface="+mn-ea"/>
            <a:cs typeface="+mn-cs"/>
          </a:endParaRPr>
        </a:p>
        <a:p>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脱炭素関連事業（保小中一体化施設、小水力発電施設等）に対し、施設整備基金、学校教育施設整備基金、森林環境譲与税を活用することとなるため、これらの基金は大幅な減少が見込まれる。</a:t>
          </a:r>
          <a:endParaRPr lang="ja-JP" altLang="ja-JP" sz="1400">
            <a:effectLst/>
          </a:endParaRPr>
        </a:p>
        <a:p>
          <a:r>
            <a:rPr kumimoji="1" lang="ja-JP" altLang="ja-JP" sz="1100">
              <a:solidFill>
                <a:schemeClr val="dk1"/>
              </a:solidFill>
              <a:effectLst/>
              <a:latin typeface="+mn-lt"/>
              <a:ea typeface="+mn-ea"/>
              <a:cs typeface="+mn-cs"/>
            </a:rPr>
            <a:t>　今後もコンスタントに積立を行い、基金残高の維持を行う。</a:t>
          </a:r>
          <a:endParaRPr lang="ja-JP" altLang="ja-JP" sz="1400">
            <a:effectLst/>
          </a:endParaRPr>
        </a:p>
        <a:p>
          <a:r>
            <a:rPr kumimoji="1" lang="ja-JP" altLang="ja-JP" sz="1100">
              <a:solidFill>
                <a:schemeClr val="dk1"/>
              </a:solidFill>
              <a:effectLst/>
              <a:latin typeface="+mn-lt"/>
              <a:ea typeface="+mn-ea"/>
              <a:cs typeface="+mn-cs"/>
            </a:rPr>
            <a:t>　また、ふるさときたがわ基金については、各事業に効果的に活用していく。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理由）</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単独事業費の増に伴い取り崩しを行ったため</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している。</a:t>
          </a:r>
          <a:endParaRPr lang="ja-JP" altLang="ja-JP" sz="1400">
            <a:effectLst/>
          </a:endParaRPr>
        </a:p>
        <a:p>
          <a:r>
            <a:rPr kumimoji="1" lang="ja-JP" altLang="ja-JP" sz="1100">
              <a:solidFill>
                <a:schemeClr val="dk1"/>
              </a:solidFill>
              <a:effectLst/>
              <a:latin typeface="+mn-lt"/>
              <a:ea typeface="+mn-ea"/>
              <a:cs typeface="+mn-cs"/>
            </a:rPr>
            <a:t>　</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圃場整備事業や脱炭素関連事業により基金を充当していく予定であり、令和７年度以降に大幅な減少が見込まれる。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令和４年度以降、当該基金を活用し任意繰上償還を実施しており、減少傾向にある。</a:t>
          </a:r>
          <a:endParaRPr kumimoji="1" lang="en-US" altLang="ja-JP" sz="1100">
            <a:solidFill>
              <a:schemeClr val="dk1"/>
            </a:solidFill>
            <a:effectLst/>
            <a:latin typeface="+mn-lt"/>
            <a:ea typeface="+mn-ea"/>
            <a:cs typeface="+mn-cs"/>
          </a:endParaRPr>
        </a:p>
        <a:p>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脱炭素関連事業等の大規模な事業が控えているため、積極的に基金を活用し任意繰上償還に取り組み財政の健全化を図っていく予定である。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高知県北川村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1,177
1,156
196.73
2,982,435
2,900,100
21,312
1,333,913
2,380,960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類似団体平均と同じ水準だが、全国平均を△</a:t>
          </a:r>
          <a:r>
            <a:rPr kumimoji="1" lang="en-US" altLang="ja-JP" sz="1050">
              <a:solidFill>
                <a:schemeClr val="dk1"/>
              </a:solidFill>
              <a:effectLst/>
              <a:latin typeface="+mn-lt"/>
              <a:ea typeface="+mn-ea"/>
              <a:cs typeface="+mn-cs"/>
            </a:rPr>
            <a:t>0.30</a:t>
          </a:r>
          <a:r>
            <a:rPr kumimoji="1" lang="ja-JP" altLang="ja-JP" sz="1050">
              <a:solidFill>
                <a:schemeClr val="dk1"/>
              </a:solidFill>
              <a:effectLst/>
              <a:latin typeface="+mn-lt"/>
              <a:ea typeface="+mn-ea"/>
              <a:cs typeface="+mn-cs"/>
            </a:rPr>
            <a:t>と大きく下回っている。県平均と比べても△</a:t>
          </a:r>
          <a:r>
            <a:rPr kumimoji="1" lang="en-US" altLang="ja-JP" sz="1050">
              <a:solidFill>
                <a:schemeClr val="dk1"/>
              </a:solidFill>
              <a:effectLst/>
              <a:latin typeface="+mn-lt"/>
              <a:ea typeface="+mn-ea"/>
              <a:cs typeface="+mn-cs"/>
            </a:rPr>
            <a:t>0.06</a:t>
          </a:r>
          <a:r>
            <a:rPr kumimoji="1" lang="ja-JP" altLang="ja-JP" sz="1050">
              <a:solidFill>
                <a:schemeClr val="dk1"/>
              </a:solidFill>
              <a:effectLst/>
              <a:latin typeface="+mn-lt"/>
              <a:ea typeface="+mn-ea"/>
              <a:cs typeface="+mn-cs"/>
            </a:rPr>
            <a:t>低く、いずれも平均以下の水準を推移している。</a:t>
          </a:r>
          <a:endParaRPr lang="ja-JP" altLang="ja-JP" sz="1050">
            <a:effectLst/>
          </a:endParaRPr>
        </a:p>
        <a:p>
          <a:r>
            <a:rPr kumimoji="1" lang="ja-JP" altLang="ja-JP" sz="1050">
              <a:solidFill>
                <a:schemeClr val="dk1"/>
              </a:solidFill>
              <a:effectLst/>
              <a:latin typeface="+mn-lt"/>
              <a:ea typeface="+mn-ea"/>
              <a:cs typeface="+mn-cs"/>
            </a:rPr>
            <a:t>　普通交付税は一時的に増加傾向にあり、特別交付税は要因により増減がある状況にあり、今後の景気の動向や人口減少による地方交付税の減少は避けられない。</a:t>
          </a:r>
          <a:r>
            <a:rPr kumimoji="1" lang="en-US" altLang="ja-JP" sz="1050">
              <a:solidFill>
                <a:schemeClr val="dk1"/>
              </a:solidFill>
              <a:effectLst/>
              <a:latin typeface="+mn-lt"/>
              <a:ea typeface="+mn-ea"/>
              <a:cs typeface="+mn-cs"/>
            </a:rPr>
            <a:t>3</a:t>
          </a:r>
          <a:r>
            <a:rPr kumimoji="1" lang="ja-JP" altLang="ja-JP" sz="1050">
              <a:solidFill>
                <a:schemeClr val="dk1"/>
              </a:solidFill>
              <a:effectLst/>
              <a:latin typeface="+mn-lt"/>
              <a:ea typeface="+mn-ea"/>
              <a:cs typeface="+mn-cs"/>
            </a:rPr>
            <a:t>年に一度の固定資産税の評価替や人口減少に伴う個人住民税の税収の減少も想定される。</a:t>
          </a:r>
          <a:endParaRPr lang="ja-JP" altLang="ja-JP" sz="1050">
            <a:effectLst/>
          </a:endParaRPr>
        </a:p>
        <a:p>
          <a:r>
            <a:rPr kumimoji="1" lang="ja-JP" altLang="ja-JP" sz="1050">
              <a:solidFill>
                <a:schemeClr val="dk1"/>
              </a:solidFill>
              <a:effectLst/>
              <a:latin typeface="+mn-lt"/>
              <a:ea typeface="+mn-ea"/>
              <a:cs typeface="+mn-cs"/>
            </a:rPr>
            <a:t>　健全な財政運営を行うために、歳出の見直しを図るとともに、村税の徴収率の維持等により歳入確保に努める。</a:t>
          </a:r>
          <a:endParaRPr lang="ja-JP" altLang="ja-JP" sz="105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84667</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281208"/>
          <a:ext cx="0" cy="13472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34925</xdr:rowOff>
    </xdr:from>
    <xdr:to>
      <xdr:col>23</xdr:col>
      <xdr:colOff>133350</xdr:colOff>
      <xdr:row>43</xdr:row>
      <xdr:rowOff>34925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4072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147760</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348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34925</xdr:rowOff>
    </xdr:from>
    <xdr:to>
      <xdr:col>19</xdr:col>
      <xdr:colOff>133350</xdr:colOff>
      <xdr:row>43</xdr:row>
      <xdr:rowOff>34925</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4072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4233</xdr:rowOff>
    </xdr:from>
    <xdr:to>
      <xdr:col>19</xdr:col>
      <xdr:colOff>184150</xdr:colOff>
      <xdr:row>43</xdr:row>
      <xdr:rowOff>105833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90610</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14817</xdr:rowOff>
    </xdr:from>
    <xdr:to>
      <xdr:col>15</xdr:col>
      <xdr:colOff>82550</xdr:colOff>
      <xdr:row>43</xdr:row>
      <xdr:rowOff>34925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3871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155575</xdr:rowOff>
    </xdr:from>
    <xdr:to>
      <xdr:col>15</xdr:col>
      <xdr:colOff>133350</xdr:colOff>
      <xdr:row>43</xdr:row>
      <xdr:rowOff>85725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70502</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14817</xdr:rowOff>
    </xdr:from>
    <xdr:to>
      <xdr:col>11</xdr:col>
      <xdr:colOff>31750</xdr:colOff>
      <xdr:row>43</xdr:row>
      <xdr:rowOff>14817</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50394</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155575</xdr:rowOff>
    </xdr:from>
    <xdr:to>
      <xdr:col>7</xdr:col>
      <xdr:colOff>31750</xdr:colOff>
      <xdr:row>43</xdr:row>
      <xdr:rowOff>85725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70502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155575</xdr:rowOff>
    </xdr:from>
    <xdr:to>
      <xdr:col>23</xdr:col>
      <xdr:colOff>184150</xdr:colOff>
      <xdr:row>43</xdr:row>
      <xdr:rowOff>85725</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652</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155575</xdr:rowOff>
    </xdr:from>
    <xdr:to>
      <xdr:col>19</xdr:col>
      <xdr:colOff>184150</xdr:colOff>
      <xdr:row>43</xdr:row>
      <xdr:rowOff>85725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95902</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125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155575</xdr:rowOff>
    </xdr:from>
    <xdr:to>
      <xdr:col>15</xdr:col>
      <xdr:colOff>133350</xdr:colOff>
      <xdr:row>43</xdr:row>
      <xdr:rowOff>85725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95902</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135467</xdr:rowOff>
    </xdr:from>
    <xdr:to>
      <xdr:col>11</xdr:col>
      <xdr:colOff>82550</xdr:colOff>
      <xdr:row>43</xdr:row>
      <xdr:rowOff>65617</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75794</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起債償還による</a:t>
          </a:r>
          <a:r>
            <a:rPr kumimoji="1" lang="ja-JP" altLang="en-US" sz="1100">
              <a:solidFill>
                <a:schemeClr val="dk1"/>
              </a:solidFill>
              <a:effectLst/>
              <a:latin typeface="+mn-lt"/>
              <a:ea typeface="+mn-ea"/>
              <a:cs typeface="+mn-cs"/>
            </a:rPr>
            <a:t>公債費</a:t>
          </a:r>
          <a:r>
            <a:rPr kumimoji="1" lang="ja-JP" altLang="ja-JP" sz="1100">
              <a:solidFill>
                <a:schemeClr val="dk1"/>
              </a:solidFill>
              <a:effectLst/>
              <a:latin typeface="+mn-lt"/>
              <a:ea typeface="+mn-ea"/>
              <a:cs typeface="+mn-cs"/>
            </a:rPr>
            <a:t>の減や一部事務組合への負担金の減等により、一時的に減少</a:t>
          </a:r>
          <a:r>
            <a:rPr kumimoji="1" lang="ja-JP" altLang="en-US" sz="1100">
              <a:solidFill>
                <a:schemeClr val="dk1"/>
              </a:solidFill>
              <a:effectLst/>
              <a:latin typeface="+mn-lt"/>
              <a:ea typeface="+mn-ea"/>
              <a:cs typeface="+mn-cs"/>
            </a:rPr>
            <a:t>していたが</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国庫補助の減少や一部事務組合への負担金の増により、</a:t>
          </a:r>
          <a:r>
            <a:rPr kumimoji="1" lang="ja-JP" altLang="ja-JP" sz="1100">
              <a:solidFill>
                <a:schemeClr val="dk1"/>
              </a:solidFill>
              <a:effectLst/>
              <a:latin typeface="+mn-lt"/>
              <a:ea typeface="+mn-ea"/>
              <a:cs typeface="+mn-cs"/>
            </a:rPr>
            <a:t>類似団体平均を</a:t>
          </a:r>
          <a:r>
            <a:rPr kumimoji="1" lang="en-US" altLang="ja-JP" sz="1100">
              <a:solidFill>
                <a:schemeClr val="dk1"/>
              </a:solidFill>
              <a:effectLst/>
              <a:latin typeface="+mn-lt"/>
              <a:ea typeface="+mn-ea"/>
              <a:cs typeface="+mn-cs"/>
            </a:rPr>
            <a:t>8.4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a:t>
          </a:r>
          <a:r>
            <a:rPr kumimoji="1" lang="ja-JP" altLang="ja-JP" sz="1100">
              <a:solidFill>
                <a:schemeClr val="dk1"/>
              </a:solidFill>
              <a:effectLst/>
              <a:latin typeface="+mn-lt"/>
              <a:ea typeface="+mn-ea"/>
              <a:cs typeface="+mn-cs"/>
            </a:rPr>
            <a:t>回り、全国平均や県平均</a:t>
          </a:r>
          <a:r>
            <a:rPr kumimoji="1" lang="ja-JP" altLang="en-US" sz="1100">
              <a:solidFill>
                <a:schemeClr val="dk1"/>
              </a:solidFill>
              <a:effectLst/>
              <a:latin typeface="+mn-lt"/>
              <a:ea typeface="+mn-ea"/>
              <a:cs typeface="+mn-cs"/>
            </a:rPr>
            <a:t>と同水準となって</a:t>
          </a:r>
          <a:r>
            <a:rPr kumimoji="1" lang="ja-JP" altLang="ja-JP" sz="1100">
              <a:solidFill>
                <a:schemeClr val="dk1"/>
              </a:solidFill>
              <a:effectLst/>
              <a:latin typeface="+mn-lt"/>
              <a:ea typeface="+mn-ea"/>
              <a:cs typeface="+mn-cs"/>
            </a:rPr>
            <a:t>いる。</a:t>
          </a:r>
          <a:endParaRPr lang="ja-JP" altLang="ja-JP" sz="1400">
            <a:effectLst/>
          </a:endParaRPr>
        </a:p>
        <a:p>
          <a:r>
            <a:rPr kumimoji="1" lang="ja-JP" altLang="ja-JP" sz="1100">
              <a:solidFill>
                <a:schemeClr val="dk1"/>
              </a:solidFill>
              <a:effectLst/>
              <a:latin typeface="+mn-lt"/>
              <a:ea typeface="+mn-ea"/>
              <a:cs typeface="+mn-cs"/>
            </a:rPr>
            <a:t>　今後、</a:t>
          </a:r>
          <a:r>
            <a:rPr kumimoji="1" lang="ja-JP" altLang="en-US" sz="1100">
              <a:solidFill>
                <a:schemeClr val="dk1"/>
              </a:solidFill>
              <a:effectLst/>
              <a:latin typeface="+mn-lt"/>
              <a:ea typeface="+mn-ea"/>
              <a:cs typeface="+mn-cs"/>
            </a:rPr>
            <a:t>大規模事業等により、</a:t>
          </a:r>
          <a:r>
            <a:rPr kumimoji="1" lang="ja-JP" altLang="ja-JP" sz="1100">
              <a:solidFill>
                <a:schemeClr val="dk1"/>
              </a:solidFill>
              <a:effectLst/>
              <a:latin typeface="+mn-lt"/>
              <a:ea typeface="+mn-ea"/>
              <a:cs typeface="+mn-cs"/>
            </a:rPr>
            <a:t>更なる公債費の増加が見込まれるため、引き続き任意繰上償還や起債の新規発行抑制等を行い、財政の健全化に向けて取り組む必要がある。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113454</xdr:rowOff>
    </xdr:from>
    <xdr:to>
      <xdr:col>23</xdr:col>
      <xdr:colOff>133350</xdr:colOff>
      <xdr:row>67</xdr:row>
      <xdr:rowOff>96096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9886104"/>
          <a:ext cx="0" cy="1697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28381</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113454</xdr:rowOff>
    </xdr:from>
    <xdr:to>
      <xdr:col>24</xdr:col>
      <xdr:colOff>12700</xdr:colOff>
      <xdr:row>57</xdr:row>
      <xdr:rowOff>113454</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150495</xdr:rowOff>
    </xdr:from>
    <xdr:to>
      <xdr:col>23</xdr:col>
      <xdr:colOff>133350</xdr:colOff>
      <xdr:row>66</xdr:row>
      <xdr:rowOff>30269</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951845"/>
          <a:ext cx="838200" cy="394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1075</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8024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155998</xdr:rowOff>
    </xdr:from>
    <xdr:to>
      <xdr:col>23</xdr:col>
      <xdr:colOff>184150</xdr:colOff>
      <xdr:row>64</xdr:row>
      <xdr:rowOff>86148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5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150495</xdr:rowOff>
    </xdr:from>
    <xdr:to>
      <xdr:col>19</xdr:col>
      <xdr:colOff>133350</xdr:colOff>
      <xdr:row>64</xdr:row>
      <xdr:rowOff>111760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3225800" y="10951845"/>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26687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128905</xdr:rowOff>
    </xdr:from>
    <xdr:to>
      <xdr:col>15</xdr:col>
      <xdr:colOff>82550</xdr:colOff>
      <xdr:row>64</xdr:row>
      <xdr:rowOff>111760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758805"/>
          <a:ext cx="8890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3827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128905</xdr:rowOff>
    </xdr:from>
    <xdr:to>
      <xdr:col>11</xdr:col>
      <xdr:colOff>31750</xdr:colOff>
      <xdr:row>65</xdr:row>
      <xdr:rowOff>40852</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758805"/>
          <a:ext cx="889000" cy="426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90170</xdr:rowOff>
    </xdr:from>
    <xdr:to>
      <xdr:col>11</xdr:col>
      <xdr:colOff>82550</xdr:colOff>
      <xdr:row>63</xdr:row>
      <xdr:rowOff>20320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5097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111760</xdr:rowOff>
    </xdr:from>
    <xdr:to>
      <xdr:col>7</xdr:col>
      <xdr:colOff>31750</xdr:colOff>
      <xdr:row>64</xdr:row>
      <xdr:rowOff>41910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52087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150919</xdr:rowOff>
    </xdr:from>
    <xdr:to>
      <xdr:col>23</xdr:col>
      <xdr:colOff>184150</xdr:colOff>
      <xdr:row>66</xdr:row>
      <xdr:rowOff>81069</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295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122996</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1267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99695</xdr:rowOff>
    </xdr:from>
    <xdr:to>
      <xdr:col>19</xdr:col>
      <xdr:colOff>184150</xdr:colOff>
      <xdr:row>64</xdr:row>
      <xdr:rowOff>29845</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40022</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66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60960</xdr:rowOff>
    </xdr:from>
    <xdr:to>
      <xdr:col>15</xdr:col>
      <xdr:colOff>133350</xdr:colOff>
      <xdr:row>64</xdr:row>
      <xdr:rowOff>162560</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147337</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78105</xdr:rowOff>
    </xdr:from>
    <xdr:to>
      <xdr:col>11</xdr:col>
      <xdr:colOff>82550</xdr:colOff>
      <xdr:row>63</xdr:row>
      <xdr:rowOff>8255</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70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18432</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476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161502</xdr:rowOff>
    </xdr:from>
    <xdr:to>
      <xdr:col>7</xdr:col>
      <xdr:colOff>31750</xdr:colOff>
      <xdr:row>65</xdr:row>
      <xdr:rowOff>91652</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134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76429</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220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[967,643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物価高騰の影響により</a:t>
          </a:r>
          <a:r>
            <a:rPr kumimoji="1" lang="ja-JP" altLang="ja-JP" sz="1100">
              <a:solidFill>
                <a:schemeClr val="dk1"/>
              </a:solidFill>
              <a:effectLst/>
              <a:latin typeface="+mn-lt"/>
              <a:ea typeface="+mn-ea"/>
              <a:cs typeface="+mn-cs"/>
            </a:rPr>
            <a:t>人件費については</a:t>
          </a:r>
          <a:r>
            <a:rPr kumimoji="1" lang="ja-JP" altLang="en-US" sz="1100">
              <a:solidFill>
                <a:schemeClr val="dk1"/>
              </a:solidFill>
              <a:effectLst/>
              <a:latin typeface="+mn-lt"/>
              <a:ea typeface="+mn-ea"/>
              <a:cs typeface="+mn-cs"/>
            </a:rPr>
            <a:t>微増</a:t>
          </a:r>
          <a:r>
            <a:rPr kumimoji="1" lang="ja-JP" altLang="ja-JP" sz="1100">
              <a:solidFill>
                <a:schemeClr val="dk1"/>
              </a:solidFill>
              <a:effectLst/>
              <a:latin typeface="+mn-lt"/>
              <a:ea typeface="+mn-ea"/>
              <a:cs typeface="+mn-cs"/>
            </a:rPr>
            <a:t>、物件費</a:t>
          </a:r>
          <a:r>
            <a:rPr kumimoji="1" lang="ja-JP" altLang="en-US" sz="1100">
              <a:solidFill>
                <a:schemeClr val="dk1"/>
              </a:solidFill>
              <a:effectLst/>
              <a:latin typeface="+mn-lt"/>
              <a:ea typeface="+mn-ea"/>
              <a:cs typeface="+mn-cs"/>
            </a:rPr>
            <a:t>においても公共施設の指定管理料や観光施設等の運営事業費が大幅に増額しており、また、防災備蓄物資の配備による一時的な支出もあり、昨年度から大幅に増加している</a:t>
          </a:r>
          <a:r>
            <a:rPr kumimoji="1" lang="ja-JP" altLang="ja-JP" sz="1100">
              <a:solidFill>
                <a:schemeClr val="dk1"/>
              </a:solidFill>
              <a:effectLst/>
              <a:latin typeface="+mn-lt"/>
              <a:ea typeface="+mn-ea"/>
              <a:cs typeface="+mn-cs"/>
            </a:rPr>
            <a:t>。全国的にも人口が少ない自治体であり、１人あたりの経費が多くなる傾向にはあるが、これまで</a:t>
          </a:r>
          <a:r>
            <a:rPr kumimoji="1" lang="ja-JP" altLang="en-US" sz="1100">
              <a:solidFill>
                <a:schemeClr val="dk1"/>
              </a:solidFill>
              <a:effectLst/>
              <a:latin typeface="+mn-lt"/>
              <a:ea typeface="+mn-ea"/>
              <a:cs typeface="+mn-cs"/>
            </a:rPr>
            <a:t>以上に</a:t>
          </a:r>
          <a:r>
            <a:rPr kumimoji="1" lang="ja-JP" altLang="ja-JP" sz="1100">
              <a:solidFill>
                <a:schemeClr val="dk1"/>
              </a:solidFill>
              <a:effectLst/>
              <a:latin typeface="+mn-lt"/>
              <a:ea typeface="+mn-ea"/>
              <a:cs typeface="+mn-cs"/>
            </a:rPr>
            <a:t>行財政改革を推進し、今後</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歳出削減に取り組んでいく</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54821</xdr:rowOff>
    </xdr:from>
    <xdr:to>
      <xdr:col>23</xdr:col>
      <xdr:colOff>133350</xdr:colOff>
      <xdr:row>88</xdr:row>
      <xdr:rowOff>126048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71"/>
          <a:ext cx="0" cy="12713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98125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18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126048</xdr:rowOff>
    </xdr:from>
    <xdr:to>
      <xdr:col>24</xdr:col>
      <xdr:colOff>12700</xdr:colOff>
      <xdr:row>88</xdr:row>
      <xdr:rowOff>126048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1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141198</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54821</xdr:rowOff>
    </xdr:from>
    <xdr:to>
      <xdr:col>24</xdr:col>
      <xdr:colOff>12700</xdr:colOff>
      <xdr:row>81</xdr:row>
      <xdr:rowOff>54821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61875</xdr:rowOff>
    </xdr:from>
    <xdr:to>
      <xdr:col>23</xdr:col>
      <xdr:colOff>133350</xdr:colOff>
      <xdr:row>84</xdr:row>
      <xdr:rowOff>8534</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292225"/>
          <a:ext cx="838200" cy="118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51159</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938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34632</xdr:rowOff>
    </xdr:from>
    <xdr:to>
      <xdr:col>23</xdr:col>
      <xdr:colOff>184150</xdr:colOff>
      <xdr:row>82</xdr:row>
      <xdr:rowOff>136232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9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61875</xdr:rowOff>
    </xdr:from>
    <xdr:to>
      <xdr:col>19</xdr:col>
      <xdr:colOff>133350</xdr:colOff>
      <xdr:row>83</xdr:row>
      <xdr:rowOff>99609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3225800" y="14292225"/>
          <a:ext cx="889000" cy="37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4993</xdr:rowOff>
    </xdr:from>
    <xdr:to>
      <xdr:col>19</xdr:col>
      <xdr:colOff>184150</xdr:colOff>
      <xdr:row>82</xdr:row>
      <xdr:rowOff>106593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063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116770</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832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52431</xdr:rowOff>
    </xdr:from>
    <xdr:to>
      <xdr:col>15</xdr:col>
      <xdr:colOff>82550</xdr:colOff>
      <xdr:row>83</xdr:row>
      <xdr:rowOff>99609</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282781"/>
          <a:ext cx="889000" cy="47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167111</xdr:rowOff>
    </xdr:from>
    <xdr:to>
      <xdr:col>15</xdr:col>
      <xdr:colOff>133350</xdr:colOff>
      <xdr:row>82</xdr:row>
      <xdr:rowOff>97261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05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107438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823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41940</xdr:rowOff>
    </xdr:from>
    <xdr:to>
      <xdr:col>11</xdr:col>
      <xdr:colOff>31750</xdr:colOff>
      <xdr:row>83</xdr:row>
      <xdr:rowOff>52431</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272290"/>
          <a:ext cx="889000" cy="1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141692</xdr:rowOff>
    </xdr:from>
    <xdr:to>
      <xdr:col>11</xdr:col>
      <xdr:colOff>82550</xdr:colOff>
      <xdr:row>82</xdr:row>
      <xdr:rowOff>71842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02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82019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79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127281</xdr:rowOff>
    </xdr:from>
    <xdr:to>
      <xdr:col>7</xdr:col>
      <xdr:colOff>31750</xdr:colOff>
      <xdr:row>82</xdr:row>
      <xdr:rowOff>57431</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01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67608</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783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129184</xdr:rowOff>
    </xdr:from>
    <xdr:to>
      <xdr:col>23</xdr:col>
      <xdr:colOff>184150</xdr:colOff>
      <xdr:row>84</xdr:row>
      <xdr:rowOff>59334</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359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101261</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331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967,643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11075</xdr:rowOff>
    </xdr:from>
    <xdr:to>
      <xdr:col>19</xdr:col>
      <xdr:colOff>184150</xdr:colOff>
      <xdr:row>83</xdr:row>
      <xdr:rowOff>112675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424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97452</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3278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48809</xdr:rowOff>
    </xdr:from>
    <xdr:to>
      <xdr:col>15</xdr:col>
      <xdr:colOff>133350</xdr:colOff>
      <xdr:row>83</xdr:row>
      <xdr:rowOff>150409</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279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135186</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365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1631</xdr:rowOff>
    </xdr:from>
    <xdr:to>
      <xdr:col>11</xdr:col>
      <xdr:colOff>82550</xdr:colOff>
      <xdr:row>83</xdr:row>
      <xdr:rowOff>103231</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231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88008</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318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162590</xdr:rowOff>
    </xdr:from>
    <xdr:to>
      <xdr:col>7</xdr:col>
      <xdr:colOff>31750</xdr:colOff>
      <xdr:row>83</xdr:row>
      <xdr:rowOff>92740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22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77517</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307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昇格等により、全体職員に占める最上位の</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級の職員の割合が高く、給与水準が類似団体を</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ポイント上回る水準になっている。給与表等全て国に準じており、今後も大きな増減はないものと見込んでいる。</a:t>
          </a:r>
          <a:endParaRPr lang="ja-JP" altLang="ja-JP" sz="1400">
            <a:effectLst/>
          </a:endParaRPr>
        </a:p>
        <a:p>
          <a:r>
            <a:rPr kumimoji="1" lang="ja-JP" altLang="ja-JP" sz="1100">
              <a:solidFill>
                <a:schemeClr val="dk1"/>
              </a:solidFill>
              <a:effectLst/>
              <a:latin typeface="+mn-lt"/>
              <a:ea typeface="+mn-ea"/>
              <a:cs typeface="+mn-cs"/>
            </a:rPr>
            <a:t>　今後、定年延長等や国の動向も注視しながら、給与の適正化に努めていく。</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155194</xdr:rowOff>
    </xdr:from>
    <xdr:to>
      <xdr:col>81</xdr:col>
      <xdr:colOff>44450</xdr:colOff>
      <xdr:row>89</xdr:row>
      <xdr:rowOff>79502</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4214094"/>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51579</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31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79502</xdr:rowOff>
    </xdr:from>
    <xdr:to>
      <xdr:col>81</xdr:col>
      <xdr:colOff>133350</xdr:colOff>
      <xdr:row>89</xdr:row>
      <xdr:rowOff>79502</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3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81</xdr:row>
      <xdr:rowOff>70121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95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82</xdr:row>
      <xdr:rowOff>155194</xdr:rowOff>
    </xdr:from>
    <xdr:to>
      <xdr:col>81</xdr:col>
      <xdr:colOff>133350</xdr:colOff>
      <xdr:row>82</xdr:row>
      <xdr:rowOff>155194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4214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48261</xdr:rowOff>
    </xdr:from>
    <xdr:to>
      <xdr:col>81</xdr:col>
      <xdr:colOff>44450</xdr:colOff>
      <xdr:row>88</xdr:row>
      <xdr:rowOff>82042</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5135861"/>
          <a:ext cx="838200" cy="33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166133</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9108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149606</xdr:rowOff>
    </xdr:from>
    <xdr:to>
      <xdr:col>81</xdr:col>
      <xdr:colOff>95250</xdr:colOff>
      <xdr:row>88</xdr:row>
      <xdr:rowOff>79756</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82042</xdr:rowOff>
    </xdr:from>
    <xdr:to>
      <xdr:col>77</xdr:col>
      <xdr:colOff>44450</xdr:colOff>
      <xdr:row>88</xdr:row>
      <xdr:rowOff>86868</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516964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87</xdr:row>
      <xdr:rowOff>139954</xdr:rowOff>
    </xdr:from>
    <xdr:to>
      <xdr:col>77</xdr:col>
      <xdr:colOff>95250</xdr:colOff>
      <xdr:row>88</xdr:row>
      <xdr:rowOff>70104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50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80281</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82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86868</xdr:rowOff>
    </xdr:from>
    <xdr:to>
      <xdr:col>72</xdr:col>
      <xdr:colOff>203200</xdr:colOff>
      <xdr:row>88</xdr:row>
      <xdr:rowOff>101346</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5174468"/>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87</xdr:row>
      <xdr:rowOff>144780</xdr:rowOff>
    </xdr:from>
    <xdr:to>
      <xdr:col>73</xdr:col>
      <xdr:colOff>44450</xdr:colOff>
      <xdr:row>88</xdr:row>
      <xdr:rowOff>74930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85107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82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101346</xdr:rowOff>
    </xdr:from>
    <xdr:to>
      <xdr:col>68</xdr:col>
      <xdr:colOff>152400</xdr:colOff>
      <xdr:row>88</xdr:row>
      <xdr:rowOff>120650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518894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87</xdr:row>
      <xdr:rowOff>154432</xdr:rowOff>
    </xdr:from>
    <xdr:to>
      <xdr:col>68</xdr:col>
      <xdr:colOff>203200</xdr:colOff>
      <xdr:row>88</xdr:row>
      <xdr:rowOff>84582</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5070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94759</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839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149606</xdr:rowOff>
    </xdr:from>
    <xdr:to>
      <xdr:col>64</xdr:col>
      <xdr:colOff>152400</xdr:colOff>
      <xdr:row>88</xdr:row>
      <xdr:rowOff>79756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89933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83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168911</xdr:rowOff>
    </xdr:from>
    <xdr:to>
      <xdr:col>81</xdr:col>
      <xdr:colOff>95250</xdr:colOff>
      <xdr:row>88</xdr:row>
      <xdr:rowOff>99061</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508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140988</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505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31242</xdr:rowOff>
    </xdr:from>
    <xdr:to>
      <xdr:col>77</xdr:col>
      <xdr:colOff>95250</xdr:colOff>
      <xdr:row>88</xdr:row>
      <xdr:rowOff>132842</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511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117619</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5205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36068</xdr:rowOff>
    </xdr:from>
    <xdr:to>
      <xdr:col>73</xdr:col>
      <xdr:colOff>44450</xdr:colOff>
      <xdr:row>88</xdr:row>
      <xdr:rowOff>137668</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512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122445</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21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50546</xdr:rowOff>
    </xdr:from>
    <xdr:to>
      <xdr:col>68</xdr:col>
      <xdr:colOff>203200</xdr:colOff>
      <xdr:row>88</xdr:row>
      <xdr:rowOff>152146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513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136923</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22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69850</xdr:rowOff>
    </xdr:from>
    <xdr:to>
      <xdr:col>64</xdr:col>
      <xdr:colOff>152400</xdr:colOff>
      <xdr:row>89</xdr:row>
      <xdr:rowOff>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156227</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[37.38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近年は地方創生関連施策に取り組んでおり、職員数は削減しておらず、今後も</a:t>
          </a:r>
          <a:r>
            <a:rPr kumimoji="1" lang="ja-JP" altLang="en-US" sz="1100">
              <a:solidFill>
                <a:schemeClr val="dk1"/>
              </a:solidFill>
              <a:effectLst/>
              <a:latin typeface="+mn-lt"/>
              <a:ea typeface="+mn-ea"/>
              <a:cs typeface="+mn-cs"/>
            </a:rPr>
            <a:t>現在の規模で推移していく</a:t>
          </a:r>
          <a:r>
            <a:rPr kumimoji="1" lang="ja-JP" altLang="ja-JP" sz="1100">
              <a:solidFill>
                <a:schemeClr val="dk1"/>
              </a:solidFill>
              <a:effectLst/>
              <a:latin typeface="+mn-lt"/>
              <a:ea typeface="+mn-ea"/>
              <a:cs typeface="+mn-cs"/>
            </a:rPr>
            <a:t>傾向と見込まれる。類似団体の中でも人口規模が小さく、数値は依然高い状況にある。</a:t>
          </a:r>
          <a:endParaRPr lang="ja-JP" altLang="ja-JP" sz="1400">
            <a:effectLst/>
          </a:endParaRPr>
        </a:p>
        <a:p>
          <a:r>
            <a:rPr kumimoji="1" lang="ja-JP" altLang="ja-JP" sz="1100">
              <a:solidFill>
                <a:schemeClr val="dk1"/>
              </a:solidFill>
              <a:effectLst/>
              <a:latin typeface="+mn-lt"/>
              <a:ea typeface="+mn-ea"/>
              <a:cs typeface="+mn-cs"/>
            </a:rPr>
            <a:t>　県下で</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番目に人口が少なく、類似団体と単純に比較することはできないが、必要最低限の行政サービスを提供するための体制の確保や行政手続きのデジタル化等による業務の効率化等を行い、適正な定員管理に努め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139340</xdr:rowOff>
    </xdr:from>
    <xdr:to>
      <xdr:col>81</xdr:col>
      <xdr:colOff>44450</xdr:colOff>
      <xdr:row>67</xdr:row>
      <xdr:rowOff>114798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54890"/>
          <a:ext cx="0" cy="13470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86875</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57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114798</xdr:rowOff>
    </xdr:from>
    <xdr:to>
      <xdr:col>81</xdr:col>
      <xdr:colOff>133350</xdr:colOff>
      <xdr:row>67</xdr:row>
      <xdr:rowOff>114798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01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54267</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98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139340</xdr:rowOff>
    </xdr:from>
    <xdr:to>
      <xdr:col>81</xdr:col>
      <xdr:colOff>133350</xdr:colOff>
      <xdr:row>59</xdr:row>
      <xdr:rowOff>139340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54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96330</xdr:rowOff>
    </xdr:from>
    <xdr:to>
      <xdr:col>81</xdr:col>
      <xdr:colOff>44450</xdr:colOff>
      <xdr:row>62</xdr:row>
      <xdr:rowOff>112416</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179800" y="10726230"/>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167075</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28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150548</xdr:rowOff>
    </xdr:from>
    <xdr:to>
      <xdr:col>81</xdr:col>
      <xdr:colOff>95250</xdr:colOff>
      <xdr:row>61</xdr:row>
      <xdr:rowOff>80698</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43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96330</xdr:rowOff>
    </xdr:from>
    <xdr:to>
      <xdr:col>77</xdr:col>
      <xdr:colOff>44450</xdr:colOff>
      <xdr:row>62</xdr:row>
      <xdr:rowOff>106786</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5290800" y="10726230"/>
          <a:ext cx="889000" cy="10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140494</xdr:rowOff>
    </xdr:from>
    <xdr:to>
      <xdr:col>77</xdr:col>
      <xdr:colOff>95250</xdr:colOff>
      <xdr:row>61</xdr:row>
      <xdr:rowOff>70644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42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80821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196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101156</xdr:rowOff>
    </xdr:from>
    <xdr:to>
      <xdr:col>72</xdr:col>
      <xdr:colOff>203200</xdr:colOff>
      <xdr:row>62</xdr:row>
      <xdr:rowOff>106786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0731056"/>
          <a:ext cx="889000" cy="5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132652</xdr:rowOff>
    </xdr:from>
    <xdr:to>
      <xdr:col>73</xdr:col>
      <xdr:colOff>44450</xdr:colOff>
      <xdr:row>61</xdr:row>
      <xdr:rowOff>62802</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41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72979</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188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86476</xdr:rowOff>
    </xdr:from>
    <xdr:to>
      <xdr:col>68</xdr:col>
      <xdr:colOff>152400</xdr:colOff>
      <xdr:row>62</xdr:row>
      <xdr:rowOff>101156</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0716376"/>
          <a:ext cx="889000" cy="14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118173</xdr:rowOff>
    </xdr:from>
    <xdr:to>
      <xdr:col>68</xdr:col>
      <xdr:colOff>203200</xdr:colOff>
      <xdr:row>61</xdr:row>
      <xdr:rowOff>48323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405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58500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17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110331</xdr:rowOff>
    </xdr:from>
    <xdr:to>
      <xdr:col>64</xdr:col>
      <xdr:colOff>152400</xdr:colOff>
      <xdr:row>61</xdr:row>
      <xdr:rowOff>40481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9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50658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16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61616</xdr:rowOff>
    </xdr:from>
    <xdr:to>
      <xdr:col>81</xdr:col>
      <xdr:colOff>95250</xdr:colOff>
      <xdr:row>62</xdr:row>
      <xdr:rowOff>163216</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6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33693</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663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62</xdr:row>
      <xdr:rowOff>45530</xdr:rowOff>
    </xdr:from>
    <xdr:to>
      <xdr:col>77</xdr:col>
      <xdr:colOff>95250</xdr:colOff>
      <xdr:row>62</xdr:row>
      <xdr:rowOff>147130</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67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131907</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761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55986</xdr:rowOff>
    </xdr:from>
    <xdr:to>
      <xdr:col>73</xdr:col>
      <xdr:colOff>44450</xdr:colOff>
      <xdr:row>62</xdr:row>
      <xdr:rowOff>157586</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685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142363</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772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50356</xdr:rowOff>
    </xdr:from>
    <xdr:to>
      <xdr:col>68</xdr:col>
      <xdr:colOff>203200</xdr:colOff>
      <xdr:row>62</xdr:row>
      <xdr:rowOff>151956</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680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136733</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76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35676</xdr:rowOff>
    </xdr:from>
    <xdr:to>
      <xdr:col>64</xdr:col>
      <xdr:colOff>152400</xdr:colOff>
      <xdr:row>62</xdr:row>
      <xdr:rowOff>137276</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665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122053</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751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任意繰上償還に取り組んでいること等により、実質公債費比率はマイナスの値を維持しており、過去</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ヶ年平均で</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0.1</a:t>
          </a:r>
          <a:r>
            <a:rPr kumimoji="1" lang="ja-JP" altLang="en-US"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となっている。これは類似団体の中でもトップクラスの水準である。</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しかしながら、</a:t>
          </a:r>
          <a:r>
            <a:rPr kumimoji="1" lang="ja-JP" altLang="ja-JP" sz="1100">
              <a:solidFill>
                <a:schemeClr val="dk1"/>
              </a:solidFill>
              <a:effectLst/>
              <a:latin typeface="+mn-lt"/>
              <a:ea typeface="+mn-ea"/>
              <a:cs typeface="+mn-cs"/>
            </a:rPr>
            <a:t>脱炭素先行地域事業や小水力発電施設整備等の大型事業、</a:t>
          </a:r>
          <a:r>
            <a:rPr kumimoji="1" lang="ja-JP" altLang="en-US" sz="1100">
              <a:solidFill>
                <a:schemeClr val="dk1"/>
              </a:solidFill>
              <a:effectLst/>
              <a:latin typeface="+mn-lt"/>
              <a:ea typeface="+mn-ea"/>
              <a:cs typeface="+mn-cs"/>
            </a:rPr>
            <a:t>また、</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年度から北川村温泉施設大規模改修の元金償還も始まっており、</a:t>
          </a:r>
          <a:r>
            <a:rPr kumimoji="1" lang="ja-JP" altLang="en-US" sz="1100">
              <a:solidFill>
                <a:schemeClr val="dk1"/>
              </a:solidFill>
              <a:effectLst/>
              <a:latin typeface="+mn-lt"/>
              <a:ea typeface="+mn-ea"/>
              <a:cs typeface="+mn-cs"/>
            </a:rPr>
            <a:t>数値は増加傾向にあるため、</a:t>
          </a:r>
          <a:r>
            <a:rPr kumimoji="1" lang="ja-JP" altLang="ja-JP" sz="1100">
              <a:solidFill>
                <a:schemeClr val="dk1"/>
              </a:solidFill>
              <a:effectLst/>
              <a:latin typeface="+mn-lt"/>
              <a:ea typeface="+mn-ea"/>
              <a:cs typeface="+mn-cs"/>
            </a:rPr>
            <a:t>財政諸状況、将来負担を勘案しながら取り組</a:t>
          </a:r>
          <a:r>
            <a:rPr kumimoji="1" lang="ja-JP" altLang="en-US" sz="1100">
              <a:solidFill>
                <a:schemeClr val="dk1"/>
              </a:solidFill>
              <a:effectLst/>
              <a:latin typeface="+mn-lt"/>
              <a:ea typeface="+mn-ea"/>
              <a:cs typeface="+mn-cs"/>
            </a:rPr>
            <a:t>んでいく</a:t>
          </a:r>
          <a:r>
            <a:rPr kumimoji="1" lang="ja-JP" altLang="ja-JP" sz="1100">
              <a:solidFill>
                <a:schemeClr val="dk1"/>
              </a:solidFill>
              <a:effectLst/>
              <a:latin typeface="+mn-lt"/>
              <a:ea typeface="+mn-ea"/>
              <a:cs typeface="+mn-cs"/>
            </a:rPr>
            <a:t>必要がある。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21082</xdr:rowOff>
    </xdr:from>
    <xdr:to>
      <xdr:col>81</xdr:col>
      <xdr:colOff>44450</xdr:colOff>
      <xdr:row>43</xdr:row>
      <xdr:rowOff>143510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536182"/>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107459</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627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38</xdr:row>
      <xdr:rowOff>21082</xdr:rowOff>
    </xdr:from>
    <xdr:to>
      <xdr:col>81</xdr:col>
      <xdr:colOff>133350</xdr:colOff>
      <xdr:row>38</xdr:row>
      <xdr:rowOff>21082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536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136906</xdr:rowOff>
    </xdr:from>
    <xdr:to>
      <xdr:col>81</xdr:col>
      <xdr:colOff>44450</xdr:colOff>
      <xdr:row>39</xdr:row>
      <xdr:rowOff>52324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179800" y="6652006"/>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21607</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705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88646</xdr:rowOff>
    </xdr:from>
    <xdr:to>
      <xdr:col>77</xdr:col>
      <xdr:colOff>44450</xdr:colOff>
      <xdr:row>38</xdr:row>
      <xdr:rowOff>136906</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5290800" y="660374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35052</xdr:rowOff>
    </xdr:from>
    <xdr:to>
      <xdr:col>77</xdr:col>
      <xdr:colOff>95250</xdr:colOff>
      <xdr:row>41</xdr:row>
      <xdr:rowOff>136652</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6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121429</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7150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25908</xdr:rowOff>
    </xdr:from>
    <xdr:to>
      <xdr:col>72</xdr:col>
      <xdr:colOff>203200</xdr:colOff>
      <xdr:row>38</xdr:row>
      <xdr:rowOff>88646</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4401800" y="6541008"/>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25400</xdr:rowOff>
    </xdr:from>
    <xdr:to>
      <xdr:col>73</xdr:col>
      <xdr:colOff>44450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111777</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1778</xdr:rowOff>
    </xdr:from>
    <xdr:to>
      <xdr:col>68</xdr:col>
      <xdr:colOff>152400</xdr:colOff>
      <xdr:row>38</xdr:row>
      <xdr:rowOff>25908</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3512800" y="651687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25400</xdr:rowOff>
    </xdr:from>
    <xdr:to>
      <xdr:col>68</xdr:col>
      <xdr:colOff>203200</xdr:colOff>
      <xdr:row>41</xdr:row>
      <xdr:rowOff>127000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111777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20574</xdr:rowOff>
    </xdr:from>
    <xdr:to>
      <xdr:col>64</xdr:col>
      <xdr:colOff>152400</xdr:colOff>
      <xdr:row>41</xdr:row>
      <xdr:rowOff>122174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106951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713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1524</xdr:rowOff>
    </xdr:from>
    <xdr:to>
      <xdr:col>81</xdr:col>
      <xdr:colOff>95250</xdr:colOff>
      <xdr:row>39</xdr:row>
      <xdr:rowOff>103124</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18051</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6533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86106</xdr:rowOff>
    </xdr:from>
    <xdr:to>
      <xdr:col>77</xdr:col>
      <xdr:colOff>95250</xdr:colOff>
      <xdr:row>39</xdr:row>
      <xdr:rowOff>16256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6601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26433</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6370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37846</xdr:rowOff>
    </xdr:from>
    <xdr:to>
      <xdr:col>73</xdr:col>
      <xdr:colOff>44450</xdr:colOff>
      <xdr:row>38</xdr:row>
      <xdr:rowOff>139446</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6552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149623</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632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146558</xdr:rowOff>
    </xdr:from>
    <xdr:to>
      <xdr:col>68</xdr:col>
      <xdr:colOff>203200</xdr:colOff>
      <xdr:row>38</xdr:row>
      <xdr:rowOff>76708</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649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86885</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625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122428</xdr:rowOff>
    </xdr:from>
    <xdr:to>
      <xdr:col>64</xdr:col>
      <xdr:colOff>152400</xdr:colOff>
      <xdr:row>38</xdr:row>
      <xdr:rowOff>52578</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6466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62755</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6234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任意繰上償還の実施や起債の新規発行抑制、基金残高の維持等によって、将来負担比率は過年度と同様に健全な水準を維持している。</a:t>
          </a:r>
          <a:endParaRPr lang="ja-JP" altLang="ja-JP">
            <a:effectLst/>
          </a:endParaRPr>
        </a:p>
        <a:p>
          <a:r>
            <a:rPr kumimoji="1" lang="ja-JP" altLang="ja-JP" sz="1100">
              <a:solidFill>
                <a:schemeClr val="dk1"/>
              </a:solidFill>
              <a:effectLst/>
              <a:latin typeface="+mn-lt"/>
              <a:ea typeface="+mn-ea"/>
              <a:cs typeface="+mn-cs"/>
            </a:rPr>
            <a:t>　今後、小水力発電施設整備等の大型事業が予定されているため、急激に数値が悪化する可能性も</a:t>
          </a:r>
          <a:r>
            <a:rPr kumimoji="1" lang="ja-JP" altLang="en-US" sz="1100">
              <a:solidFill>
                <a:schemeClr val="dk1"/>
              </a:solidFill>
              <a:effectLst/>
              <a:latin typeface="+mn-lt"/>
              <a:ea typeface="+mn-ea"/>
              <a:cs typeface="+mn-cs"/>
            </a:rPr>
            <a:t>あるため、</a:t>
          </a:r>
          <a:r>
            <a:rPr kumimoji="1" lang="ja-JP" altLang="ja-JP" sz="1100">
              <a:solidFill>
                <a:schemeClr val="dk1"/>
              </a:solidFill>
              <a:effectLst/>
              <a:latin typeface="+mn-lt"/>
              <a:ea typeface="+mn-ea"/>
              <a:cs typeface="+mn-cs"/>
            </a:rPr>
            <a:t>今後も行財政改革を推進し、各種事業等のスクラップアンドビルドによって歳出の見直しを図ることで、財政の健全化に取り組む。</a:t>
          </a:r>
          <a:endParaRPr lang="ja-JP" altLang="ja-JP">
            <a:effectLst/>
          </a:endParaRP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125800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984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97877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125800</xdr:rowOff>
    </xdr:from>
    <xdr:to>
      <xdr:col>81</xdr:col>
      <xdr:colOff>133350</xdr:colOff>
      <xdr:row>23</xdr:row>
      <xdr:rowOff>125800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6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高知県北川村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1,177
1,156
196.73
2,982,435
2,900,100
21,312
1,333,913
2,380,960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民間登用による特定任期付職員（課長級）の</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名や職員全体に占める</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級職員の割合が高く、類似団体平均等より高い数値となっている。　</a:t>
          </a:r>
          <a:endParaRPr lang="ja-JP" altLang="ja-JP" sz="1400">
            <a:effectLst/>
          </a:endParaRPr>
        </a:p>
        <a:p>
          <a:r>
            <a:rPr kumimoji="1" lang="ja-JP" altLang="ja-JP" sz="1100">
              <a:solidFill>
                <a:schemeClr val="dk1"/>
              </a:solidFill>
              <a:effectLst/>
              <a:latin typeface="+mn-lt"/>
              <a:ea typeface="+mn-ea"/>
              <a:cs typeface="+mn-cs"/>
            </a:rPr>
            <a:t>　今後、職員の入替に伴い、徐々に数値が適正な水準となる見込みである。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157480</xdr:rowOff>
    </xdr:from>
    <xdr:to>
      <xdr:col>24</xdr:col>
      <xdr:colOff>25400</xdr:colOff>
      <xdr:row>40</xdr:row>
      <xdr:rowOff>39370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438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11447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39370</xdr:rowOff>
    </xdr:from>
    <xdr:to>
      <xdr:col>24</xdr:col>
      <xdr:colOff>114300</xdr:colOff>
      <xdr:row>40</xdr:row>
      <xdr:rowOff>39370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72407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8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157480</xdr:rowOff>
    </xdr:from>
    <xdr:to>
      <xdr:col>24</xdr:col>
      <xdr:colOff>114300</xdr:colOff>
      <xdr:row>32</xdr:row>
      <xdr:rowOff>157480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43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12700</xdr:rowOff>
    </xdr:from>
    <xdr:to>
      <xdr:col>24</xdr:col>
      <xdr:colOff>25400</xdr:colOff>
      <xdr:row>37</xdr:row>
      <xdr:rowOff>27940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35635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5097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05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12700</xdr:rowOff>
    </xdr:from>
    <xdr:to>
      <xdr:col>19</xdr:col>
      <xdr:colOff>187325</xdr:colOff>
      <xdr:row>37</xdr:row>
      <xdr:rowOff>16510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35635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129540</xdr:rowOff>
    </xdr:from>
    <xdr:to>
      <xdr:col>20</xdr:col>
      <xdr:colOff>38100</xdr:colOff>
      <xdr:row>36</xdr:row>
      <xdr:rowOff>59690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69867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899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16510</xdr:rowOff>
    </xdr:from>
    <xdr:to>
      <xdr:col>15</xdr:col>
      <xdr:colOff>98425</xdr:colOff>
      <xdr:row>37</xdr:row>
      <xdr:rowOff>119380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36016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129540</xdr:rowOff>
    </xdr:from>
    <xdr:to>
      <xdr:col>15</xdr:col>
      <xdr:colOff>149225</xdr:colOff>
      <xdr:row>36</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69867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119380</xdr:rowOff>
    </xdr:from>
    <xdr:to>
      <xdr:col>11</xdr:col>
      <xdr:colOff>9525</xdr:colOff>
      <xdr:row>38</xdr:row>
      <xdr:rowOff>127000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463030"/>
          <a:ext cx="889000" cy="179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106680</xdr:rowOff>
    </xdr:from>
    <xdr:to>
      <xdr:col>11</xdr:col>
      <xdr:colOff>60325</xdr:colOff>
      <xdr:row>36</xdr:row>
      <xdr:rowOff>36830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47007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87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xdr:rowOff>
    </xdr:from>
    <xdr:to>
      <xdr:col>6</xdr:col>
      <xdr:colOff>171450</xdr:colOff>
      <xdr:row>36</xdr:row>
      <xdr:rowOff>116840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127017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148590</xdr:rowOff>
    </xdr:from>
    <xdr:to>
      <xdr:col>24</xdr:col>
      <xdr:colOff>76200</xdr:colOff>
      <xdr:row>37</xdr:row>
      <xdr:rowOff>78740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32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120667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133350</xdr:rowOff>
    </xdr:from>
    <xdr:to>
      <xdr:col>20</xdr:col>
      <xdr:colOff>38100</xdr:colOff>
      <xdr:row>37</xdr:row>
      <xdr:rowOff>63500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30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48277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39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137160</xdr:rowOff>
    </xdr:from>
    <xdr:to>
      <xdr:col>15</xdr:col>
      <xdr:colOff>149225</xdr:colOff>
      <xdr:row>37</xdr:row>
      <xdr:rowOff>67310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52087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9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68580</xdr:rowOff>
    </xdr:from>
    <xdr:to>
      <xdr:col>11</xdr:col>
      <xdr:colOff>60325</xdr:colOff>
      <xdr:row>37</xdr:row>
      <xdr:rowOff>170180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41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154957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9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76200</xdr:rowOff>
    </xdr:from>
    <xdr:to>
      <xdr:col>6</xdr:col>
      <xdr:colOff>171450</xdr:colOff>
      <xdr:row>39</xdr:row>
      <xdr:rowOff>6350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162577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物件費は類似団体</a:t>
          </a:r>
          <a:r>
            <a:rPr kumimoji="1" lang="ja-JP" altLang="en-US" sz="1100">
              <a:solidFill>
                <a:schemeClr val="dk1"/>
              </a:solidFill>
              <a:effectLst/>
              <a:latin typeface="+mn-lt"/>
              <a:ea typeface="+mn-ea"/>
              <a:cs typeface="+mn-cs"/>
            </a:rPr>
            <a:t>を</a:t>
          </a:r>
          <a:r>
            <a:rPr kumimoji="1" lang="en-US" altLang="ja-JP" sz="1100">
              <a:solidFill>
                <a:schemeClr val="dk1"/>
              </a:solidFill>
              <a:effectLst/>
              <a:latin typeface="+mn-lt"/>
              <a:ea typeface="+mn-ea"/>
              <a:cs typeface="+mn-cs"/>
            </a:rPr>
            <a:t>5.5</a:t>
          </a:r>
          <a:r>
            <a:rPr kumimoji="1" lang="ja-JP" altLang="en-US" sz="1100">
              <a:solidFill>
                <a:schemeClr val="dk1"/>
              </a:solidFill>
              <a:effectLst/>
              <a:latin typeface="+mn-lt"/>
              <a:ea typeface="+mn-ea"/>
              <a:cs typeface="+mn-cs"/>
            </a:rPr>
            <a:t>ポイント上回る数値となっており、要因としては、国庫補助の減や物価高騰による観光施設等の指定管理料、各種委託事業費の増となっている。</a:t>
          </a:r>
          <a:r>
            <a:rPr kumimoji="1" lang="ja-JP" altLang="ja-JP" sz="1100">
              <a:solidFill>
                <a:schemeClr val="dk1"/>
              </a:solidFill>
              <a:effectLst/>
              <a:latin typeface="+mn-lt"/>
              <a:ea typeface="+mn-ea"/>
              <a:cs typeface="+mn-cs"/>
            </a:rPr>
            <a:t>今後も</a:t>
          </a:r>
          <a:r>
            <a:rPr kumimoji="1" lang="ja-JP" altLang="en-US" sz="1100">
              <a:solidFill>
                <a:schemeClr val="dk1"/>
              </a:solidFill>
              <a:effectLst/>
              <a:latin typeface="+mn-lt"/>
              <a:ea typeface="+mn-ea"/>
              <a:cs typeface="+mn-cs"/>
            </a:rPr>
            <a:t>増加傾向が</a:t>
          </a:r>
          <a:r>
            <a:rPr kumimoji="1" lang="ja-JP" altLang="ja-JP" sz="1100">
              <a:solidFill>
                <a:schemeClr val="dk1"/>
              </a:solidFill>
              <a:effectLst/>
              <a:latin typeface="+mn-lt"/>
              <a:ea typeface="+mn-ea"/>
              <a:cs typeface="+mn-cs"/>
            </a:rPr>
            <a:t>見込まれる</a:t>
          </a:r>
          <a:r>
            <a:rPr kumimoji="1" lang="ja-JP" altLang="en-US" sz="1100">
              <a:solidFill>
                <a:schemeClr val="dk1"/>
              </a:solidFill>
              <a:effectLst/>
              <a:latin typeface="+mn-lt"/>
              <a:ea typeface="+mn-ea"/>
              <a:cs typeface="+mn-cs"/>
            </a:rPr>
            <a:t>ため</a:t>
          </a:r>
          <a:r>
            <a:rPr kumimoji="1" lang="ja-JP" altLang="ja-JP" sz="1100">
              <a:solidFill>
                <a:schemeClr val="dk1"/>
              </a:solidFill>
              <a:effectLst/>
              <a:latin typeface="+mn-lt"/>
              <a:ea typeface="+mn-ea"/>
              <a:cs typeface="+mn-cs"/>
            </a:rPr>
            <a:t>、事業規模</a:t>
          </a:r>
          <a:r>
            <a:rPr kumimoji="1" lang="ja-JP" altLang="en-US" sz="1100">
              <a:solidFill>
                <a:schemeClr val="dk1"/>
              </a:solidFill>
              <a:effectLst/>
              <a:latin typeface="+mn-lt"/>
              <a:ea typeface="+mn-ea"/>
              <a:cs typeface="+mn-cs"/>
            </a:rPr>
            <a:t>の適正化や事業のスクラップ等</a:t>
          </a:r>
          <a:r>
            <a:rPr kumimoji="1" lang="ja-JP" altLang="ja-JP" sz="1100">
              <a:solidFill>
                <a:schemeClr val="dk1"/>
              </a:solidFill>
              <a:effectLst/>
              <a:latin typeface="+mn-lt"/>
              <a:ea typeface="+mn-ea"/>
              <a:cs typeface="+mn-cs"/>
            </a:rPr>
            <a:t>により経費削減に向けて取り組んでいく。</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159004</xdr:rowOff>
    </xdr:from>
    <xdr:to>
      <xdr:col>82</xdr:col>
      <xdr:colOff>107950</xdr:colOff>
      <xdr:row>20</xdr:row>
      <xdr:rowOff>113284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930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85361</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1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113284</xdr:rowOff>
    </xdr:from>
    <xdr:to>
      <xdr:col>82</xdr:col>
      <xdr:colOff>196850</xdr:colOff>
      <xdr:row>20</xdr:row>
      <xdr:rowOff>113284</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42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73931</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3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159004</xdr:rowOff>
    </xdr:from>
    <xdr:to>
      <xdr:col>82</xdr:col>
      <xdr:colOff>196850</xdr:colOff>
      <xdr:row>14</xdr:row>
      <xdr:rowOff>159004</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9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78994</xdr:rowOff>
    </xdr:from>
    <xdr:to>
      <xdr:col>82</xdr:col>
      <xdr:colOff>107950</xdr:colOff>
      <xdr:row>19</xdr:row>
      <xdr:rowOff>10414</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993644"/>
          <a:ext cx="8382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67581</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810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51054</xdr:rowOff>
    </xdr:from>
    <xdr:to>
      <xdr:col>82</xdr:col>
      <xdr:colOff>158750</xdr:colOff>
      <xdr:row>17</xdr:row>
      <xdr:rowOff>152654</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6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78994</xdr:rowOff>
    </xdr:from>
    <xdr:to>
      <xdr:col>78</xdr:col>
      <xdr:colOff>69850</xdr:colOff>
      <xdr:row>17</xdr:row>
      <xdr:rowOff>83566</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9936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37338</xdr:rowOff>
    </xdr:from>
    <xdr:to>
      <xdr:col>78</xdr:col>
      <xdr:colOff>120650</xdr:colOff>
      <xdr:row>17</xdr:row>
      <xdr:rowOff>138938</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123715</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3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81280</xdr:rowOff>
    </xdr:from>
    <xdr:to>
      <xdr:col>73</xdr:col>
      <xdr:colOff>180975</xdr:colOff>
      <xdr:row>17</xdr:row>
      <xdr:rowOff>83566</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824480"/>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23622</xdr:rowOff>
    </xdr:from>
    <xdr:to>
      <xdr:col>74</xdr:col>
      <xdr:colOff>31750</xdr:colOff>
      <xdr:row>17</xdr:row>
      <xdr:rowOff>125222</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135399</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70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81280</xdr:rowOff>
    </xdr:from>
    <xdr:to>
      <xdr:col>69</xdr:col>
      <xdr:colOff>92075</xdr:colOff>
      <xdr:row>17</xdr:row>
      <xdr:rowOff>65278</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824480"/>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140208</xdr:rowOff>
    </xdr:from>
    <xdr:to>
      <xdr:col>69</xdr:col>
      <xdr:colOff>142875</xdr:colOff>
      <xdr:row>17</xdr:row>
      <xdr:rowOff>70358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83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55135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144780</xdr:rowOff>
    </xdr:from>
    <xdr:to>
      <xdr:col>65</xdr:col>
      <xdr:colOff>53975</xdr:colOff>
      <xdr:row>17</xdr:row>
      <xdr:rowOff>74930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85107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65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131064</xdr:rowOff>
    </xdr:from>
    <xdr:to>
      <xdr:col>82</xdr:col>
      <xdr:colOff>158750</xdr:colOff>
      <xdr:row>19</xdr:row>
      <xdr:rowOff>61214</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321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103141</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3189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28194</xdr:rowOff>
    </xdr:from>
    <xdr:to>
      <xdr:col>78</xdr:col>
      <xdr:colOff>120650</xdr:colOff>
      <xdr:row>17</xdr:row>
      <xdr:rowOff>129794</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9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139971</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711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32766</xdr:rowOff>
    </xdr:from>
    <xdr:to>
      <xdr:col>74</xdr:col>
      <xdr:colOff>31750</xdr:colOff>
      <xdr:row>17</xdr:row>
      <xdr:rowOff>134366</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947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119143</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303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30480</xdr:rowOff>
    </xdr:from>
    <xdr:to>
      <xdr:col>69</xdr:col>
      <xdr:colOff>142875</xdr:colOff>
      <xdr:row>16</xdr:row>
      <xdr:rowOff>132080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142257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14478</xdr:rowOff>
    </xdr:from>
    <xdr:to>
      <xdr:col>65</xdr:col>
      <xdr:colOff>53975</xdr:colOff>
      <xdr:row>17</xdr:row>
      <xdr:rowOff>116078</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92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100855</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3015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各事業の対象者の減等により、類似団体平均より低い数値（△</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）で推移している。</a:t>
          </a:r>
          <a:endParaRPr lang="ja-JP" altLang="ja-JP" sz="1400">
            <a:effectLst/>
          </a:endParaRPr>
        </a:p>
        <a:p>
          <a:r>
            <a:rPr kumimoji="1" lang="ja-JP" altLang="ja-JP" sz="1100">
              <a:solidFill>
                <a:schemeClr val="dk1"/>
              </a:solidFill>
              <a:effectLst/>
              <a:latin typeface="+mn-lt"/>
              <a:ea typeface="+mn-ea"/>
              <a:cs typeface="+mn-cs"/>
            </a:rPr>
            <a:t>　今後も大きな増減はないと見込まれる。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60</xdr:row>
      <xdr:rowOff>143328</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91385"/>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151493</xdr:rowOff>
    </xdr:from>
    <xdr:to>
      <xdr:col>24</xdr:col>
      <xdr:colOff>25400</xdr:colOff>
      <xdr:row>53</xdr:row>
      <xdr:rowOff>151493</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2383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146249</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404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151493</xdr:rowOff>
    </xdr:from>
    <xdr:to>
      <xdr:col>19</xdr:col>
      <xdr:colOff>187325</xdr:colOff>
      <xdr:row>53</xdr:row>
      <xdr:rowOff>167822</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3098800" y="9238343"/>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157843</xdr:rowOff>
    </xdr:from>
    <xdr:to>
      <xdr:col>20</xdr:col>
      <xdr:colOff>38100</xdr:colOff>
      <xdr:row>55</xdr:row>
      <xdr:rowOff>87993</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72770</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0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151493</xdr:rowOff>
    </xdr:from>
    <xdr:to>
      <xdr:col>15</xdr:col>
      <xdr:colOff>98425</xdr:colOff>
      <xdr:row>53</xdr:row>
      <xdr:rowOff>167822</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238343"/>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157843</xdr:rowOff>
    </xdr:from>
    <xdr:to>
      <xdr:col>15</xdr:col>
      <xdr:colOff>149225</xdr:colOff>
      <xdr:row>55</xdr:row>
      <xdr:rowOff>87993</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72770</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151493</xdr:rowOff>
    </xdr:from>
    <xdr:to>
      <xdr:col>11</xdr:col>
      <xdr:colOff>9525</xdr:colOff>
      <xdr:row>54</xdr:row>
      <xdr:rowOff>29028</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2383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105427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100693</xdr:rowOff>
    </xdr:from>
    <xdr:to>
      <xdr:col>24</xdr:col>
      <xdr:colOff>76200</xdr:colOff>
      <xdr:row>54</xdr:row>
      <xdr:rowOff>30843</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117220</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03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100693</xdr:rowOff>
    </xdr:from>
    <xdr:to>
      <xdr:col>20</xdr:col>
      <xdr:colOff>38100</xdr:colOff>
      <xdr:row>54</xdr:row>
      <xdr:rowOff>30843</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41020</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895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117022</xdr:rowOff>
    </xdr:from>
    <xdr:to>
      <xdr:col>15</xdr:col>
      <xdr:colOff>149225</xdr:colOff>
      <xdr:row>54</xdr:row>
      <xdr:rowOff>47172</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57349</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100693</xdr:rowOff>
    </xdr:from>
    <xdr:to>
      <xdr:col>11</xdr:col>
      <xdr:colOff>60325</xdr:colOff>
      <xdr:row>54</xdr:row>
      <xdr:rowOff>30843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41020</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149678</xdr:rowOff>
    </xdr:from>
    <xdr:to>
      <xdr:col>6</xdr:col>
      <xdr:colOff>171450</xdr:colOff>
      <xdr:row>54</xdr:row>
      <xdr:rowOff>79828</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90005</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数値は類似団体を大幅に下回っており（△</a:t>
          </a:r>
          <a:r>
            <a:rPr kumimoji="1" lang="en-US" altLang="ja-JP" sz="1100">
              <a:solidFill>
                <a:schemeClr val="dk1"/>
              </a:solidFill>
              <a:effectLst/>
              <a:latin typeface="+mn-lt"/>
              <a:ea typeface="+mn-ea"/>
              <a:cs typeface="+mn-cs"/>
            </a:rPr>
            <a:t>3.7</a:t>
          </a:r>
          <a:r>
            <a:rPr kumimoji="1" lang="ja-JP" altLang="ja-JP" sz="1100">
              <a:solidFill>
                <a:schemeClr val="dk1"/>
              </a:solidFill>
              <a:effectLst/>
              <a:latin typeface="+mn-lt"/>
              <a:ea typeface="+mn-ea"/>
              <a:cs typeface="+mn-cs"/>
            </a:rPr>
            <a:t>）、今後も大幅な増額はないと見込まれる。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a:extLst>
            <a:ext uri="{FF2B5EF4-FFF2-40B4-BE49-F238E27FC236}">
              <a16:creationId xmlns:a16="http://schemas.microsoft.com/office/drawing/2014/main" id="{00000000-0008-0000-0400-0000F0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61</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6510000" y="90881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2" name="その他最小値テキスト">
          <a:extLst>
            <a:ext uri="{FF2B5EF4-FFF2-40B4-BE49-F238E27FC236}">
              <a16:creationId xmlns:a16="http://schemas.microsoft.com/office/drawing/2014/main" id="{00000000-0008-0000-0400-0000F2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4" name="その他最大値テキスト">
          <a:extLst>
            <a:ext uri="{FF2B5EF4-FFF2-40B4-BE49-F238E27FC236}">
              <a16:creationId xmlns:a16="http://schemas.microsoft.com/office/drawing/2014/main" id="{00000000-0008-0000-0400-0000F4000000}"/>
            </a:ext>
          </a:extLst>
        </xdr:cNvPr>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39370</xdr:rowOff>
    </xdr:from>
    <xdr:to>
      <xdr:col>82</xdr:col>
      <xdr:colOff>107950</xdr:colOff>
      <xdr:row>55</xdr:row>
      <xdr:rowOff>92710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5671800" y="94691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71137</xdr:rowOff>
    </xdr:from>
    <xdr:ext cx="762000" cy="259045"/>
    <xdr:sp macro="" textlink="">
      <xdr:nvSpPr>
        <xdr:cNvPr id="247" name="その他平均値テキスト">
          <a:extLst>
            <a:ext uri="{FF2B5EF4-FFF2-40B4-BE49-F238E27FC236}">
              <a16:creationId xmlns:a16="http://schemas.microsoft.com/office/drawing/2014/main" id="{00000000-0008-0000-0400-0000F7000000}"/>
            </a:ext>
          </a:extLst>
        </xdr:cNvPr>
        <xdr:cNvSpPr txBox="1"/>
      </xdr:nvSpPr>
      <xdr:spPr>
        <a:xfrm>
          <a:off x="16598900" y="9672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62230</xdr:rowOff>
    </xdr:from>
    <xdr:to>
      <xdr:col>78</xdr:col>
      <xdr:colOff>69850</xdr:colOff>
      <xdr:row>55</xdr:row>
      <xdr:rowOff>92710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4782800" y="94919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49530</xdr:rowOff>
    </xdr:from>
    <xdr:to>
      <xdr:col>78</xdr:col>
      <xdr:colOff>120650</xdr:colOff>
      <xdr:row>57</xdr:row>
      <xdr:rowOff>151130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135907</xdr:rowOff>
    </xdr:from>
    <xdr:ext cx="7366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5290800" y="990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46990</xdr:rowOff>
    </xdr:from>
    <xdr:to>
      <xdr:col>73</xdr:col>
      <xdr:colOff>180975</xdr:colOff>
      <xdr:row>55</xdr:row>
      <xdr:rowOff>62230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3893800" y="94767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64770</xdr:rowOff>
    </xdr:from>
    <xdr:to>
      <xdr:col>74</xdr:col>
      <xdr:colOff>31750</xdr:colOff>
      <xdr:row>57</xdr:row>
      <xdr:rowOff>166370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151147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401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46990</xdr:rowOff>
    </xdr:from>
    <xdr:to>
      <xdr:col>69</xdr:col>
      <xdr:colOff>92075</xdr:colOff>
      <xdr:row>55</xdr:row>
      <xdr:rowOff>54610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004800" y="9476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41910</xdr:rowOff>
    </xdr:from>
    <xdr:to>
      <xdr:col>69</xdr:col>
      <xdr:colOff>142875</xdr:colOff>
      <xdr:row>57</xdr:row>
      <xdr:rowOff>143510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128287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512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118110</xdr:rowOff>
    </xdr:from>
    <xdr:to>
      <xdr:col>65</xdr:col>
      <xdr:colOff>53975</xdr:colOff>
      <xdr:row>58</xdr:row>
      <xdr:rowOff>48260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2954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33037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6238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54</xdr:row>
      <xdr:rowOff>160020</xdr:rowOff>
    </xdr:from>
    <xdr:to>
      <xdr:col>82</xdr:col>
      <xdr:colOff>158750</xdr:colOff>
      <xdr:row>55</xdr:row>
      <xdr:rowOff>90170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64592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5097</xdr:rowOff>
    </xdr:from>
    <xdr:ext cx="762000" cy="259045"/>
    <xdr:sp macro="" textlink="">
      <xdr:nvSpPr>
        <xdr:cNvPr id="266" name="その他該当値テキスト">
          <a:extLst>
            <a:ext uri="{FF2B5EF4-FFF2-40B4-BE49-F238E27FC236}">
              <a16:creationId xmlns:a16="http://schemas.microsoft.com/office/drawing/2014/main" id="{00000000-0008-0000-0400-00000A010000}"/>
            </a:ext>
          </a:extLst>
        </xdr:cNvPr>
        <xdr:cNvSpPr txBox="1"/>
      </xdr:nvSpPr>
      <xdr:spPr>
        <a:xfrm>
          <a:off x="165989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41910</xdr:rowOff>
    </xdr:from>
    <xdr:to>
      <xdr:col>78</xdr:col>
      <xdr:colOff>120650</xdr:colOff>
      <xdr:row>55</xdr:row>
      <xdr:rowOff>143510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5621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153687</xdr:rowOff>
    </xdr:from>
    <xdr:ext cx="7366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290800" y="924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11430</xdr:rowOff>
    </xdr:from>
    <xdr:to>
      <xdr:col>74</xdr:col>
      <xdr:colOff>31750</xdr:colOff>
      <xdr:row>55</xdr:row>
      <xdr:rowOff>113030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4732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123207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401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54</xdr:row>
      <xdr:rowOff>167640</xdr:rowOff>
    </xdr:from>
    <xdr:to>
      <xdr:col>69</xdr:col>
      <xdr:colOff>142875</xdr:colOff>
      <xdr:row>55</xdr:row>
      <xdr:rowOff>97790</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3843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53</xdr:row>
      <xdr:rowOff>107967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512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3810</xdr:rowOff>
    </xdr:from>
    <xdr:to>
      <xdr:col>65</xdr:col>
      <xdr:colOff>53975</xdr:colOff>
      <xdr:row>55</xdr:row>
      <xdr:rowOff>105410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29540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53</xdr:row>
      <xdr:rowOff>115587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6238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福祉行政や清掃・し尿処理・火葬場・消防等を</a:t>
          </a:r>
          <a:r>
            <a:rPr kumimoji="1" lang="ja-JP" altLang="en-US" sz="1100">
              <a:solidFill>
                <a:schemeClr val="dk1"/>
              </a:solidFill>
              <a:effectLst/>
              <a:latin typeface="+mn-lt"/>
              <a:ea typeface="+mn-ea"/>
              <a:cs typeface="+mn-cs"/>
            </a:rPr>
            <a:t>行っている</a:t>
          </a:r>
          <a:r>
            <a:rPr kumimoji="1" lang="ja-JP" altLang="ja-JP" sz="1100">
              <a:solidFill>
                <a:schemeClr val="dk1"/>
              </a:solidFill>
              <a:effectLst/>
              <a:latin typeface="+mn-lt"/>
              <a:ea typeface="+mn-ea"/>
              <a:cs typeface="+mn-cs"/>
            </a:rPr>
            <a:t>一部事務組合</a:t>
          </a:r>
          <a:r>
            <a:rPr kumimoji="1" lang="ja-JP" altLang="en-US" sz="1100">
              <a:solidFill>
                <a:schemeClr val="dk1"/>
              </a:solidFill>
              <a:effectLst/>
              <a:latin typeface="+mn-lt"/>
              <a:ea typeface="+mn-ea"/>
              <a:cs typeface="+mn-cs"/>
            </a:rPr>
            <a:t>の経費が増加したことにより、昨年度より</a:t>
          </a:r>
          <a:r>
            <a:rPr kumimoji="1" lang="en-US" altLang="ja-JP" sz="1100">
              <a:solidFill>
                <a:schemeClr val="dk1"/>
              </a:solidFill>
              <a:effectLst/>
              <a:latin typeface="+mn-lt"/>
              <a:ea typeface="+mn-ea"/>
              <a:cs typeface="+mn-cs"/>
            </a:rPr>
            <a:t>3.7</a:t>
          </a:r>
          <a:r>
            <a:rPr kumimoji="1" lang="ja-JP" altLang="en-US" sz="1100">
              <a:solidFill>
                <a:schemeClr val="dk1"/>
              </a:solidFill>
              <a:effectLst/>
              <a:latin typeface="+mn-lt"/>
              <a:ea typeface="+mn-ea"/>
              <a:cs typeface="+mn-cs"/>
            </a:rPr>
            <a:t>ポイント高い数値になっている。しかしながら</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一部事務組合の</a:t>
          </a:r>
          <a:r>
            <a:rPr kumimoji="1" lang="ja-JP" altLang="ja-JP" sz="1100">
              <a:solidFill>
                <a:schemeClr val="dk1"/>
              </a:solidFill>
              <a:effectLst/>
              <a:latin typeface="+mn-lt"/>
              <a:ea typeface="+mn-ea"/>
              <a:cs typeface="+mn-cs"/>
            </a:rPr>
            <a:t>大きな</a:t>
          </a:r>
          <a:r>
            <a:rPr kumimoji="1" lang="ja-JP" altLang="en-US" sz="1100">
              <a:solidFill>
                <a:schemeClr val="dk1"/>
              </a:solidFill>
              <a:effectLst/>
              <a:latin typeface="+mn-lt"/>
              <a:ea typeface="+mn-ea"/>
              <a:cs typeface="+mn-cs"/>
            </a:rPr>
            <a:t>経費</a:t>
          </a:r>
          <a:r>
            <a:rPr kumimoji="1" lang="ja-JP" altLang="ja-JP" sz="1100">
              <a:solidFill>
                <a:schemeClr val="dk1"/>
              </a:solidFill>
              <a:effectLst/>
              <a:latin typeface="+mn-lt"/>
              <a:ea typeface="+mn-ea"/>
              <a:cs typeface="+mn-cs"/>
            </a:rPr>
            <a:t>削減は難しい</a:t>
          </a:r>
          <a:r>
            <a:rPr kumimoji="1" lang="ja-JP" altLang="en-US" sz="1100">
              <a:solidFill>
                <a:schemeClr val="dk1"/>
              </a:solidFill>
              <a:effectLst/>
              <a:latin typeface="+mn-lt"/>
              <a:ea typeface="+mn-ea"/>
              <a:cs typeface="+mn-cs"/>
            </a:rPr>
            <a:t>ため、</a:t>
          </a:r>
          <a:r>
            <a:rPr kumimoji="1" lang="ja-JP" altLang="ja-JP" sz="1100">
              <a:solidFill>
                <a:schemeClr val="dk1"/>
              </a:solidFill>
              <a:effectLst/>
              <a:latin typeface="+mn-lt"/>
              <a:ea typeface="+mn-ea"/>
              <a:cs typeface="+mn-cs"/>
            </a:rPr>
            <a:t>今後も同程度の数値で推移していくものと思われる。</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129286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6510000" y="586943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101363</xdr:rowOff>
    </xdr:from>
    <xdr:ext cx="762000" cy="259045"/>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6598900" y="7130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129286</xdr:rowOff>
    </xdr:from>
    <xdr:to>
      <xdr:col>82</xdr:col>
      <xdr:colOff>196850</xdr:colOff>
      <xdr:row>41</xdr:row>
      <xdr:rowOff>129286</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7158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83566</xdr:rowOff>
    </xdr:from>
    <xdr:to>
      <xdr:col>82</xdr:col>
      <xdr:colOff>107950</xdr:colOff>
      <xdr:row>38</xdr:row>
      <xdr:rowOff>81280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5671800" y="6427216"/>
          <a:ext cx="8382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53865</xdr:rowOff>
    </xdr:from>
    <xdr:ext cx="762000" cy="259045"/>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6598900" y="6226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6459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83566</xdr:rowOff>
    </xdr:from>
    <xdr:to>
      <xdr:col>78</xdr:col>
      <xdr:colOff>69850</xdr:colOff>
      <xdr:row>37</xdr:row>
      <xdr:rowOff>156718</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4782800" y="642721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131064</xdr:rowOff>
    </xdr:from>
    <xdr:to>
      <xdr:col>78</xdr:col>
      <xdr:colOff>120650</xdr:colOff>
      <xdr:row>37</xdr:row>
      <xdr:rowOff>61214</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5621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71391</xdr:rowOff>
    </xdr:from>
    <xdr:ext cx="7366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5290800" y="6072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156718</xdr:rowOff>
    </xdr:from>
    <xdr:to>
      <xdr:col>73</xdr:col>
      <xdr:colOff>180975</xdr:colOff>
      <xdr:row>37</xdr:row>
      <xdr:rowOff>165862</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3893800" y="65003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25671</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401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165862</xdr:rowOff>
    </xdr:from>
    <xdr:to>
      <xdr:col>69</xdr:col>
      <xdr:colOff>92075</xdr:colOff>
      <xdr:row>38</xdr:row>
      <xdr:rowOff>76708</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004800" y="650951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62484</xdr:rowOff>
    </xdr:from>
    <xdr:to>
      <xdr:col>69</xdr:col>
      <xdr:colOff>142875</xdr:colOff>
      <xdr:row>36</xdr:row>
      <xdr:rowOff>164084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2811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512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85344</xdr:rowOff>
    </xdr:from>
    <xdr:to>
      <xdr:col>65</xdr:col>
      <xdr:colOff>53975</xdr:colOff>
      <xdr:row>37</xdr:row>
      <xdr:rowOff>15494</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2954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25671</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623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30480</xdr:rowOff>
    </xdr:from>
    <xdr:to>
      <xdr:col>82</xdr:col>
      <xdr:colOff>158750</xdr:colOff>
      <xdr:row>38</xdr:row>
      <xdr:rowOff>132080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64592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2557</xdr:rowOff>
    </xdr:from>
    <xdr:ext cx="762000" cy="259045"/>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65989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32766</xdr:rowOff>
    </xdr:from>
    <xdr:to>
      <xdr:col>78</xdr:col>
      <xdr:colOff>120650</xdr:colOff>
      <xdr:row>37</xdr:row>
      <xdr:rowOff>134366</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5621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119143</xdr:rowOff>
    </xdr:from>
    <xdr:ext cx="7366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290800" y="6462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105918</xdr:rowOff>
    </xdr:from>
    <xdr:to>
      <xdr:col>74</xdr:col>
      <xdr:colOff>31750</xdr:colOff>
      <xdr:row>38</xdr:row>
      <xdr:rowOff>36068</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4732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20845</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401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115062</xdr:rowOff>
    </xdr:from>
    <xdr:to>
      <xdr:col>69</xdr:col>
      <xdr:colOff>142875</xdr:colOff>
      <xdr:row>38</xdr:row>
      <xdr:rowOff>45212</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3843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29989</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512800" y="65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25908</xdr:rowOff>
    </xdr:from>
    <xdr:to>
      <xdr:col>65</xdr:col>
      <xdr:colOff>53975</xdr:colOff>
      <xdr:row>38</xdr:row>
      <xdr:rowOff>127508</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2954000" y="6541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112285</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623800" y="6627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前年度より</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a:t>
          </a:r>
          <a:r>
            <a:rPr kumimoji="1" lang="ja-JP" altLang="en-US" sz="1100">
              <a:solidFill>
                <a:schemeClr val="dk1"/>
              </a:solidFill>
              <a:effectLst/>
              <a:latin typeface="+mn-lt"/>
              <a:ea typeface="+mn-ea"/>
              <a:cs typeface="+mn-cs"/>
            </a:rPr>
            <a:t>おり</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年度から北川村温泉施設大規模改修の元金償還が</a:t>
          </a:r>
          <a:r>
            <a:rPr kumimoji="1" lang="ja-JP" altLang="en-US" sz="1100">
              <a:solidFill>
                <a:schemeClr val="dk1"/>
              </a:solidFill>
              <a:effectLst/>
              <a:latin typeface="+mn-lt"/>
              <a:ea typeface="+mn-ea"/>
              <a:cs typeface="+mn-cs"/>
            </a:rPr>
            <a:t>大きな要因ではあるが、今後も</a:t>
          </a:r>
          <a:r>
            <a:rPr kumimoji="1" lang="ja-JP" altLang="ja-JP" sz="1100">
              <a:solidFill>
                <a:schemeClr val="dk1"/>
              </a:solidFill>
              <a:effectLst/>
              <a:latin typeface="+mn-lt"/>
              <a:ea typeface="+mn-ea"/>
              <a:cs typeface="+mn-cs"/>
            </a:rPr>
            <a:t>増加</a:t>
          </a:r>
          <a:r>
            <a:rPr kumimoji="1" lang="ja-JP" altLang="en-US" sz="1100">
              <a:solidFill>
                <a:schemeClr val="dk1"/>
              </a:solidFill>
              <a:effectLst/>
              <a:latin typeface="+mn-lt"/>
              <a:ea typeface="+mn-ea"/>
              <a:cs typeface="+mn-cs"/>
            </a:rPr>
            <a:t>していく見込で</a:t>
          </a:r>
          <a:r>
            <a:rPr kumimoji="1" lang="ja-JP" altLang="ja-JP" sz="1100">
              <a:solidFill>
                <a:schemeClr val="dk1"/>
              </a:solidFill>
              <a:effectLst/>
              <a:latin typeface="+mn-lt"/>
              <a:ea typeface="+mn-ea"/>
              <a:cs typeface="+mn-cs"/>
            </a:rPr>
            <a:t>ある。今後、脱炭素関連事業</a:t>
          </a:r>
          <a:r>
            <a:rPr kumimoji="1" lang="ja-JP" altLang="en-US" sz="1100">
              <a:solidFill>
                <a:schemeClr val="dk1"/>
              </a:solidFill>
              <a:effectLst/>
              <a:latin typeface="+mn-lt"/>
              <a:ea typeface="+mn-ea"/>
              <a:cs typeface="+mn-cs"/>
            </a:rPr>
            <a:t>や大規模改修工事も</a:t>
          </a:r>
          <a:r>
            <a:rPr kumimoji="1" lang="ja-JP" altLang="ja-JP" sz="1100">
              <a:solidFill>
                <a:schemeClr val="dk1"/>
              </a:solidFill>
              <a:effectLst/>
              <a:latin typeface="+mn-lt"/>
              <a:ea typeface="+mn-ea"/>
              <a:cs typeface="+mn-cs"/>
            </a:rPr>
            <a:t>予定されており、公債費の増加が見込まれるため、起債を財源とする事業については、財政状況を勘案しながら実施していく。</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a:extLst>
            <a:ext uri="{FF2B5EF4-FFF2-40B4-BE49-F238E27FC236}">
              <a16:creationId xmlns:a16="http://schemas.microsoft.com/office/drawing/2014/main" id="{00000000-0008-0000-0400-000066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149860</xdr:rowOff>
    </xdr:from>
    <xdr:to>
      <xdr:col>24</xdr:col>
      <xdr:colOff>25400</xdr:colOff>
      <xdr:row>80</xdr:row>
      <xdr:rowOff>39370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4826000" y="1266571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11447</xdr:rowOff>
    </xdr:from>
    <xdr:ext cx="762000" cy="259045"/>
    <xdr:sp macro="" textlink="">
      <xdr:nvSpPr>
        <xdr:cNvPr id="360" name="公債費最小値テキスト">
          <a:extLst>
            <a:ext uri="{FF2B5EF4-FFF2-40B4-BE49-F238E27FC236}">
              <a16:creationId xmlns:a16="http://schemas.microsoft.com/office/drawing/2014/main" id="{00000000-0008-0000-0400-000068010000}"/>
            </a:ext>
          </a:extLst>
        </xdr:cNvPr>
        <xdr:cNvSpPr txBox="1"/>
      </xdr:nvSpPr>
      <xdr:spPr>
        <a:xfrm>
          <a:off x="4914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39370</xdr:rowOff>
    </xdr:from>
    <xdr:to>
      <xdr:col>24</xdr:col>
      <xdr:colOff>114300</xdr:colOff>
      <xdr:row>80</xdr:row>
      <xdr:rowOff>39370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64787</xdr:rowOff>
    </xdr:from>
    <xdr:ext cx="762000" cy="259045"/>
    <xdr:sp macro="" textlink="">
      <xdr:nvSpPr>
        <xdr:cNvPr id="362" name="公債費最大値テキスト">
          <a:extLst>
            <a:ext uri="{FF2B5EF4-FFF2-40B4-BE49-F238E27FC236}">
              <a16:creationId xmlns:a16="http://schemas.microsoft.com/office/drawing/2014/main" id="{00000000-0008-0000-0400-00006A010000}"/>
            </a:ext>
          </a:extLst>
        </xdr:cNvPr>
        <xdr:cNvSpPr txBox="1"/>
      </xdr:nvSpPr>
      <xdr:spPr>
        <a:xfrm>
          <a:off x="4914900" y="1240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149860</xdr:rowOff>
    </xdr:from>
    <xdr:to>
      <xdr:col>24</xdr:col>
      <xdr:colOff>114300</xdr:colOff>
      <xdr:row>73</xdr:row>
      <xdr:rowOff>149860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2665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157480</xdr:rowOff>
    </xdr:from>
    <xdr:to>
      <xdr:col>24</xdr:col>
      <xdr:colOff>25400</xdr:colOff>
      <xdr:row>77</xdr:row>
      <xdr:rowOff>1270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3987800" y="131876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127016</xdr:rowOff>
    </xdr:from>
    <xdr:ext cx="762000" cy="259045"/>
    <xdr:sp macro="" textlink="">
      <xdr:nvSpPr>
        <xdr:cNvPr id="365" name="公債費平均値テキスト">
          <a:extLst>
            <a:ext uri="{FF2B5EF4-FFF2-40B4-BE49-F238E27FC236}">
              <a16:creationId xmlns:a16="http://schemas.microsoft.com/office/drawing/2014/main" id="{00000000-0008-0000-0400-00006D010000}"/>
            </a:ext>
          </a:extLst>
        </xdr:cNvPr>
        <xdr:cNvSpPr txBox="1"/>
      </xdr:nvSpPr>
      <xdr:spPr>
        <a:xfrm>
          <a:off x="4914900" y="12985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110489</xdr:rowOff>
    </xdr:from>
    <xdr:to>
      <xdr:col>24</xdr:col>
      <xdr:colOff>76200</xdr:colOff>
      <xdr:row>77</xdr:row>
      <xdr:rowOff>40639</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47752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157480</xdr:rowOff>
    </xdr:from>
    <xdr:to>
      <xdr:col>19</xdr:col>
      <xdr:colOff>187325</xdr:colOff>
      <xdr:row>77</xdr:row>
      <xdr:rowOff>54611</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098800" y="131876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118111</xdr:rowOff>
    </xdr:from>
    <xdr:to>
      <xdr:col>20</xdr:col>
      <xdr:colOff>38100</xdr:colOff>
      <xdr:row>77</xdr:row>
      <xdr:rowOff>48261</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937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33038</xdr:rowOff>
    </xdr:from>
    <xdr:ext cx="7366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3606800" y="13234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134620</xdr:rowOff>
    </xdr:from>
    <xdr:to>
      <xdr:col>15</xdr:col>
      <xdr:colOff>98425</xdr:colOff>
      <xdr:row>77</xdr:row>
      <xdr:rowOff>54611</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2209800" y="12993370"/>
          <a:ext cx="889000" cy="262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114300</xdr:rowOff>
    </xdr:from>
    <xdr:to>
      <xdr:col>15</xdr:col>
      <xdr:colOff>149225</xdr:colOff>
      <xdr:row>77</xdr:row>
      <xdr:rowOff>44450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54627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717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134620</xdr:rowOff>
    </xdr:from>
    <xdr:to>
      <xdr:col>11</xdr:col>
      <xdr:colOff>9525</xdr:colOff>
      <xdr:row>75</xdr:row>
      <xdr:rowOff>146050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1320800" y="129933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80011</xdr:rowOff>
    </xdr:from>
    <xdr:to>
      <xdr:col>11</xdr:col>
      <xdr:colOff>60325</xdr:colOff>
      <xdr:row>77</xdr:row>
      <xdr:rowOff>10161</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159000" y="13110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166388</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828800" y="13196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110489</xdr:rowOff>
    </xdr:from>
    <xdr:to>
      <xdr:col>6</xdr:col>
      <xdr:colOff>171450</xdr:colOff>
      <xdr:row>77</xdr:row>
      <xdr:rowOff>40639</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1270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25416</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939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121920</xdr:rowOff>
    </xdr:from>
    <xdr:to>
      <xdr:col>24</xdr:col>
      <xdr:colOff>76200</xdr:colOff>
      <xdr:row>77</xdr:row>
      <xdr:rowOff>52070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47752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93997</xdr:rowOff>
    </xdr:from>
    <xdr:ext cx="762000" cy="259045"/>
    <xdr:sp macro="" textlink="">
      <xdr:nvSpPr>
        <xdr:cNvPr id="384" name="公債費該当値テキスト">
          <a:extLst>
            <a:ext uri="{FF2B5EF4-FFF2-40B4-BE49-F238E27FC236}">
              <a16:creationId xmlns:a16="http://schemas.microsoft.com/office/drawing/2014/main" id="{00000000-0008-0000-0400-000080010000}"/>
            </a:ext>
          </a:extLst>
        </xdr:cNvPr>
        <xdr:cNvSpPr txBox="1"/>
      </xdr:nvSpPr>
      <xdr:spPr>
        <a:xfrm>
          <a:off x="49149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106680</xdr:rowOff>
    </xdr:from>
    <xdr:to>
      <xdr:col>20</xdr:col>
      <xdr:colOff>38100</xdr:colOff>
      <xdr:row>77</xdr:row>
      <xdr:rowOff>36830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937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47007</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290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3811</xdr:rowOff>
    </xdr:from>
    <xdr:to>
      <xdr:col>15</xdr:col>
      <xdr:colOff>149225</xdr:colOff>
      <xdr:row>77</xdr:row>
      <xdr:rowOff>105411</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048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90188</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7178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83820</xdr:rowOff>
    </xdr:from>
    <xdr:to>
      <xdr:col>11</xdr:col>
      <xdr:colOff>60325</xdr:colOff>
      <xdr:row>76</xdr:row>
      <xdr:rowOff>13970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2159000" y="1294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24147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95250</xdr:rowOff>
    </xdr:from>
    <xdr:to>
      <xdr:col>6</xdr:col>
      <xdr:colOff>171450</xdr:colOff>
      <xdr:row>76</xdr:row>
      <xdr:rowOff>25400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1270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35577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数値は類似団体</a:t>
          </a:r>
          <a:r>
            <a:rPr kumimoji="1" lang="ja-JP" altLang="en-US" sz="1100">
              <a:solidFill>
                <a:schemeClr val="dk1"/>
              </a:solidFill>
              <a:effectLst/>
              <a:latin typeface="+mn-lt"/>
              <a:ea typeface="+mn-ea"/>
              <a:cs typeface="+mn-cs"/>
            </a:rPr>
            <a:t>を大きく上回っている。（</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8.1</a:t>
          </a:r>
          <a:r>
            <a:rPr kumimoji="1" lang="ja-JP" altLang="en-US"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数値自体が普通交付税の増減に大きく影響を受けるため、今後も経常的な歳出の削減に取り組んでいく必要がある。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131899</xdr:rowOff>
    </xdr:from>
    <xdr:to>
      <xdr:col>82</xdr:col>
      <xdr:colOff>107950</xdr:colOff>
      <xdr:row>81</xdr:row>
      <xdr:rowOff>20864</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47749"/>
          <a:ext cx="0" cy="1260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164391</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8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20864</xdr:rowOff>
    </xdr:from>
    <xdr:to>
      <xdr:col>82</xdr:col>
      <xdr:colOff>196850</xdr:colOff>
      <xdr:row>81</xdr:row>
      <xdr:rowOff>20864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908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46826</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39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131899</xdr:rowOff>
    </xdr:from>
    <xdr:to>
      <xdr:col>82</xdr:col>
      <xdr:colOff>196850</xdr:colOff>
      <xdr:row>73</xdr:row>
      <xdr:rowOff>131899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47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105773</xdr:rowOff>
    </xdr:from>
    <xdr:to>
      <xdr:col>82</xdr:col>
      <xdr:colOff>107950</xdr:colOff>
      <xdr:row>79</xdr:row>
      <xdr:rowOff>69850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307423"/>
          <a:ext cx="838200" cy="306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113954</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144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97427</xdr:rowOff>
    </xdr:from>
    <xdr:to>
      <xdr:col>82</xdr:col>
      <xdr:colOff>158750</xdr:colOff>
      <xdr:row>78</xdr:row>
      <xdr:rowOff>27577</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99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105773</xdr:rowOff>
    </xdr:from>
    <xdr:to>
      <xdr:col>78</xdr:col>
      <xdr:colOff>69850</xdr:colOff>
      <xdr:row>77</xdr:row>
      <xdr:rowOff>154758</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4782800" y="1330742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54973</xdr:rowOff>
    </xdr:from>
    <xdr:to>
      <xdr:col>78</xdr:col>
      <xdr:colOff>120650</xdr:colOff>
      <xdr:row>77</xdr:row>
      <xdr:rowOff>156573</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5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166750</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025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115570</xdr:rowOff>
    </xdr:from>
    <xdr:to>
      <xdr:col>73</xdr:col>
      <xdr:colOff>180975</xdr:colOff>
      <xdr:row>77</xdr:row>
      <xdr:rowOff>154758</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317220"/>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19050</xdr:rowOff>
    </xdr:from>
    <xdr:to>
      <xdr:col>74</xdr:col>
      <xdr:colOff>31750</xdr:colOff>
      <xdr:row>77</xdr:row>
      <xdr:rowOff>120650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130827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115570</xdr:rowOff>
    </xdr:from>
    <xdr:to>
      <xdr:col>69</xdr:col>
      <xdr:colOff>92075</xdr:colOff>
      <xdr:row>79</xdr:row>
      <xdr:rowOff>109038</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317220"/>
          <a:ext cx="889000" cy="336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102326</xdr:rowOff>
    </xdr:from>
    <xdr:to>
      <xdr:col>69</xdr:col>
      <xdr:colOff>142875</xdr:colOff>
      <xdr:row>77</xdr:row>
      <xdr:rowOff>32476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13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42653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2901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61505</xdr:rowOff>
    </xdr:from>
    <xdr:to>
      <xdr:col>65</xdr:col>
      <xdr:colOff>53975</xdr:colOff>
      <xdr:row>77</xdr:row>
      <xdr:rowOff>163105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6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1832</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032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19050</xdr:rowOff>
    </xdr:from>
    <xdr:to>
      <xdr:col>82</xdr:col>
      <xdr:colOff>158750</xdr:colOff>
      <xdr:row>79</xdr:row>
      <xdr:rowOff>120650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162577</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54973</xdr:rowOff>
    </xdr:from>
    <xdr:to>
      <xdr:col>78</xdr:col>
      <xdr:colOff>120650</xdr:colOff>
      <xdr:row>77</xdr:row>
      <xdr:rowOff>156573</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25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141350</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3343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103958</xdr:rowOff>
    </xdr:from>
    <xdr:to>
      <xdr:col>74</xdr:col>
      <xdr:colOff>31750</xdr:colOff>
      <xdr:row>78</xdr:row>
      <xdr:rowOff>34108</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30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18885</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339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64770</xdr:rowOff>
    </xdr:from>
    <xdr:to>
      <xdr:col>69</xdr:col>
      <xdr:colOff>142875</xdr:colOff>
      <xdr:row>77</xdr:row>
      <xdr:rowOff>166370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151147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58238</xdr:rowOff>
    </xdr:from>
    <xdr:to>
      <xdr:col>65</xdr:col>
      <xdr:colOff>53975</xdr:colOff>
      <xdr:row>79</xdr:row>
      <xdr:rowOff>159838</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602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144615</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3689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高知県北川村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96916</xdr:rowOff>
    </xdr:from>
    <xdr:to>
      <xdr:col>29</xdr:col>
      <xdr:colOff>127000</xdr:colOff>
      <xdr:row>20</xdr:row>
      <xdr:rowOff>140164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01941"/>
          <a:ext cx="0" cy="1414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112241</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8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140164</xdr:rowOff>
    </xdr:from>
    <xdr:to>
      <xdr:col>30</xdr:col>
      <xdr:colOff>25400</xdr:colOff>
      <xdr:row>20</xdr:row>
      <xdr:rowOff>140164</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167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11843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45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96916</xdr:rowOff>
    </xdr:from>
    <xdr:to>
      <xdr:col>30</xdr:col>
      <xdr:colOff>25400</xdr:colOff>
      <xdr:row>12</xdr:row>
      <xdr:rowOff>96916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01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105590</xdr:rowOff>
    </xdr:from>
    <xdr:to>
      <xdr:col>29</xdr:col>
      <xdr:colOff>127000</xdr:colOff>
      <xdr:row>17</xdr:row>
      <xdr:rowOff>155373</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067865"/>
          <a:ext cx="647700" cy="49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128436</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62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156359</xdr:rowOff>
    </xdr:from>
    <xdr:to>
      <xdr:col>29</xdr:col>
      <xdr:colOff>177800</xdr:colOff>
      <xdr:row>19</xdr:row>
      <xdr:rowOff>86509</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900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132368</xdr:rowOff>
    </xdr:from>
    <xdr:to>
      <xdr:col>26</xdr:col>
      <xdr:colOff>50800</xdr:colOff>
      <xdr:row>17</xdr:row>
      <xdr:rowOff>155373</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4305300" y="3094643"/>
          <a:ext cx="698500" cy="23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36187</xdr:rowOff>
    </xdr:from>
    <xdr:to>
      <xdr:col>26</xdr:col>
      <xdr:colOff>101600</xdr:colOff>
      <xdr:row>19</xdr:row>
      <xdr:rowOff>137787</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41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122564</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42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132368</xdr:rowOff>
    </xdr:from>
    <xdr:to>
      <xdr:col>22</xdr:col>
      <xdr:colOff>114300</xdr:colOff>
      <xdr:row>17</xdr:row>
      <xdr:rowOff>147982</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094643"/>
          <a:ext cx="698500" cy="15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55876</xdr:rowOff>
    </xdr:from>
    <xdr:to>
      <xdr:col>22</xdr:col>
      <xdr:colOff>165100</xdr:colOff>
      <xdr:row>19</xdr:row>
      <xdr:rowOff>157476</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61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142253</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47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147982</xdr:rowOff>
    </xdr:from>
    <xdr:to>
      <xdr:col>18</xdr:col>
      <xdr:colOff>177800</xdr:colOff>
      <xdr:row>18</xdr:row>
      <xdr:rowOff>15666</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110257"/>
          <a:ext cx="698500" cy="391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74876</xdr:rowOff>
    </xdr:from>
    <xdr:to>
      <xdr:col>19</xdr:col>
      <xdr:colOff>38100</xdr:colOff>
      <xdr:row>20</xdr:row>
      <xdr:rowOff>5026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80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161253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66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89049</xdr:rowOff>
    </xdr:from>
    <xdr:to>
      <xdr:col>15</xdr:col>
      <xdr:colOff>101600</xdr:colOff>
      <xdr:row>20</xdr:row>
      <xdr:rowOff>19199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942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3976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80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54790</xdr:rowOff>
    </xdr:from>
    <xdr:to>
      <xdr:col>29</xdr:col>
      <xdr:colOff>177800</xdr:colOff>
      <xdr:row>17</xdr:row>
      <xdr:rowOff>156390</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017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71317</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862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456,239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104573</xdr:rowOff>
    </xdr:from>
    <xdr:to>
      <xdr:col>26</xdr:col>
      <xdr:colOff>101600</xdr:colOff>
      <xdr:row>18</xdr:row>
      <xdr:rowOff>34723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066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44900</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835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81568</xdr:rowOff>
    </xdr:from>
    <xdr:to>
      <xdr:col>22</xdr:col>
      <xdr:colOff>165100</xdr:colOff>
      <xdr:row>18</xdr:row>
      <xdr:rowOff>11718</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438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21895</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8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97182</xdr:rowOff>
    </xdr:from>
    <xdr:to>
      <xdr:col>19</xdr:col>
      <xdr:colOff>38100</xdr:colOff>
      <xdr:row>18</xdr:row>
      <xdr:rowOff>27332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059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37509</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82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136316</xdr:rowOff>
    </xdr:from>
    <xdr:to>
      <xdr:col>15</xdr:col>
      <xdr:colOff>101600</xdr:colOff>
      <xdr:row>18</xdr:row>
      <xdr:rowOff>66466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098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76643</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867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207988</xdr:rowOff>
    </xdr:from>
    <xdr:to>
      <xdr:col>29</xdr:col>
      <xdr:colOff>127000</xdr:colOff>
      <xdr:row>37</xdr:row>
      <xdr:rowOff>63906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32538"/>
          <a:ext cx="0" cy="10560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35983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6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63906</xdr:rowOff>
    </xdr:from>
    <xdr:to>
      <xdr:col>30</xdr:col>
      <xdr:colOff>25400</xdr:colOff>
      <xdr:row>37</xdr:row>
      <xdr:rowOff>63906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886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122915</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7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207988</xdr:rowOff>
    </xdr:from>
    <xdr:to>
      <xdr:col>30</xdr:col>
      <xdr:colOff>25400</xdr:colOff>
      <xdr:row>33</xdr:row>
      <xdr:rowOff>207988</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325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735</xdr:rowOff>
    </xdr:from>
    <xdr:to>
      <xdr:col>29</xdr:col>
      <xdr:colOff>127000</xdr:colOff>
      <xdr:row>36</xdr:row>
      <xdr:rowOff>118756</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953985"/>
          <a:ext cx="647700" cy="1180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280179</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547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92202</xdr:rowOff>
    </xdr:from>
    <xdr:to>
      <xdr:col>29</xdr:col>
      <xdr:colOff>177800</xdr:colOff>
      <xdr:row>35</xdr:row>
      <xdr:rowOff>193802</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7025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101264</xdr:rowOff>
    </xdr:from>
    <xdr:to>
      <xdr:col>26</xdr:col>
      <xdr:colOff>50800</xdr:colOff>
      <xdr:row>36</xdr:row>
      <xdr:rowOff>118756</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4305300" y="7054514"/>
          <a:ext cx="698500" cy="174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89184</xdr:rowOff>
    </xdr:from>
    <xdr:to>
      <xdr:col>26</xdr:col>
      <xdr:colOff>101600</xdr:colOff>
      <xdr:row>35</xdr:row>
      <xdr:rowOff>190784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95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200961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4684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101264</xdr:rowOff>
    </xdr:from>
    <xdr:to>
      <xdr:col>22</xdr:col>
      <xdr:colOff>114300</xdr:colOff>
      <xdr:row>37</xdr:row>
      <xdr:rowOff>53802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7054514"/>
          <a:ext cx="698500" cy="1239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104469</xdr:rowOff>
    </xdr:from>
    <xdr:to>
      <xdr:col>22</xdr:col>
      <xdr:colOff>165100</xdr:colOff>
      <xdr:row>35</xdr:row>
      <xdr:rowOff>206069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14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216246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483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49368</xdr:rowOff>
    </xdr:from>
    <xdr:to>
      <xdr:col>18</xdr:col>
      <xdr:colOff>177800</xdr:colOff>
      <xdr:row>37</xdr:row>
      <xdr:rowOff>53802</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7174068"/>
          <a:ext cx="698500" cy="44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123630</xdr:rowOff>
    </xdr:from>
    <xdr:to>
      <xdr:col>19</xdr:col>
      <xdr:colOff>38100</xdr:colOff>
      <xdr:row>35</xdr:row>
      <xdr:rowOff>225230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339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235407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50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145763</xdr:rowOff>
    </xdr:from>
    <xdr:to>
      <xdr:col>15</xdr:col>
      <xdr:colOff>101600</xdr:colOff>
      <xdr:row>35</xdr:row>
      <xdr:rowOff>247363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561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257540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524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292835</xdr:rowOff>
    </xdr:from>
    <xdr:to>
      <xdr:col>29</xdr:col>
      <xdr:colOff>177800</xdr:colOff>
      <xdr:row>36</xdr:row>
      <xdr:rowOff>51535</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9031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264912</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87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67956</xdr:rowOff>
    </xdr:from>
    <xdr:to>
      <xdr:col>26</xdr:col>
      <xdr:colOff>101600</xdr:colOff>
      <xdr:row>36</xdr:row>
      <xdr:rowOff>169556</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70212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154333</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71075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50464</xdr:rowOff>
    </xdr:from>
    <xdr:to>
      <xdr:col>22</xdr:col>
      <xdr:colOff>165100</xdr:colOff>
      <xdr:row>36</xdr:row>
      <xdr:rowOff>152064</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70037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136841</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709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3002</xdr:rowOff>
    </xdr:from>
    <xdr:to>
      <xdr:col>19</xdr:col>
      <xdr:colOff>38100</xdr:colOff>
      <xdr:row>37</xdr:row>
      <xdr:rowOff>104602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71277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89379</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7214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170018</xdr:rowOff>
    </xdr:from>
    <xdr:to>
      <xdr:col>15</xdr:col>
      <xdr:colOff>101600</xdr:colOff>
      <xdr:row>37</xdr:row>
      <xdr:rowOff>100168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71232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84945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720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高知県北川村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1,177
1,156
196.73
2,982,435
2,900,100
21,312
1,333,913
2,380,960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73501</xdr:rowOff>
    </xdr:from>
    <xdr:to>
      <xdr:col>24</xdr:col>
      <xdr:colOff>62865</xdr:colOff>
      <xdr:row>38</xdr:row>
      <xdr:rowOff>62864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217001"/>
          <a:ext cx="1270" cy="1360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66691</xdr:rowOff>
    </xdr:from>
    <xdr:ext cx="599010"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581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62864</xdr:rowOff>
    </xdr:from>
    <xdr:to>
      <xdr:col>24</xdr:col>
      <xdr:colOff>152400</xdr:colOff>
      <xdr:row>38</xdr:row>
      <xdr:rowOff>62864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577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20178</xdr:rowOff>
    </xdr:from>
    <xdr:ext cx="599010"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992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73501</xdr:rowOff>
    </xdr:from>
    <xdr:to>
      <xdr:col>24</xdr:col>
      <xdr:colOff>152400</xdr:colOff>
      <xdr:row>30</xdr:row>
      <xdr:rowOff>73501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217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74423</xdr:rowOff>
    </xdr:from>
    <xdr:to>
      <xdr:col>24</xdr:col>
      <xdr:colOff>63500</xdr:colOff>
      <xdr:row>35</xdr:row>
      <xdr:rowOff>104195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6075173"/>
          <a:ext cx="838200" cy="29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110127</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2823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131700</xdr:rowOff>
    </xdr:from>
    <xdr:to>
      <xdr:col>24</xdr:col>
      <xdr:colOff>114300</xdr:colOff>
      <xdr:row>37</xdr:row>
      <xdr:rowOff>61850</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98127</xdr:rowOff>
    </xdr:from>
    <xdr:to>
      <xdr:col>19</xdr:col>
      <xdr:colOff>177800</xdr:colOff>
      <xdr:row>35</xdr:row>
      <xdr:rowOff>104195</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a:off x="2908300" y="6098877"/>
          <a:ext cx="889000" cy="6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164909</xdr:rowOff>
    </xdr:from>
    <xdr:to>
      <xdr:col>20</xdr:col>
      <xdr:colOff>38100</xdr:colOff>
      <xdr:row>37</xdr:row>
      <xdr:rowOff>95059</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3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86186</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429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94653</xdr:rowOff>
    </xdr:from>
    <xdr:to>
      <xdr:col>15</xdr:col>
      <xdr:colOff>50800</xdr:colOff>
      <xdr:row>35</xdr:row>
      <xdr:rowOff>98127</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a:off x="2019300" y="6095403"/>
          <a:ext cx="889000" cy="3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170864</xdr:rowOff>
    </xdr:from>
    <xdr:to>
      <xdr:col>15</xdr:col>
      <xdr:colOff>101600</xdr:colOff>
      <xdr:row>37</xdr:row>
      <xdr:rowOff>101014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92141</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3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94653</xdr:rowOff>
    </xdr:from>
    <xdr:to>
      <xdr:col>10</xdr:col>
      <xdr:colOff>114300</xdr:colOff>
      <xdr:row>35</xdr:row>
      <xdr:rowOff>116649</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6095403"/>
          <a:ext cx="889000" cy="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13155</xdr:rowOff>
    </xdr:from>
    <xdr:to>
      <xdr:col>10</xdr:col>
      <xdr:colOff>165100</xdr:colOff>
      <xdr:row>37</xdr:row>
      <xdr:rowOff>114755</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5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105882</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49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25059</xdr:rowOff>
    </xdr:from>
    <xdr:to>
      <xdr:col>6</xdr:col>
      <xdr:colOff>38100</xdr:colOff>
      <xdr:row>37</xdr:row>
      <xdr:rowOff>126659</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68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117786</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61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23623</xdr:rowOff>
    </xdr:from>
    <xdr:to>
      <xdr:col>24</xdr:col>
      <xdr:colOff>114300</xdr:colOff>
      <xdr:row>35</xdr:row>
      <xdr:rowOff>125223</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6024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46500</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5875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434,977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53395</xdr:rowOff>
    </xdr:from>
    <xdr:to>
      <xdr:col>20</xdr:col>
      <xdr:colOff>38100</xdr:colOff>
      <xdr:row>35</xdr:row>
      <xdr:rowOff>154995</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605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72</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5829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47327</xdr:rowOff>
    </xdr:from>
    <xdr:to>
      <xdr:col>15</xdr:col>
      <xdr:colOff>101600</xdr:colOff>
      <xdr:row>35</xdr:row>
      <xdr:rowOff>148927</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6048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165454</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58233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43853</xdr:rowOff>
    </xdr:from>
    <xdr:to>
      <xdr:col>10</xdr:col>
      <xdr:colOff>165100</xdr:colOff>
      <xdr:row>35</xdr:row>
      <xdr:rowOff>145453</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044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161980</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5819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65849</xdr:rowOff>
    </xdr:from>
    <xdr:to>
      <xdr:col>6</xdr:col>
      <xdr:colOff>38100</xdr:colOff>
      <xdr:row>35</xdr:row>
      <xdr:rowOff>167449</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066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12526</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584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60447</xdr:rowOff>
    </xdr:from>
    <xdr:to>
      <xdr:col>24</xdr:col>
      <xdr:colOff>62865</xdr:colOff>
      <xdr:row>58</xdr:row>
      <xdr:rowOff>69482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32947"/>
          <a:ext cx="1270" cy="138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73309</xdr:rowOff>
    </xdr:from>
    <xdr:ext cx="599010"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69482</xdr:rowOff>
    </xdr:from>
    <xdr:to>
      <xdr:col>24</xdr:col>
      <xdr:colOff>152400</xdr:colOff>
      <xdr:row>58</xdr:row>
      <xdr:rowOff>69482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13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7124</xdr:rowOff>
    </xdr:from>
    <xdr:ext cx="690189"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081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60447</xdr:rowOff>
    </xdr:from>
    <xdr:to>
      <xdr:col>24</xdr:col>
      <xdr:colOff>152400</xdr:colOff>
      <xdr:row>50</xdr:row>
      <xdr:rowOff>60447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3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33562</xdr:rowOff>
    </xdr:from>
    <xdr:to>
      <xdr:col>24</xdr:col>
      <xdr:colOff>63500</xdr:colOff>
      <xdr:row>56</xdr:row>
      <xdr:rowOff>64387</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463312"/>
          <a:ext cx="838200" cy="202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126902</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281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148475</xdr:rowOff>
    </xdr:from>
    <xdr:to>
      <xdr:col>24</xdr:col>
      <xdr:colOff>114300</xdr:colOff>
      <xdr:row>57</xdr:row>
      <xdr:rowOff>78625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1715</xdr:rowOff>
    </xdr:from>
    <xdr:to>
      <xdr:col>19</xdr:col>
      <xdr:colOff>177800</xdr:colOff>
      <xdr:row>56</xdr:row>
      <xdr:rowOff>64387</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602915"/>
          <a:ext cx="889000" cy="62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1440</xdr:rowOff>
    </xdr:from>
    <xdr:to>
      <xdr:col>20</xdr:col>
      <xdr:colOff>38100</xdr:colOff>
      <xdr:row>57</xdr:row>
      <xdr:rowOff>103040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7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94167</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9866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1715</xdr:rowOff>
    </xdr:from>
    <xdr:to>
      <xdr:col>15</xdr:col>
      <xdr:colOff>50800</xdr:colOff>
      <xdr:row>56</xdr:row>
      <xdr:rowOff>74937</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602915"/>
          <a:ext cx="889000" cy="73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5522</xdr:rowOff>
    </xdr:from>
    <xdr:to>
      <xdr:col>15</xdr:col>
      <xdr:colOff>101600</xdr:colOff>
      <xdr:row>57</xdr:row>
      <xdr:rowOff>107122</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77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98249</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870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74937</xdr:rowOff>
    </xdr:from>
    <xdr:to>
      <xdr:col>10</xdr:col>
      <xdr:colOff>114300</xdr:colOff>
      <xdr:row>56</xdr:row>
      <xdr:rowOff>75954</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676137"/>
          <a:ext cx="889000" cy="1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39268</xdr:rowOff>
    </xdr:from>
    <xdr:to>
      <xdr:col>10</xdr:col>
      <xdr:colOff>165100</xdr:colOff>
      <xdr:row>57</xdr:row>
      <xdr:rowOff>140868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131995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904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52315</xdr:rowOff>
    </xdr:from>
    <xdr:to>
      <xdr:col>6</xdr:col>
      <xdr:colOff>38100</xdr:colOff>
      <xdr:row>57</xdr:row>
      <xdr:rowOff>153915</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2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145042</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917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154212</xdr:rowOff>
    </xdr:from>
    <xdr:to>
      <xdr:col>24</xdr:col>
      <xdr:colOff>114300</xdr:colOff>
      <xdr:row>55</xdr:row>
      <xdr:rowOff>84362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412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5639</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2639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548,573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13587</xdr:rowOff>
    </xdr:from>
    <xdr:to>
      <xdr:col>20</xdr:col>
      <xdr:colOff>38100</xdr:colOff>
      <xdr:row>56</xdr:row>
      <xdr:rowOff>115187</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614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131714</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9390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122365</xdr:rowOff>
    </xdr:from>
    <xdr:to>
      <xdr:col>15</xdr:col>
      <xdr:colOff>101600</xdr:colOff>
      <xdr:row>56</xdr:row>
      <xdr:rowOff>52515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552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69042</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9327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24137</xdr:rowOff>
    </xdr:from>
    <xdr:to>
      <xdr:col>10</xdr:col>
      <xdr:colOff>165100</xdr:colOff>
      <xdr:row>56</xdr:row>
      <xdr:rowOff>125737</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625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142264</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9400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25154</xdr:rowOff>
    </xdr:from>
    <xdr:to>
      <xdr:col>6</xdr:col>
      <xdr:colOff>38100</xdr:colOff>
      <xdr:row>56</xdr:row>
      <xdr:rowOff>126754</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626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143281</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9401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60824</xdr:rowOff>
    </xdr:from>
    <xdr:to>
      <xdr:col>24</xdr:col>
      <xdr:colOff>62865</xdr:colOff>
      <xdr:row>78</xdr:row>
      <xdr:rowOff>137734</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405224"/>
          <a:ext cx="1270" cy="1105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141561</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514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137734</xdr:rowOff>
    </xdr:from>
    <xdr:to>
      <xdr:col>24</xdr:col>
      <xdr:colOff>152400</xdr:colOff>
      <xdr:row>78</xdr:row>
      <xdr:rowOff>137734</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51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7501</xdr:rowOff>
    </xdr:from>
    <xdr:ext cx="599010"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80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60824</xdr:rowOff>
    </xdr:from>
    <xdr:to>
      <xdr:col>24</xdr:col>
      <xdr:colOff>152400</xdr:colOff>
      <xdr:row>72</xdr:row>
      <xdr:rowOff>60824</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40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52608</xdr:rowOff>
    </xdr:from>
    <xdr:to>
      <xdr:col>24</xdr:col>
      <xdr:colOff>63500</xdr:colOff>
      <xdr:row>78</xdr:row>
      <xdr:rowOff>112793</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3797300" y="13425708"/>
          <a:ext cx="838200" cy="60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86845</xdr:rowOff>
    </xdr:from>
    <xdr:ext cx="534377"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70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63968</xdr:rowOff>
    </xdr:from>
    <xdr:to>
      <xdr:col>24</xdr:col>
      <xdr:colOff>114300</xdr:colOff>
      <xdr:row>77</xdr:row>
      <xdr:rowOff>165568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5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52608</xdr:rowOff>
    </xdr:from>
    <xdr:to>
      <xdr:col>19</xdr:col>
      <xdr:colOff>177800</xdr:colOff>
      <xdr:row>78</xdr:row>
      <xdr:rowOff>60838</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2908300" y="13425708"/>
          <a:ext cx="889000" cy="8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76482</xdr:rowOff>
    </xdr:from>
    <xdr:to>
      <xdr:col>20</xdr:col>
      <xdr:colOff>38100</xdr:colOff>
      <xdr:row>78</xdr:row>
      <xdr:rowOff>6632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7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23159</xdr:rowOff>
    </xdr:from>
    <xdr:ext cx="534377"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30111" y="13053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60838</xdr:rowOff>
    </xdr:from>
    <xdr:to>
      <xdr:col>15</xdr:col>
      <xdr:colOff>50800</xdr:colOff>
      <xdr:row>78</xdr:row>
      <xdr:rowOff>68166</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433938"/>
          <a:ext cx="889000" cy="7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81663</xdr:rowOff>
    </xdr:from>
    <xdr:to>
      <xdr:col>15</xdr:col>
      <xdr:colOff>101600</xdr:colOff>
      <xdr:row>78</xdr:row>
      <xdr:rowOff>11813</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8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28340</xdr:rowOff>
    </xdr:from>
    <xdr:ext cx="534377"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41111" y="1305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65546</xdr:rowOff>
    </xdr:from>
    <xdr:to>
      <xdr:col>10</xdr:col>
      <xdr:colOff>114300</xdr:colOff>
      <xdr:row>78</xdr:row>
      <xdr:rowOff>68166</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1130300" y="13438646"/>
          <a:ext cx="889000" cy="2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92749</xdr:rowOff>
    </xdr:from>
    <xdr:to>
      <xdr:col>10</xdr:col>
      <xdr:colOff>165100</xdr:colOff>
      <xdr:row>78</xdr:row>
      <xdr:rowOff>22899</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9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39426</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52111" y="13069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110832</xdr:rowOff>
    </xdr:from>
    <xdr:to>
      <xdr:col>6</xdr:col>
      <xdr:colOff>38100</xdr:colOff>
      <xdr:row>78</xdr:row>
      <xdr:rowOff>40982</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31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57509</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63111" y="13087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61993</xdr:rowOff>
    </xdr:from>
    <xdr:to>
      <xdr:col>24</xdr:col>
      <xdr:colOff>114300</xdr:colOff>
      <xdr:row>78</xdr:row>
      <xdr:rowOff>163593</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43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148370</xdr:rowOff>
    </xdr:from>
    <xdr:ext cx="469744"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350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1808</xdr:rowOff>
    </xdr:from>
    <xdr:to>
      <xdr:col>20</xdr:col>
      <xdr:colOff>38100</xdr:colOff>
      <xdr:row>78</xdr:row>
      <xdr:rowOff>103408</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74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94535</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30111" y="13467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10038</xdr:rowOff>
    </xdr:from>
    <xdr:to>
      <xdr:col>15</xdr:col>
      <xdr:colOff>101600</xdr:colOff>
      <xdr:row>78</xdr:row>
      <xdr:rowOff>111638</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383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102765</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41111" y="13475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17366</xdr:rowOff>
    </xdr:from>
    <xdr:to>
      <xdr:col>10</xdr:col>
      <xdr:colOff>165100</xdr:colOff>
      <xdr:row>78</xdr:row>
      <xdr:rowOff>118966</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390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110093</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52111" y="13483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14746</xdr:rowOff>
    </xdr:from>
    <xdr:to>
      <xdr:col>6</xdr:col>
      <xdr:colOff>38100</xdr:colOff>
      <xdr:row>78</xdr:row>
      <xdr:rowOff>116346</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387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107473</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63111" y="13480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40267</xdr:rowOff>
    </xdr:from>
    <xdr:to>
      <xdr:col>24</xdr:col>
      <xdr:colOff>62865</xdr:colOff>
      <xdr:row>98</xdr:row>
      <xdr:rowOff>6099</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0767"/>
          <a:ext cx="1270" cy="1337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9926</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81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6099</xdr:rowOff>
    </xdr:from>
    <xdr:to>
      <xdr:col>24</xdr:col>
      <xdr:colOff>152400</xdr:colOff>
      <xdr:row>98</xdr:row>
      <xdr:rowOff>6099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80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158394</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45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40267</xdr:rowOff>
    </xdr:from>
    <xdr:to>
      <xdr:col>24</xdr:col>
      <xdr:colOff>152400</xdr:colOff>
      <xdr:row>90</xdr:row>
      <xdr:rowOff>40267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0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103657</xdr:rowOff>
    </xdr:from>
    <xdr:to>
      <xdr:col>24</xdr:col>
      <xdr:colOff>63500</xdr:colOff>
      <xdr:row>97</xdr:row>
      <xdr:rowOff>57708</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3797300" y="16562857"/>
          <a:ext cx="838200" cy="125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157215</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1020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134338</xdr:rowOff>
    </xdr:from>
    <xdr:to>
      <xdr:col>24</xdr:col>
      <xdr:colOff>114300</xdr:colOff>
      <xdr:row>95</xdr:row>
      <xdr:rowOff>64488</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250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103657</xdr:rowOff>
    </xdr:from>
    <xdr:to>
      <xdr:col>19</xdr:col>
      <xdr:colOff>177800</xdr:colOff>
      <xdr:row>97</xdr:row>
      <xdr:rowOff>72377</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562857"/>
          <a:ext cx="889000" cy="140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149868</xdr:rowOff>
    </xdr:from>
    <xdr:to>
      <xdr:col>20</xdr:col>
      <xdr:colOff>38100</xdr:colOff>
      <xdr:row>95</xdr:row>
      <xdr:rowOff>80018</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26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96545</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041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1564</xdr:rowOff>
    </xdr:from>
    <xdr:to>
      <xdr:col>15</xdr:col>
      <xdr:colOff>50800</xdr:colOff>
      <xdr:row>97</xdr:row>
      <xdr:rowOff>72377</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632214"/>
          <a:ext cx="889000" cy="7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25433</xdr:rowOff>
    </xdr:from>
    <xdr:to>
      <xdr:col>15</xdr:col>
      <xdr:colOff>101600</xdr:colOff>
      <xdr:row>95</xdr:row>
      <xdr:rowOff>127033</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313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143560</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088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1564</xdr:rowOff>
    </xdr:from>
    <xdr:to>
      <xdr:col>10</xdr:col>
      <xdr:colOff>114300</xdr:colOff>
      <xdr:row>98</xdr:row>
      <xdr:rowOff>25651</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632214"/>
          <a:ext cx="889000" cy="195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133783</xdr:rowOff>
    </xdr:from>
    <xdr:to>
      <xdr:col>10</xdr:col>
      <xdr:colOff>165100</xdr:colOff>
      <xdr:row>95</xdr:row>
      <xdr:rowOff>63933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25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80460</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025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133705</xdr:rowOff>
    </xdr:from>
    <xdr:to>
      <xdr:col>6</xdr:col>
      <xdr:colOff>38100</xdr:colOff>
      <xdr:row>96</xdr:row>
      <xdr:rowOff>63855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42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80382</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196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6908</xdr:rowOff>
    </xdr:from>
    <xdr:to>
      <xdr:col>24</xdr:col>
      <xdr:colOff>114300</xdr:colOff>
      <xdr:row>97</xdr:row>
      <xdr:rowOff>108508</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63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93285</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552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52857</xdr:rowOff>
    </xdr:from>
    <xdr:to>
      <xdr:col>20</xdr:col>
      <xdr:colOff>38100</xdr:colOff>
      <xdr:row>96</xdr:row>
      <xdr:rowOff>154457</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512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145584</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604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21577</xdr:rowOff>
    </xdr:from>
    <xdr:to>
      <xdr:col>15</xdr:col>
      <xdr:colOff>101600</xdr:colOff>
      <xdr:row>97</xdr:row>
      <xdr:rowOff>123177</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652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114304</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744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122214</xdr:rowOff>
    </xdr:from>
    <xdr:to>
      <xdr:col>10</xdr:col>
      <xdr:colOff>165100</xdr:colOff>
      <xdr:row>97</xdr:row>
      <xdr:rowOff>52364</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581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43491</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67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146301</xdr:rowOff>
    </xdr:from>
    <xdr:to>
      <xdr:col>6</xdr:col>
      <xdr:colOff>38100</xdr:colOff>
      <xdr:row>98</xdr:row>
      <xdr:rowOff>76451</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776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67578</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869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41221</xdr:rowOff>
    </xdr:from>
    <xdr:to>
      <xdr:col>54</xdr:col>
      <xdr:colOff>189865</xdr:colOff>
      <xdr:row>38</xdr:row>
      <xdr:rowOff>143996</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84721"/>
          <a:ext cx="1270" cy="1474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147823</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66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143996</xdr:rowOff>
    </xdr:from>
    <xdr:to>
      <xdr:col>55</xdr:col>
      <xdr:colOff>88900</xdr:colOff>
      <xdr:row>38</xdr:row>
      <xdr:rowOff>143996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659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159348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59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41221</xdr:rowOff>
    </xdr:from>
    <xdr:to>
      <xdr:col>55</xdr:col>
      <xdr:colOff>88900</xdr:colOff>
      <xdr:row>30</xdr:row>
      <xdr:rowOff>41221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84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41141</xdr:rowOff>
    </xdr:from>
    <xdr:to>
      <xdr:col>55</xdr:col>
      <xdr:colOff>0</xdr:colOff>
      <xdr:row>36</xdr:row>
      <xdr:rowOff>60892</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6213341"/>
          <a:ext cx="838200" cy="19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37096</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209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58669</xdr:rowOff>
    </xdr:from>
    <xdr:to>
      <xdr:col>55</xdr:col>
      <xdr:colOff>50800</xdr:colOff>
      <xdr:row>36</xdr:row>
      <xdr:rowOff>160269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230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37508</xdr:rowOff>
    </xdr:from>
    <xdr:to>
      <xdr:col>50</xdr:col>
      <xdr:colOff>114300</xdr:colOff>
      <xdr:row>36</xdr:row>
      <xdr:rowOff>60892</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8750300" y="6209708"/>
          <a:ext cx="889000" cy="23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108137</xdr:rowOff>
    </xdr:from>
    <xdr:to>
      <xdr:col>50</xdr:col>
      <xdr:colOff>165100</xdr:colOff>
      <xdr:row>37</xdr:row>
      <xdr:rowOff>38287</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2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29414</xdr:rowOff>
    </xdr:from>
    <xdr:ext cx="59901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39795" y="6373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37508</xdr:rowOff>
    </xdr:from>
    <xdr:to>
      <xdr:col>45</xdr:col>
      <xdr:colOff>177800</xdr:colOff>
      <xdr:row>36</xdr:row>
      <xdr:rowOff>132161</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209708"/>
          <a:ext cx="889000" cy="94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139649</xdr:rowOff>
    </xdr:from>
    <xdr:to>
      <xdr:col>46</xdr:col>
      <xdr:colOff>38100</xdr:colOff>
      <xdr:row>37</xdr:row>
      <xdr:rowOff>69799</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60926</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40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4744</xdr:rowOff>
    </xdr:from>
    <xdr:to>
      <xdr:col>41</xdr:col>
      <xdr:colOff>50800</xdr:colOff>
      <xdr:row>36</xdr:row>
      <xdr:rowOff>132161</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176944"/>
          <a:ext cx="889000" cy="127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2915</xdr:rowOff>
    </xdr:from>
    <xdr:to>
      <xdr:col>41</xdr:col>
      <xdr:colOff>101600</xdr:colOff>
      <xdr:row>37</xdr:row>
      <xdr:rowOff>104515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346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95642</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6439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11932</xdr:rowOff>
    </xdr:from>
    <xdr:to>
      <xdr:col>36</xdr:col>
      <xdr:colOff>165100</xdr:colOff>
      <xdr:row>36</xdr:row>
      <xdr:rowOff>113532</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1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104659</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6276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161791</xdr:rowOff>
    </xdr:from>
    <xdr:to>
      <xdr:col>55</xdr:col>
      <xdr:colOff>50800</xdr:colOff>
      <xdr:row>36</xdr:row>
      <xdr:rowOff>91941</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162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13218</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013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350,360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10092</xdr:rowOff>
    </xdr:from>
    <xdr:to>
      <xdr:col>50</xdr:col>
      <xdr:colOff>165100</xdr:colOff>
      <xdr:row>36</xdr:row>
      <xdr:rowOff>111692</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182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128219</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5957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158158</xdr:rowOff>
    </xdr:from>
    <xdr:to>
      <xdr:col>46</xdr:col>
      <xdr:colOff>38100</xdr:colOff>
      <xdr:row>36</xdr:row>
      <xdr:rowOff>88308</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158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104835</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50795" y="5934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81361</xdr:rowOff>
    </xdr:from>
    <xdr:to>
      <xdr:col>41</xdr:col>
      <xdr:colOff>101600</xdr:colOff>
      <xdr:row>37</xdr:row>
      <xdr:rowOff>11511</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25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28038</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6028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125394</xdr:rowOff>
    </xdr:from>
    <xdr:to>
      <xdr:col>36</xdr:col>
      <xdr:colOff>165100</xdr:colOff>
      <xdr:row>36</xdr:row>
      <xdr:rowOff>55544</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12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72071</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5901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100,806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137633</xdr:rowOff>
    </xdr:from>
    <xdr:to>
      <xdr:col>54</xdr:col>
      <xdr:colOff>189865</xdr:colOff>
      <xdr:row>59</xdr:row>
      <xdr:rowOff>22999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881583"/>
          <a:ext cx="1270" cy="1256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26826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14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22999</xdr:rowOff>
    </xdr:from>
    <xdr:to>
      <xdr:col>55</xdr:col>
      <xdr:colOff>88900</xdr:colOff>
      <xdr:row>59</xdr:row>
      <xdr:rowOff>22999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138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84310</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65681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1,677,713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137633</xdr:rowOff>
    </xdr:from>
    <xdr:to>
      <xdr:col>55</xdr:col>
      <xdr:colOff>88900</xdr:colOff>
      <xdr:row>51</xdr:row>
      <xdr:rowOff>137633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881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98770</xdr:rowOff>
    </xdr:from>
    <xdr:to>
      <xdr:col>55</xdr:col>
      <xdr:colOff>0</xdr:colOff>
      <xdr:row>58</xdr:row>
      <xdr:rowOff>43562</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699970"/>
          <a:ext cx="838200" cy="287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91829</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8644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113402</xdr:rowOff>
    </xdr:from>
    <xdr:to>
      <xdr:col>55</xdr:col>
      <xdr:colOff>50800</xdr:colOff>
      <xdr:row>58</xdr:row>
      <xdr:rowOff>43552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8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85581</xdr:rowOff>
    </xdr:from>
    <xdr:to>
      <xdr:col>50</xdr:col>
      <xdr:colOff>114300</xdr:colOff>
      <xdr:row>58</xdr:row>
      <xdr:rowOff>43562</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858231"/>
          <a:ext cx="889000" cy="12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111500</xdr:rowOff>
    </xdr:from>
    <xdr:to>
      <xdr:col>50</xdr:col>
      <xdr:colOff>165100</xdr:colOff>
      <xdr:row>58</xdr:row>
      <xdr:rowOff>41650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88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58177</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659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85581</xdr:rowOff>
    </xdr:from>
    <xdr:to>
      <xdr:col>45</xdr:col>
      <xdr:colOff>177800</xdr:colOff>
      <xdr:row>57</xdr:row>
      <xdr:rowOff>115025</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858231"/>
          <a:ext cx="889000" cy="29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121471</xdr:rowOff>
    </xdr:from>
    <xdr:to>
      <xdr:col>46</xdr:col>
      <xdr:colOff>38100</xdr:colOff>
      <xdr:row>58</xdr:row>
      <xdr:rowOff>51621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89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42748</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986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107145</xdr:rowOff>
    </xdr:from>
    <xdr:to>
      <xdr:col>41</xdr:col>
      <xdr:colOff>50800</xdr:colOff>
      <xdr:row>57</xdr:row>
      <xdr:rowOff>115025</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879795"/>
          <a:ext cx="889000" cy="7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125120</xdr:rowOff>
    </xdr:from>
    <xdr:to>
      <xdr:col>41</xdr:col>
      <xdr:colOff>101600</xdr:colOff>
      <xdr:row>58</xdr:row>
      <xdr:rowOff>55270</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89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46397</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990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107162</xdr:rowOff>
    </xdr:from>
    <xdr:to>
      <xdr:col>36</xdr:col>
      <xdr:colOff>165100</xdr:colOff>
      <xdr:row>58</xdr:row>
      <xdr:rowOff>37312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879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28439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972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47970</xdr:rowOff>
    </xdr:from>
    <xdr:to>
      <xdr:col>55</xdr:col>
      <xdr:colOff>50800</xdr:colOff>
      <xdr:row>56</xdr:row>
      <xdr:rowOff>149570</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649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70847</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500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603,714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164212</xdr:rowOff>
    </xdr:from>
    <xdr:to>
      <xdr:col>50</xdr:col>
      <xdr:colOff>165100</xdr:colOff>
      <xdr:row>58</xdr:row>
      <xdr:rowOff>94362</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936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85489</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10029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34781</xdr:rowOff>
    </xdr:from>
    <xdr:to>
      <xdr:col>46</xdr:col>
      <xdr:colOff>38100</xdr:colOff>
      <xdr:row>57</xdr:row>
      <xdr:rowOff>136381</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807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152908</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582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64225</xdr:rowOff>
    </xdr:from>
    <xdr:to>
      <xdr:col>41</xdr:col>
      <xdr:colOff>101600</xdr:colOff>
      <xdr:row>57</xdr:row>
      <xdr:rowOff>165825</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836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10902</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612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56345</xdr:rowOff>
    </xdr:from>
    <xdr:to>
      <xdr:col>36</xdr:col>
      <xdr:colOff>165100</xdr:colOff>
      <xdr:row>57</xdr:row>
      <xdr:rowOff>157945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828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3022</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604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139998</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141498"/>
          <a:ext cx="1270" cy="1447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86675</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167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139998</xdr:rowOff>
    </xdr:from>
    <xdr:to>
      <xdr:col>55</xdr:col>
      <xdr:colOff>88900</xdr:colOff>
      <xdr:row>70</xdr:row>
      <xdr:rowOff>139998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141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80454</xdr:rowOff>
    </xdr:from>
    <xdr:to>
      <xdr:col>55</xdr:col>
      <xdr:colOff>0</xdr:colOff>
      <xdr:row>79</xdr:row>
      <xdr:rowOff>8223</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282104"/>
          <a:ext cx="838200" cy="270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54318</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4274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75891</xdr:rowOff>
    </xdr:from>
    <xdr:to>
      <xdr:col>55</xdr:col>
      <xdr:colOff>50800</xdr:colOff>
      <xdr:row>79</xdr:row>
      <xdr:rowOff>6041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44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146983</xdr:rowOff>
    </xdr:from>
    <xdr:to>
      <xdr:col>50</xdr:col>
      <xdr:colOff>114300</xdr:colOff>
      <xdr:row>79</xdr:row>
      <xdr:rowOff>8223</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520083"/>
          <a:ext cx="889000" cy="32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76056</xdr:rowOff>
    </xdr:from>
    <xdr:to>
      <xdr:col>50</xdr:col>
      <xdr:colOff>165100</xdr:colOff>
      <xdr:row>79</xdr:row>
      <xdr:rowOff>6206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49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22733</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224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146983</xdr:rowOff>
    </xdr:from>
    <xdr:to>
      <xdr:col>45</xdr:col>
      <xdr:colOff>177800</xdr:colOff>
      <xdr:row>78</xdr:row>
      <xdr:rowOff>159469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3520083"/>
          <a:ext cx="889000" cy="12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65867</xdr:rowOff>
    </xdr:from>
    <xdr:to>
      <xdr:col>46</xdr:col>
      <xdr:colOff>38100</xdr:colOff>
      <xdr:row>78</xdr:row>
      <xdr:rowOff>167467</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3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12544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214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86815</xdr:rowOff>
    </xdr:from>
    <xdr:to>
      <xdr:col>41</xdr:col>
      <xdr:colOff>50800</xdr:colOff>
      <xdr:row>78</xdr:row>
      <xdr:rowOff>159469</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459915"/>
          <a:ext cx="889000" cy="72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79440</xdr:rowOff>
    </xdr:from>
    <xdr:to>
      <xdr:col>41</xdr:col>
      <xdr:colOff>101600</xdr:colOff>
      <xdr:row>79</xdr:row>
      <xdr:rowOff>9590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26117</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227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64021</xdr:rowOff>
    </xdr:from>
    <xdr:to>
      <xdr:col>36</xdr:col>
      <xdr:colOff>165100</xdr:colOff>
      <xdr:row>78</xdr:row>
      <xdr:rowOff>165621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437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156748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529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29654</xdr:rowOff>
    </xdr:from>
    <xdr:to>
      <xdr:col>55</xdr:col>
      <xdr:colOff>50800</xdr:colOff>
      <xdr:row>77</xdr:row>
      <xdr:rowOff>131254</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23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52531</xdr:rowOff>
    </xdr:from>
    <xdr:ext cx="599010"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082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128873</xdr:rowOff>
    </xdr:from>
    <xdr:to>
      <xdr:col>50</xdr:col>
      <xdr:colOff>165100</xdr:colOff>
      <xdr:row>79</xdr:row>
      <xdr:rowOff>59023</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01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50150</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594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96183</xdr:rowOff>
    </xdr:from>
    <xdr:to>
      <xdr:col>46</xdr:col>
      <xdr:colOff>38100</xdr:colOff>
      <xdr:row>79</xdr:row>
      <xdr:rowOff>26333</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6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17460</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562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108669</xdr:rowOff>
    </xdr:from>
    <xdr:to>
      <xdr:col>41</xdr:col>
      <xdr:colOff>101600</xdr:colOff>
      <xdr:row>79</xdr:row>
      <xdr:rowOff>38819</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481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29946</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94111" y="13574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36015</xdr:rowOff>
    </xdr:from>
    <xdr:to>
      <xdr:col>36</xdr:col>
      <xdr:colOff>165100</xdr:colOff>
      <xdr:row>78</xdr:row>
      <xdr:rowOff>137615</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0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154142</xdr:rowOff>
    </xdr:from>
    <xdr:ext cx="59901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672795" y="13184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69783</xdr:rowOff>
    </xdr:from>
    <xdr:to>
      <xdr:col>54</xdr:col>
      <xdr:colOff>189865</xdr:colOff>
      <xdr:row>99</xdr:row>
      <xdr:rowOff>44450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671733"/>
          <a:ext cx="1270" cy="1346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16460</xdr:rowOff>
    </xdr:from>
    <xdr:ext cx="690189"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4469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69783</xdr:rowOff>
    </xdr:from>
    <xdr:to>
      <xdr:col>55</xdr:col>
      <xdr:colOff>88900</xdr:colOff>
      <xdr:row>91</xdr:row>
      <xdr:rowOff>69783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671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133503</xdr:rowOff>
    </xdr:from>
    <xdr:to>
      <xdr:col>55</xdr:col>
      <xdr:colOff>0</xdr:colOff>
      <xdr:row>97</xdr:row>
      <xdr:rowOff>162506</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764153"/>
          <a:ext cx="838200" cy="29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85386</xdr:rowOff>
    </xdr:from>
    <xdr:ext cx="599010"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7160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106959</xdr:rowOff>
    </xdr:from>
    <xdr:to>
      <xdr:col>55</xdr:col>
      <xdr:colOff>50800</xdr:colOff>
      <xdr:row>98</xdr:row>
      <xdr:rowOff>37109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3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144371</xdr:rowOff>
    </xdr:from>
    <xdr:to>
      <xdr:col>50</xdr:col>
      <xdr:colOff>114300</xdr:colOff>
      <xdr:row>97</xdr:row>
      <xdr:rowOff>162506</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8750300" y="16775021"/>
          <a:ext cx="889000" cy="18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105231</xdr:rowOff>
    </xdr:from>
    <xdr:to>
      <xdr:col>50</xdr:col>
      <xdr:colOff>165100</xdr:colOff>
      <xdr:row>98</xdr:row>
      <xdr:rowOff>35381</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3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51908</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39795" y="16511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55049</xdr:rowOff>
    </xdr:from>
    <xdr:to>
      <xdr:col>45</xdr:col>
      <xdr:colOff>177800</xdr:colOff>
      <xdr:row>97</xdr:row>
      <xdr:rowOff>144371</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685699"/>
          <a:ext cx="889000" cy="89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132541</xdr:rowOff>
    </xdr:from>
    <xdr:to>
      <xdr:col>46</xdr:col>
      <xdr:colOff>38100</xdr:colOff>
      <xdr:row>98</xdr:row>
      <xdr:rowOff>62691</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6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53818</xdr:rowOff>
    </xdr:from>
    <xdr:ext cx="59901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50795" y="16855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55049</xdr:rowOff>
    </xdr:from>
    <xdr:to>
      <xdr:col>41</xdr:col>
      <xdr:colOff>50800</xdr:colOff>
      <xdr:row>97</xdr:row>
      <xdr:rowOff>106821</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flipV="1">
          <a:off x="6972300" y="16685699"/>
          <a:ext cx="889000" cy="5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147174</xdr:rowOff>
    </xdr:from>
    <xdr:to>
      <xdr:col>41</xdr:col>
      <xdr:colOff>101600</xdr:colOff>
      <xdr:row>98</xdr:row>
      <xdr:rowOff>77324</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77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68451</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61795" y="168705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108068</xdr:rowOff>
    </xdr:from>
    <xdr:to>
      <xdr:col>36</xdr:col>
      <xdr:colOff>165100</xdr:colOff>
      <xdr:row>98</xdr:row>
      <xdr:rowOff>38218</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3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29345</xdr:rowOff>
    </xdr:from>
    <xdr:ext cx="59901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672795" y="16831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82703</xdr:rowOff>
    </xdr:from>
    <xdr:to>
      <xdr:col>55</xdr:col>
      <xdr:colOff>50800</xdr:colOff>
      <xdr:row>98</xdr:row>
      <xdr:rowOff>12853</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71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105580</xdr:rowOff>
    </xdr:from>
    <xdr:ext cx="599010"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5647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111706</xdr:rowOff>
    </xdr:from>
    <xdr:to>
      <xdr:col>50</xdr:col>
      <xdr:colOff>165100</xdr:colOff>
      <xdr:row>98</xdr:row>
      <xdr:rowOff>41856</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742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32983</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39795" y="16835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93571</xdr:rowOff>
    </xdr:from>
    <xdr:to>
      <xdr:col>46</xdr:col>
      <xdr:colOff>38100</xdr:colOff>
      <xdr:row>98</xdr:row>
      <xdr:rowOff>23721</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724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40248</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50795" y="16499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4249</xdr:rowOff>
    </xdr:from>
    <xdr:to>
      <xdr:col>41</xdr:col>
      <xdr:colOff>101600</xdr:colOff>
      <xdr:row>97</xdr:row>
      <xdr:rowOff>105849</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634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122376</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61795" y="16410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56021</xdr:rowOff>
    </xdr:from>
    <xdr:to>
      <xdr:col>36</xdr:col>
      <xdr:colOff>165100</xdr:colOff>
      <xdr:row>97</xdr:row>
      <xdr:rowOff>157621</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686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2698</xdr:rowOff>
    </xdr:from>
    <xdr:ext cx="59901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672795" y="16461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29</xdr:row>
      <xdr:rowOff>92727</xdr:rowOff>
    </xdr:from>
    <xdr:ext cx="685572"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27</xdr:row>
      <xdr:rowOff>54627</xdr:rowOff>
    </xdr:from>
    <xdr:ext cx="685572"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103759</xdr:rowOff>
    </xdr:from>
    <xdr:to>
      <xdr:col>85</xdr:col>
      <xdr:colOff>126364</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247259"/>
          <a:ext cx="1269" cy="1483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70809</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757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50436</xdr:rowOff>
    </xdr:from>
    <xdr:ext cx="690189"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50224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1,168,300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103759</xdr:rowOff>
    </xdr:from>
    <xdr:to>
      <xdr:col>86</xdr:col>
      <xdr:colOff>25400</xdr:colOff>
      <xdr:row>30</xdr:row>
      <xdr:rowOff>103759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247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165208</xdr:rowOff>
    </xdr:from>
    <xdr:to>
      <xdr:col>85</xdr:col>
      <xdr:colOff>127000</xdr:colOff>
      <xdr:row>39</xdr:row>
      <xdr:rowOff>17508</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5481300" y="6680308"/>
          <a:ext cx="838200" cy="23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115259</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630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136832</xdr:rowOff>
    </xdr:from>
    <xdr:to>
      <xdr:col>85</xdr:col>
      <xdr:colOff>177800</xdr:colOff>
      <xdr:row>39</xdr:row>
      <xdr:rowOff>66982</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65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17508</xdr:rowOff>
    </xdr:from>
    <xdr:to>
      <xdr:col>81</xdr:col>
      <xdr:colOff>50800</xdr:colOff>
      <xdr:row>39</xdr:row>
      <xdr:rowOff>19008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4592300" y="6704058"/>
          <a:ext cx="889000" cy="1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132548</xdr:rowOff>
    </xdr:from>
    <xdr:to>
      <xdr:col>81</xdr:col>
      <xdr:colOff>101600</xdr:colOff>
      <xdr:row>39</xdr:row>
      <xdr:rowOff>62698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647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79225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422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16871</xdr:rowOff>
    </xdr:from>
    <xdr:to>
      <xdr:col>76</xdr:col>
      <xdr:colOff>114300</xdr:colOff>
      <xdr:row>39</xdr:row>
      <xdr:rowOff>19008</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703421"/>
          <a:ext cx="889000" cy="2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131738</xdr:rowOff>
    </xdr:from>
    <xdr:to>
      <xdr:col>76</xdr:col>
      <xdr:colOff>165100</xdr:colOff>
      <xdr:row>39</xdr:row>
      <xdr:rowOff>61888</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6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78415</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42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16871</xdr:rowOff>
    </xdr:from>
    <xdr:to>
      <xdr:col>71</xdr:col>
      <xdr:colOff>177800</xdr:colOff>
      <xdr:row>39</xdr:row>
      <xdr:rowOff>21584</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2814300" y="6703421"/>
          <a:ext cx="889000" cy="4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133103</xdr:rowOff>
    </xdr:from>
    <xdr:to>
      <xdr:col>72</xdr:col>
      <xdr:colOff>38100</xdr:colOff>
      <xdr:row>39</xdr:row>
      <xdr:rowOff>63253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64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79779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42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135147</xdr:rowOff>
    </xdr:from>
    <xdr:to>
      <xdr:col>67</xdr:col>
      <xdr:colOff>101600</xdr:colOff>
      <xdr:row>39</xdr:row>
      <xdr:rowOff>65297</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50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81824</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425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114408</xdr:rowOff>
    </xdr:from>
    <xdr:to>
      <xdr:col>85</xdr:col>
      <xdr:colOff>177800</xdr:colOff>
      <xdr:row>39</xdr:row>
      <xdr:rowOff>44558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62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73785</xdr:rowOff>
    </xdr:from>
    <xdr:ext cx="534377"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417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138158</xdr:rowOff>
    </xdr:from>
    <xdr:to>
      <xdr:col>81</xdr:col>
      <xdr:colOff>101600</xdr:colOff>
      <xdr:row>39</xdr:row>
      <xdr:rowOff>68308</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53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59435</xdr:rowOff>
    </xdr:from>
    <xdr:ext cx="534377"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14111" y="6745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139658</xdr:rowOff>
    </xdr:from>
    <xdr:to>
      <xdr:col>76</xdr:col>
      <xdr:colOff>165100</xdr:colOff>
      <xdr:row>39</xdr:row>
      <xdr:rowOff>69808</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5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60935</xdr:rowOff>
    </xdr:from>
    <xdr:ext cx="534377"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325111" y="6747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137521</xdr:rowOff>
    </xdr:from>
    <xdr:to>
      <xdr:col>72</xdr:col>
      <xdr:colOff>38100</xdr:colOff>
      <xdr:row>39</xdr:row>
      <xdr:rowOff>67671</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65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58798</xdr:rowOff>
    </xdr:from>
    <xdr:ext cx="534377"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36111" y="6745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142234</xdr:rowOff>
    </xdr:from>
    <xdr:to>
      <xdr:col>67</xdr:col>
      <xdr:colOff>101600</xdr:colOff>
      <xdr:row>39</xdr:row>
      <xdr:rowOff>72384</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65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63511</xdr:rowOff>
    </xdr:from>
    <xdr:ext cx="534377"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47111" y="6750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56</xdr:row>
      <xdr:rowOff>144434</xdr:rowOff>
    </xdr:from>
    <xdr:ext cx="467179"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1978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160762</xdr:rowOff>
    </xdr:from>
    <xdr:ext cx="46717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1978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53</xdr:row>
      <xdr:rowOff>5642</xdr:rowOff>
    </xdr:from>
    <xdr:ext cx="46717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1978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51</xdr:row>
      <xdr:rowOff>21970</xdr:rowOff>
    </xdr:from>
    <xdr:ext cx="46717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1978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49</xdr:row>
      <xdr:rowOff>38299</xdr:rowOff>
    </xdr:from>
    <xdr:ext cx="46717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1978821" y="8439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47</xdr:row>
      <xdr:rowOff>54627</xdr:rowOff>
    </xdr:from>
    <xdr:ext cx="46717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69487</xdr:rowOff>
    </xdr:from>
    <xdr:to>
      <xdr:col>85</xdr:col>
      <xdr:colOff>126364</xdr:colOff>
      <xdr:row>59</xdr:row>
      <xdr:rowOff>98878</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flipV="1">
          <a:off x="16317595" y="8641987"/>
          <a:ext cx="1269" cy="1572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135217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10250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16164</xdr:rowOff>
    </xdr:from>
    <xdr:ext cx="469744"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841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69487</xdr:rowOff>
    </xdr:from>
    <xdr:to>
      <xdr:col>86</xdr:col>
      <xdr:colOff>25400</xdr:colOff>
      <xdr:row>50</xdr:row>
      <xdr:rowOff>69487</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8641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52667</xdr:rowOff>
    </xdr:from>
    <xdr:ext cx="313932"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99676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29790</xdr:rowOff>
    </xdr:from>
    <xdr:to>
      <xdr:col>85</xdr:col>
      <xdr:colOff>177800</xdr:colOff>
      <xdr:row>59</xdr:row>
      <xdr:rowOff>131390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10145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33383</xdr:rowOff>
    </xdr:from>
    <xdr:to>
      <xdr:col>81</xdr:col>
      <xdr:colOff>101600</xdr:colOff>
      <xdr:row>59</xdr:row>
      <xdr:rowOff>134983</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1014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57</xdr:row>
      <xdr:rowOff>151510</xdr:rowOff>
    </xdr:from>
    <xdr:ext cx="313932"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24333" y="99241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35342</xdr:rowOff>
    </xdr:from>
    <xdr:to>
      <xdr:col>76</xdr:col>
      <xdr:colOff>165100</xdr:colOff>
      <xdr:row>59</xdr:row>
      <xdr:rowOff>136942</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10150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57</xdr:row>
      <xdr:rowOff>153469</xdr:rowOff>
    </xdr:from>
    <xdr:ext cx="313932"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35333" y="99261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59</xdr:row>
      <xdr:rowOff>8217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10123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166205</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42401</xdr:rowOff>
    </xdr:from>
    <xdr:to>
      <xdr:col>85</xdr:col>
      <xdr:colOff>126364</xdr:colOff>
      <xdr:row>78</xdr:row>
      <xdr:rowOff>160134</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215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163961</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537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160134</xdr:rowOff>
    </xdr:from>
    <xdr:to>
      <xdr:col>86</xdr:col>
      <xdr:colOff>25400</xdr:colOff>
      <xdr:row>78</xdr:row>
      <xdr:rowOff>160134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533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160528</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99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42401</xdr:rowOff>
    </xdr:from>
    <xdr:to>
      <xdr:col>86</xdr:col>
      <xdr:colOff>25400</xdr:colOff>
      <xdr:row>71</xdr:row>
      <xdr:rowOff>42401</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21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105595</xdr:rowOff>
    </xdr:from>
    <xdr:to>
      <xdr:col>85</xdr:col>
      <xdr:colOff>127000</xdr:colOff>
      <xdr:row>76</xdr:row>
      <xdr:rowOff>130871</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5481300" y="13135795"/>
          <a:ext cx="838200" cy="25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145874</xdr:rowOff>
    </xdr:from>
    <xdr:ext cx="599010"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3176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167447</xdr:rowOff>
    </xdr:from>
    <xdr:to>
      <xdr:col>85</xdr:col>
      <xdr:colOff>177800</xdr:colOff>
      <xdr:row>77</xdr:row>
      <xdr:rowOff>97597</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19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70622</xdr:rowOff>
    </xdr:from>
    <xdr:to>
      <xdr:col>81</xdr:col>
      <xdr:colOff>50800</xdr:colOff>
      <xdr:row>76</xdr:row>
      <xdr:rowOff>130871</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a:off x="14592300" y="13100822"/>
          <a:ext cx="889000" cy="60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7579</xdr:rowOff>
    </xdr:from>
    <xdr:to>
      <xdr:col>81</xdr:col>
      <xdr:colOff>101600</xdr:colOff>
      <xdr:row>77</xdr:row>
      <xdr:rowOff>109179</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20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100306</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181795" y="1330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70622</xdr:rowOff>
    </xdr:from>
    <xdr:to>
      <xdr:col>76</xdr:col>
      <xdr:colOff>114300</xdr:colOff>
      <xdr:row>77</xdr:row>
      <xdr:rowOff>110823</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3703300" y="13100822"/>
          <a:ext cx="889000" cy="211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10638</xdr:rowOff>
    </xdr:from>
    <xdr:to>
      <xdr:col>76</xdr:col>
      <xdr:colOff>165100</xdr:colOff>
      <xdr:row>77</xdr:row>
      <xdr:rowOff>112238</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212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103365</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292795" y="13305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110823</xdr:rowOff>
    </xdr:from>
    <xdr:to>
      <xdr:col>71</xdr:col>
      <xdr:colOff>177800</xdr:colOff>
      <xdr:row>77</xdr:row>
      <xdr:rowOff>127677</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2814300" y="13312473"/>
          <a:ext cx="889000" cy="16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36632</xdr:rowOff>
    </xdr:from>
    <xdr:to>
      <xdr:col>72</xdr:col>
      <xdr:colOff>38100</xdr:colOff>
      <xdr:row>77</xdr:row>
      <xdr:rowOff>138232</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23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154759</xdr:rowOff>
    </xdr:from>
    <xdr:ext cx="59901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03795" y="13013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50507</xdr:rowOff>
    </xdr:from>
    <xdr:to>
      <xdr:col>67</xdr:col>
      <xdr:colOff>101600</xdr:colOff>
      <xdr:row>77</xdr:row>
      <xdr:rowOff>152107</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252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168634</xdr:rowOff>
    </xdr:from>
    <xdr:ext cx="59901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14795" y="13027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54795</xdr:rowOff>
    </xdr:from>
    <xdr:to>
      <xdr:col>85</xdr:col>
      <xdr:colOff>177800</xdr:colOff>
      <xdr:row>76</xdr:row>
      <xdr:rowOff>156395</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308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77672</xdr:rowOff>
    </xdr:from>
    <xdr:ext cx="599010"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2936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80071</xdr:rowOff>
    </xdr:from>
    <xdr:to>
      <xdr:col>81</xdr:col>
      <xdr:colOff>101600</xdr:colOff>
      <xdr:row>77</xdr:row>
      <xdr:rowOff>10221</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3110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26747</xdr:rowOff>
    </xdr:from>
    <xdr:ext cx="599010"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181795" y="12885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19822</xdr:rowOff>
    </xdr:from>
    <xdr:to>
      <xdr:col>76</xdr:col>
      <xdr:colOff>165100</xdr:colOff>
      <xdr:row>76</xdr:row>
      <xdr:rowOff>121422</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050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74</xdr:row>
      <xdr:rowOff>137950</xdr:rowOff>
    </xdr:from>
    <xdr:ext cx="599010"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292795" y="12825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60023</xdr:rowOff>
    </xdr:from>
    <xdr:to>
      <xdr:col>72</xdr:col>
      <xdr:colOff>38100</xdr:colOff>
      <xdr:row>77</xdr:row>
      <xdr:rowOff>161623</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261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152750</xdr:rowOff>
    </xdr:from>
    <xdr:ext cx="599010"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03795" y="133544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76877</xdr:rowOff>
    </xdr:from>
    <xdr:to>
      <xdr:col>67</xdr:col>
      <xdr:colOff>101600</xdr:colOff>
      <xdr:row>78</xdr:row>
      <xdr:rowOff>7027</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27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169604</xdr:rowOff>
    </xdr:from>
    <xdr:ext cx="599010"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14795" y="13371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132880</xdr:rowOff>
    </xdr:from>
    <xdr:to>
      <xdr:col>85</xdr:col>
      <xdr:colOff>126364</xdr:colOff>
      <xdr:row>98</xdr:row>
      <xdr:rowOff>139619</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563380"/>
          <a:ext cx="1269" cy="1378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143446</xdr:rowOff>
    </xdr:from>
    <xdr:ext cx="313932"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5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139619</xdr:rowOff>
    </xdr:from>
    <xdr:to>
      <xdr:col>86</xdr:col>
      <xdr:colOff>25400</xdr:colOff>
      <xdr:row>98</xdr:row>
      <xdr:rowOff>139619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41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79557</xdr:rowOff>
    </xdr:from>
    <xdr:ext cx="690189"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3386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132880</xdr:rowOff>
    </xdr:from>
    <xdr:to>
      <xdr:col>86</xdr:col>
      <xdr:colOff>25400</xdr:colOff>
      <xdr:row>90</xdr:row>
      <xdr:rowOff>132880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5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77349</xdr:rowOff>
    </xdr:from>
    <xdr:to>
      <xdr:col>85</xdr:col>
      <xdr:colOff>127000</xdr:colOff>
      <xdr:row>98</xdr:row>
      <xdr:rowOff>90143</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5481300" y="16879449"/>
          <a:ext cx="838200" cy="12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2398</xdr:rowOff>
    </xdr:from>
    <xdr:ext cx="599010"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6330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150971</xdr:rowOff>
    </xdr:from>
    <xdr:to>
      <xdr:col>85</xdr:col>
      <xdr:colOff>177800</xdr:colOff>
      <xdr:row>98</xdr:row>
      <xdr:rowOff>81121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7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70256</xdr:rowOff>
    </xdr:from>
    <xdr:to>
      <xdr:col>81</xdr:col>
      <xdr:colOff>50800</xdr:colOff>
      <xdr:row>98</xdr:row>
      <xdr:rowOff>77349</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4592300" y="16872356"/>
          <a:ext cx="889000" cy="7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158102</xdr:rowOff>
    </xdr:from>
    <xdr:to>
      <xdr:col>81</xdr:col>
      <xdr:colOff>101600</xdr:colOff>
      <xdr:row>98</xdr:row>
      <xdr:rowOff>88252</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88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104779</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181795" y="16563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54711</xdr:rowOff>
    </xdr:from>
    <xdr:to>
      <xdr:col>76</xdr:col>
      <xdr:colOff>114300</xdr:colOff>
      <xdr:row>98</xdr:row>
      <xdr:rowOff>70256</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3703300" y="16856811"/>
          <a:ext cx="8890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151967</xdr:rowOff>
    </xdr:from>
    <xdr:to>
      <xdr:col>76</xdr:col>
      <xdr:colOff>165100</xdr:colOff>
      <xdr:row>98</xdr:row>
      <xdr:rowOff>82117</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82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98644</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292795" y="16557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54711</xdr:rowOff>
    </xdr:from>
    <xdr:to>
      <xdr:col>71</xdr:col>
      <xdr:colOff>177800</xdr:colOff>
      <xdr:row>98</xdr:row>
      <xdr:rowOff>63072</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2814300" y="16856811"/>
          <a:ext cx="889000" cy="8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138706</xdr:rowOff>
    </xdr:from>
    <xdr:to>
      <xdr:col>72</xdr:col>
      <xdr:colOff>38100</xdr:colOff>
      <xdr:row>98</xdr:row>
      <xdr:rowOff>68856</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76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85383</xdr:rowOff>
    </xdr:from>
    <xdr:ext cx="59901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03795" y="16544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15325</xdr:rowOff>
    </xdr:from>
    <xdr:to>
      <xdr:col>67</xdr:col>
      <xdr:colOff>101600</xdr:colOff>
      <xdr:row>98</xdr:row>
      <xdr:rowOff>116925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81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108052</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910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39343</xdr:rowOff>
    </xdr:from>
    <xdr:to>
      <xdr:col>85</xdr:col>
      <xdr:colOff>177800</xdr:colOff>
      <xdr:row>98</xdr:row>
      <xdr:rowOff>140943</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84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129397</xdr:rowOff>
    </xdr:from>
    <xdr:ext cx="534377"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760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26549</xdr:rowOff>
    </xdr:from>
    <xdr:to>
      <xdr:col>81</xdr:col>
      <xdr:colOff>101600</xdr:colOff>
      <xdr:row>98</xdr:row>
      <xdr:rowOff>128149</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828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119276</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214111" y="16921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19456</xdr:rowOff>
    </xdr:from>
    <xdr:to>
      <xdr:col>76</xdr:col>
      <xdr:colOff>165100</xdr:colOff>
      <xdr:row>98</xdr:row>
      <xdr:rowOff>121056</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82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112183</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325111" y="16914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3911</xdr:rowOff>
    </xdr:from>
    <xdr:to>
      <xdr:col>72</xdr:col>
      <xdr:colOff>38100</xdr:colOff>
      <xdr:row>98</xdr:row>
      <xdr:rowOff>105511</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806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96638</xdr:rowOff>
    </xdr:from>
    <xdr:ext cx="534377"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36111" y="16898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12272</xdr:rowOff>
    </xdr:from>
    <xdr:to>
      <xdr:col>67</xdr:col>
      <xdr:colOff>101600</xdr:colOff>
      <xdr:row>98</xdr:row>
      <xdr:rowOff>113872</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814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130399</xdr:rowOff>
    </xdr:from>
    <xdr:ext cx="534377"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47111" y="16589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a:extLst>
            <a:ext uri="{FF2B5EF4-FFF2-40B4-BE49-F238E27FC236}">
              <a16:creationId xmlns:a16="http://schemas.microsoft.com/office/drawing/2014/main" id="{00000000-0008-0000-06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55004</xdr:rowOff>
    </xdr:from>
    <xdr:to>
      <xdr:col>116</xdr:col>
      <xdr:colOff>62864</xdr:colOff>
      <xdr:row>39</xdr:row>
      <xdr:rowOff>98878</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2159595" y="5369954"/>
          <a:ext cx="1269" cy="1415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4" name="投資及び出資金最小値テキスト">
          <a:extLst>
            <a:ext uri="{FF2B5EF4-FFF2-40B4-BE49-F238E27FC236}">
              <a16:creationId xmlns:a16="http://schemas.microsoft.com/office/drawing/2014/main" id="{00000000-0008-0000-0600-0000E8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1681</xdr:rowOff>
    </xdr:from>
    <xdr:ext cx="534377" cy="259045"/>
    <xdr:sp macro="" textlink="">
      <xdr:nvSpPr>
        <xdr:cNvPr id="746" name="投資及び出資金最大値テキスト">
          <a:extLst>
            <a:ext uri="{FF2B5EF4-FFF2-40B4-BE49-F238E27FC236}">
              <a16:creationId xmlns:a16="http://schemas.microsoft.com/office/drawing/2014/main" id="{00000000-0008-0000-0600-0000EA020000}"/>
            </a:ext>
          </a:extLst>
        </xdr:cNvPr>
        <xdr:cNvSpPr txBox="1"/>
      </xdr:nvSpPr>
      <xdr:spPr>
        <a:xfrm>
          <a:off x="22212300" y="5145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55004</xdr:rowOff>
    </xdr:from>
    <xdr:to>
      <xdr:col>116</xdr:col>
      <xdr:colOff>152400</xdr:colOff>
      <xdr:row>31</xdr:row>
      <xdr:rowOff>55004</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2072600" y="5369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31</xdr:row>
      <xdr:rowOff>55004</xdr:rowOff>
    </xdr:from>
    <xdr:to>
      <xdr:col>116</xdr:col>
      <xdr:colOff>63500</xdr:colOff>
      <xdr:row>39</xdr:row>
      <xdr:rowOff>98878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21323300" y="5369954"/>
          <a:ext cx="838200" cy="1415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67653</xdr:rowOff>
    </xdr:from>
    <xdr:ext cx="469744" cy="259045"/>
    <xdr:sp macro="" textlink="">
      <xdr:nvSpPr>
        <xdr:cNvPr id="749" name="投資及び出資金平均値テキスト">
          <a:extLst>
            <a:ext uri="{FF2B5EF4-FFF2-40B4-BE49-F238E27FC236}">
              <a16:creationId xmlns:a16="http://schemas.microsoft.com/office/drawing/2014/main" id="{00000000-0008-0000-0600-0000ED020000}"/>
            </a:ext>
          </a:extLst>
        </xdr:cNvPr>
        <xdr:cNvSpPr txBox="1"/>
      </xdr:nvSpPr>
      <xdr:spPr>
        <a:xfrm>
          <a:off x="22212300" y="65827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89226</xdr:rowOff>
    </xdr:from>
    <xdr:to>
      <xdr:col>116</xdr:col>
      <xdr:colOff>114300</xdr:colOff>
      <xdr:row>39</xdr:row>
      <xdr:rowOff>19376</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2110700" y="660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160827</xdr:rowOff>
    </xdr:from>
    <xdr:to>
      <xdr:col>112</xdr:col>
      <xdr:colOff>38100</xdr:colOff>
      <xdr:row>39</xdr:row>
      <xdr:rowOff>90977</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1272500" y="667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107504</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088428" y="6451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3077</xdr:rowOff>
    </xdr:from>
    <xdr:to>
      <xdr:col>107</xdr:col>
      <xdr:colOff>101600</xdr:colOff>
      <xdr:row>39</xdr:row>
      <xdr:rowOff>104677</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0383500" y="668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121204</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464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7257</xdr:rowOff>
    </xdr:from>
    <xdr:to>
      <xdr:col>102</xdr:col>
      <xdr:colOff>165100</xdr:colOff>
      <xdr:row>39</xdr:row>
      <xdr:rowOff>108857</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9494500" y="66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125384</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10428" y="6469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7437</xdr:rowOff>
    </xdr:from>
    <xdr:to>
      <xdr:col>98</xdr:col>
      <xdr:colOff>38100</xdr:colOff>
      <xdr:row>39</xdr:row>
      <xdr:rowOff>109037</xdr:rowOff>
    </xdr:to>
    <xdr:sp macro="" textlink="">
      <xdr:nvSpPr>
        <xdr:cNvPr id="760" name="フローチャート: 判断 759">
          <a:extLst>
            <a:ext uri="{FF2B5EF4-FFF2-40B4-BE49-F238E27FC236}">
              <a16:creationId xmlns:a16="http://schemas.microsoft.com/office/drawing/2014/main" id="{00000000-0008-0000-0600-0000F8020000}"/>
            </a:ext>
          </a:extLst>
        </xdr:cNvPr>
        <xdr:cNvSpPr/>
      </xdr:nvSpPr>
      <xdr:spPr>
        <a:xfrm>
          <a:off x="18605500" y="6693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125564</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21428" y="6469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31</xdr:row>
      <xdr:rowOff>4204</xdr:rowOff>
    </xdr:from>
    <xdr:to>
      <xdr:col>116</xdr:col>
      <xdr:colOff>114300</xdr:colOff>
      <xdr:row>31</xdr:row>
      <xdr:rowOff>105804</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2110700" y="5319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30</xdr:row>
      <xdr:rowOff>128681</xdr:rowOff>
    </xdr:from>
    <xdr:ext cx="534377" cy="259045"/>
    <xdr:sp macro="" textlink="">
      <xdr:nvSpPr>
        <xdr:cNvPr id="768" name="投資及び出資金該当値テキスト">
          <a:extLst>
            <a:ext uri="{FF2B5EF4-FFF2-40B4-BE49-F238E27FC236}">
              <a16:creationId xmlns:a16="http://schemas.microsoft.com/office/drawing/2014/main" id="{00000000-0008-0000-0600-000000030000}"/>
            </a:ext>
          </a:extLst>
        </xdr:cNvPr>
        <xdr:cNvSpPr txBox="1"/>
      </xdr:nvSpPr>
      <xdr:spPr>
        <a:xfrm>
          <a:off x="22212300" y="527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貸付金グラフ枠">
          <a:extLst>
            <a:ext uri="{FF2B5EF4-FFF2-40B4-BE49-F238E27FC236}">
              <a16:creationId xmlns:a16="http://schemas.microsoft.com/office/drawing/2014/main" id="{00000000-0008-0000-0600-00001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40742</xdr:rowOff>
    </xdr:from>
    <xdr:to>
      <xdr:col>116</xdr:col>
      <xdr:colOff>62864</xdr:colOff>
      <xdr:row>59</xdr:row>
      <xdr:rowOff>44450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2159595" y="8784692"/>
          <a:ext cx="1269" cy="1375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1" name="貸付金最小値テキスト">
          <a:extLst>
            <a:ext uri="{FF2B5EF4-FFF2-40B4-BE49-F238E27FC236}">
              <a16:creationId xmlns:a16="http://schemas.microsoft.com/office/drawing/2014/main" id="{00000000-0008-0000-0600-000021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158869</xdr:rowOff>
    </xdr:from>
    <xdr:ext cx="599010" cy="259045"/>
    <xdr:sp macro="" textlink="">
      <xdr:nvSpPr>
        <xdr:cNvPr id="803" name="貸付金最大値テキスト">
          <a:extLst>
            <a:ext uri="{FF2B5EF4-FFF2-40B4-BE49-F238E27FC236}">
              <a16:creationId xmlns:a16="http://schemas.microsoft.com/office/drawing/2014/main" id="{00000000-0008-0000-0600-000023030000}"/>
            </a:ext>
          </a:extLst>
        </xdr:cNvPr>
        <xdr:cNvSpPr txBox="1"/>
      </xdr:nvSpPr>
      <xdr:spPr>
        <a:xfrm>
          <a:off x="22212300" y="855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40742</xdr:rowOff>
    </xdr:from>
    <xdr:to>
      <xdr:col>116</xdr:col>
      <xdr:colOff>152400</xdr:colOff>
      <xdr:row>51</xdr:row>
      <xdr:rowOff>40742</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878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137643</xdr:rowOff>
    </xdr:from>
    <xdr:to>
      <xdr:col>116</xdr:col>
      <xdr:colOff>63500</xdr:colOff>
      <xdr:row>58</xdr:row>
      <xdr:rowOff>137985</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21323300" y="10081743"/>
          <a:ext cx="838200" cy="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76369</xdr:rowOff>
    </xdr:from>
    <xdr:ext cx="469744" cy="259045"/>
    <xdr:sp macro="" textlink="">
      <xdr:nvSpPr>
        <xdr:cNvPr id="806" name="貸付金平均値テキスト">
          <a:extLst>
            <a:ext uri="{FF2B5EF4-FFF2-40B4-BE49-F238E27FC236}">
              <a16:creationId xmlns:a16="http://schemas.microsoft.com/office/drawing/2014/main" id="{00000000-0008-0000-0600-000026030000}"/>
            </a:ext>
          </a:extLst>
        </xdr:cNvPr>
        <xdr:cNvSpPr txBox="1"/>
      </xdr:nvSpPr>
      <xdr:spPr>
        <a:xfrm>
          <a:off x="22212300" y="98490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53492</xdr:rowOff>
    </xdr:from>
    <xdr:to>
      <xdr:col>116</xdr:col>
      <xdr:colOff>114300</xdr:colOff>
      <xdr:row>58</xdr:row>
      <xdr:rowOff>155092</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2110700" y="999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133109</xdr:rowOff>
    </xdr:from>
    <xdr:to>
      <xdr:col>111</xdr:col>
      <xdr:colOff>177800</xdr:colOff>
      <xdr:row>58</xdr:row>
      <xdr:rowOff>137985</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20434300" y="10077209"/>
          <a:ext cx="889000" cy="4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67564</xdr:rowOff>
    </xdr:from>
    <xdr:to>
      <xdr:col>112</xdr:col>
      <xdr:colOff>38100</xdr:colOff>
      <xdr:row>58</xdr:row>
      <xdr:rowOff>169164</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1272500" y="10011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14241</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088428" y="9786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133109</xdr:rowOff>
    </xdr:from>
    <xdr:to>
      <xdr:col>107</xdr:col>
      <xdr:colOff>50800</xdr:colOff>
      <xdr:row>58</xdr:row>
      <xdr:rowOff>152629</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flipV="1">
          <a:off x="19545300" y="10077209"/>
          <a:ext cx="889000" cy="19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63729</xdr:rowOff>
    </xdr:from>
    <xdr:to>
      <xdr:col>107</xdr:col>
      <xdr:colOff>101600</xdr:colOff>
      <xdr:row>58</xdr:row>
      <xdr:rowOff>165329</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0383500" y="1000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10406</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9783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152629</xdr:rowOff>
    </xdr:from>
    <xdr:to>
      <xdr:col>102</xdr:col>
      <xdr:colOff>114300</xdr:colOff>
      <xdr:row>59</xdr:row>
      <xdr:rowOff>26124</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flipV="1">
          <a:off x="18656300" y="10096729"/>
          <a:ext cx="889000" cy="44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63868</xdr:rowOff>
    </xdr:from>
    <xdr:to>
      <xdr:col>102</xdr:col>
      <xdr:colOff>165100</xdr:colOff>
      <xdr:row>58</xdr:row>
      <xdr:rowOff>165468</xdr:rowOff>
    </xdr:to>
    <xdr:sp macro="" textlink="">
      <xdr:nvSpPr>
        <xdr:cNvPr id="815" name="フローチャート: 判断 814">
          <a:extLst>
            <a:ext uri="{FF2B5EF4-FFF2-40B4-BE49-F238E27FC236}">
              <a16:creationId xmlns:a16="http://schemas.microsoft.com/office/drawing/2014/main" id="{00000000-0008-0000-0600-00002F030000}"/>
            </a:ext>
          </a:extLst>
        </xdr:cNvPr>
        <xdr:cNvSpPr/>
      </xdr:nvSpPr>
      <xdr:spPr>
        <a:xfrm>
          <a:off x="19494500" y="10007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10545</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10428" y="9783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61709</xdr:rowOff>
    </xdr:from>
    <xdr:to>
      <xdr:col>98</xdr:col>
      <xdr:colOff>38100</xdr:colOff>
      <xdr:row>58</xdr:row>
      <xdr:rowOff>163309</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8605500" y="10005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8386</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21428" y="9781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86843</xdr:rowOff>
    </xdr:from>
    <xdr:to>
      <xdr:col>116</xdr:col>
      <xdr:colOff>114300</xdr:colOff>
      <xdr:row>59</xdr:row>
      <xdr:rowOff>16993</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2110700" y="1003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31920</xdr:rowOff>
    </xdr:from>
    <xdr:ext cx="469744" cy="259045"/>
    <xdr:sp macro="" textlink="">
      <xdr:nvSpPr>
        <xdr:cNvPr id="825" name="貸付金該当値テキスト">
          <a:extLst>
            <a:ext uri="{FF2B5EF4-FFF2-40B4-BE49-F238E27FC236}">
              <a16:creationId xmlns:a16="http://schemas.microsoft.com/office/drawing/2014/main" id="{00000000-0008-0000-0600-000039030000}"/>
            </a:ext>
          </a:extLst>
        </xdr:cNvPr>
        <xdr:cNvSpPr txBox="1"/>
      </xdr:nvSpPr>
      <xdr:spPr>
        <a:xfrm>
          <a:off x="22212300" y="9976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87185</xdr:rowOff>
    </xdr:from>
    <xdr:to>
      <xdr:col>112</xdr:col>
      <xdr:colOff>38100</xdr:colOff>
      <xdr:row>59</xdr:row>
      <xdr:rowOff>17335</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1272500" y="1003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8462</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21088428" y="10124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82309</xdr:rowOff>
    </xdr:from>
    <xdr:to>
      <xdr:col>107</xdr:col>
      <xdr:colOff>101600</xdr:colOff>
      <xdr:row>59</xdr:row>
      <xdr:rowOff>12459</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0383500" y="10026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3586</xdr:rowOff>
    </xdr:from>
    <xdr:ext cx="469744"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0199428" y="10119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101829</xdr:rowOff>
    </xdr:from>
    <xdr:to>
      <xdr:col>102</xdr:col>
      <xdr:colOff>165100</xdr:colOff>
      <xdr:row>59</xdr:row>
      <xdr:rowOff>31979</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19494500" y="10045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23106</xdr:rowOff>
    </xdr:from>
    <xdr:ext cx="469744"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9310428" y="10138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146774</xdr:rowOff>
    </xdr:from>
    <xdr:to>
      <xdr:col>98</xdr:col>
      <xdr:colOff>38100</xdr:colOff>
      <xdr:row>59</xdr:row>
      <xdr:rowOff>76924</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8605500" y="10090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68051</xdr:rowOff>
    </xdr:from>
    <xdr:ext cx="469744"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421428" y="10183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77</xdr:row>
      <xdr:rowOff>168927</xdr:rowOff>
    </xdr:from>
    <xdr:ext cx="248786"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75</xdr:row>
      <xdr:rowOff>54627</xdr:rowOff>
    </xdr:from>
    <xdr:ext cx="59541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72</xdr:row>
      <xdr:rowOff>111777</xdr:rowOff>
    </xdr:from>
    <xdr:ext cx="59541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142718</xdr:rowOff>
    </xdr:from>
    <xdr:to>
      <xdr:col>116</xdr:col>
      <xdr:colOff>62864</xdr:colOff>
      <xdr:row>78</xdr:row>
      <xdr:rowOff>35344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144218"/>
          <a:ext cx="1269" cy="12642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39171</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412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35344</xdr:rowOff>
    </xdr:from>
    <xdr:to>
      <xdr:col>116</xdr:col>
      <xdr:colOff>152400</xdr:colOff>
      <xdr:row>78</xdr:row>
      <xdr:rowOff>35344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40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89395</xdr:rowOff>
    </xdr:from>
    <xdr:ext cx="599010"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919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142718</xdr:rowOff>
    </xdr:from>
    <xdr:to>
      <xdr:col>116</xdr:col>
      <xdr:colOff>152400</xdr:colOff>
      <xdr:row>70</xdr:row>
      <xdr:rowOff>142718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144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28496</xdr:rowOff>
    </xdr:from>
    <xdr:to>
      <xdr:col>116</xdr:col>
      <xdr:colOff>63500</xdr:colOff>
      <xdr:row>77</xdr:row>
      <xdr:rowOff>71828</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1323300" y="13058696"/>
          <a:ext cx="838200" cy="21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68192</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29269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45315</xdr:rowOff>
    </xdr:from>
    <xdr:to>
      <xdr:col>116</xdr:col>
      <xdr:colOff>114300</xdr:colOff>
      <xdr:row>76</xdr:row>
      <xdr:rowOff>146915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3075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21944</xdr:rowOff>
    </xdr:from>
    <xdr:to>
      <xdr:col>111</xdr:col>
      <xdr:colOff>177800</xdr:colOff>
      <xdr:row>76</xdr:row>
      <xdr:rowOff>28496</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20434300" y="12880694"/>
          <a:ext cx="889000" cy="178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88799</xdr:rowOff>
    </xdr:from>
    <xdr:to>
      <xdr:col>112</xdr:col>
      <xdr:colOff>38100</xdr:colOff>
      <xdr:row>76</xdr:row>
      <xdr:rowOff>18949</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947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35476</xdr:rowOff>
    </xdr:from>
    <xdr:ext cx="59901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23795" y="12722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21944</xdr:rowOff>
    </xdr:from>
    <xdr:to>
      <xdr:col>107</xdr:col>
      <xdr:colOff>50800</xdr:colOff>
      <xdr:row>76</xdr:row>
      <xdr:rowOff>12</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9545300" y="12880694"/>
          <a:ext cx="889000" cy="149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66424</xdr:rowOff>
    </xdr:from>
    <xdr:to>
      <xdr:col>107</xdr:col>
      <xdr:colOff>101600</xdr:colOff>
      <xdr:row>75</xdr:row>
      <xdr:rowOff>168024</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92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75</xdr:row>
      <xdr:rowOff>159151</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34795" y="13017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12</xdr:rowOff>
    </xdr:from>
    <xdr:to>
      <xdr:col>102</xdr:col>
      <xdr:colOff>114300</xdr:colOff>
      <xdr:row>76</xdr:row>
      <xdr:rowOff>153539</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3030212"/>
          <a:ext cx="889000" cy="153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91694</xdr:rowOff>
    </xdr:from>
    <xdr:to>
      <xdr:col>102</xdr:col>
      <xdr:colOff>165100</xdr:colOff>
      <xdr:row>76</xdr:row>
      <xdr:rowOff>21844</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95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38371</xdr:rowOff>
    </xdr:from>
    <xdr:ext cx="59901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45795" y="12725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89343</xdr:rowOff>
    </xdr:from>
    <xdr:to>
      <xdr:col>98</xdr:col>
      <xdr:colOff>38100</xdr:colOff>
      <xdr:row>76</xdr:row>
      <xdr:rowOff>19493</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948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74</xdr:row>
      <xdr:rowOff>36020</xdr:rowOff>
    </xdr:from>
    <xdr:ext cx="59901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56795" y="12723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21028</xdr:rowOff>
    </xdr:from>
    <xdr:to>
      <xdr:col>116</xdr:col>
      <xdr:colOff>114300</xdr:colOff>
      <xdr:row>77</xdr:row>
      <xdr:rowOff>122628</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3222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170905</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3201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149146</xdr:rowOff>
    </xdr:from>
    <xdr:to>
      <xdr:col>112</xdr:col>
      <xdr:colOff>38100</xdr:colOff>
      <xdr:row>76</xdr:row>
      <xdr:rowOff>79296</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300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70423</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56111" y="13100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142594</xdr:rowOff>
    </xdr:from>
    <xdr:to>
      <xdr:col>107</xdr:col>
      <xdr:colOff>101600</xdr:colOff>
      <xdr:row>75</xdr:row>
      <xdr:rowOff>72744</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2829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73</xdr:row>
      <xdr:rowOff>89271</xdr:rowOff>
    </xdr:from>
    <xdr:ext cx="59901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34795" y="12605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120662</xdr:rowOff>
    </xdr:from>
    <xdr:to>
      <xdr:col>102</xdr:col>
      <xdr:colOff>165100</xdr:colOff>
      <xdr:row>76</xdr:row>
      <xdr:rowOff>50812</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2979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76</xdr:row>
      <xdr:rowOff>41939</xdr:rowOff>
    </xdr:from>
    <xdr:ext cx="599010"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45795" y="13072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102739</xdr:rowOff>
    </xdr:from>
    <xdr:to>
      <xdr:col>98</xdr:col>
      <xdr:colOff>38100</xdr:colOff>
      <xdr:row>77</xdr:row>
      <xdr:rowOff>32889</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3132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24016</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89111" y="13225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人件費は、全国的にも、また、類似団体の中でも小規模な自治体であり、大きく上回っている状況にある。今後も地方創生関連事業等に力を入れていくため、減少することはないと見込まれる。</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投資及び出資金については、簡易水道特別会計が公営企業会計へと移行したことに伴い、事業資金を出資したため、一時的に増加しているが、翌年度以降は例年通りになる見込みである。</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物件費は</a:t>
          </a:r>
          <a:r>
            <a:rPr kumimoji="1" lang="ja-JP" altLang="ja-JP" sz="1050">
              <a:solidFill>
                <a:schemeClr val="dk1"/>
              </a:solidFill>
              <a:effectLst/>
              <a:latin typeface="+mn-lt"/>
              <a:ea typeface="+mn-ea"/>
              <a:cs typeface="+mn-cs"/>
            </a:rPr>
            <a:t>物価高騰による観光施設等の指定管理料、各種委託事業費の</a:t>
          </a:r>
          <a:r>
            <a:rPr kumimoji="1" lang="ja-JP" altLang="en-US" sz="1050">
              <a:solidFill>
                <a:schemeClr val="dk1"/>
              </a:solidFill>
              <a:effectLst/>
              <a:latin typeface="+mn-lt"/>
              <a:ea typeface="+mn-ea"/>
              <a:cs typeface="+mn-cs"/>
            </a:rPr>
            <a:t>増、また、災害備蓄物資を村内全域に配備したことにより増加</a:t>
          </a:r>
          <a:r>
            <a:rPr kumimoji="1" lang="ja-JP" altLang="ja-JP" sz="1050">
              <a:solidFill>
                <a:schemeClr val="dk1"/>
              </a:solidFill>
              <a:effectLst/>
              <a:latin typeface="+mn-lt"/>
              <a:ea typeface="+mn-ea"/>
              <a:cs typeface="+mn-cs"/>
            </a:rPr>
            <a:t>となって</a:t>
          </a:r>
          <a:r>
            <a:rPr kumimoji="1" lang="ja-JP" altLang="en-US" sz="1050">
              <a:solidFill>
                <a:schemeClr val="dk1"/>
              </a:solidFill>
              <a:effectLst/>
              <a:latin typeface="+mn-lt"/>
              <a:ea typeface="+mn-ea"/>
              <a:cs typeface="+mn-cs"/>
            </a:rPr>
            <a:t>おり、今後も高い水準で推移していく見込である。</a:t>
          </a:r>
          <a:endParaRPr lang="ja-JP" altLang="ja-JP" sz="1050">
            <a:effectLst/>
          </a:endParaRPr>
        </a:p>
        <a:p>
          <a:r>
            <a:rPr kumimoji="1" lang="ja-JP" altLang="ja-JP" sz="1050">
              <a:solidFill>
                <a:schemeClr val="dk1"/>
              </a:solidFill>
              <a:effectLst/>
              <a:latin typeface="+mn-lt"/>
              <a:ea typeface="+mn-ea"/>
              <a:cs typeface="+mn-cs"/>
            </a:rPr>
            <a:t>普通建設事業費（うち更新整備）については、類似団体とほぼ同程度であるが、今後老朽化が想定される施設もあり、計画的に取り組んでいく必要がある。</a:t>
          </a:r>
          <a:endParaRPr lang="ja-JP" altLang="ja-JP" sz="1050">
            <a:effectLst/>
          </a:endParaRPr>
        </a:p>
        <a:p>
          <a:r>
            <a:rPr kumimoji="1" lang="ja-JP" altLang="ja-JP" sz="1050">
              <a:solidFill>
                <a:schemeClr val="dk1"/>
              </a:solidFill>
              <a:effectLst/>
              <a:latin typeface="+mn-lt"/>
              <a:ea typeface="+mn-ea"/>
              <a:cs typeface="+mn-cs"/>
            </a:rPr>
            <a:t>普通建設事業費（うち新規整備）については、</a:t>
          </a:r>
          <a:r>
            <a:rPr kumimoji="1" lang="ja-JP" altLang="en-US" sz="1050">
              <a:solidFill>
                <a:schemeClr val="dk1"/>
              </a:solidFill>
              <a:effectLst/>
              <a:latin typeface="+mn-lt"/>
              <a:ea typeface="+mn-ea"/>
              <a:cs typeface="+mn-cs"/>
            </a:rPr>
            <a:t>圃場整備用地の購入やヘリポート整備等により増加しており、</a:t>
          </a:r>
          <a:r>
            <a:rPr kumimoji="1" lang="ja-JP" altLang="ja-JP" sz="1050">
              <a:solidFill>
                <a:schemeClr val="dk1"/>
              </a:solidFill>
              <a:effectLst/>
              <a:latin typeface="+mn-lt"/>
              <a:ea typeface="+mn-ea"/>
              <a:cs typeface="+mn-cs"/>
            </a:rPr>
            <a:t>脱炭素関連事業で今後大幅な増加が見込まれる。財源を確保したうえで取り組むことで、財政負担をできる限り抑えていく。</a:t>
          </a:r>
          <a:endParaRPr lang="ja-JP" altLang="ja-JP" sz="1050">
            <a:effectLst/>
          </a:endParaRPr>
        </a:p>
        <a:p>
          <a:r>
            <a:rPr kumimoji="1" lang="ja-JP" altLang="ja-JP" sz="1050">
              <a:solidFill>
                <a:schemeClr val="dk1"/>
              </a:solidFill>
              <a:effectLst/>
              <a:latin typeface="+mn-lt"/>
              <a:ea typeface="+mn-ea"/>
              <a:cs typeface="+mn-cs"/>
            </a:rPr>
            <a:t>公債費については、任意繰上償還を継続的に行っているが、増加傾向にある。</a:t>
          </a:r>
          <a:r>
            <a:rPr kumimoji="1" lang="en-US" altLang="ja-JP" sz="1050">
              <a:solidFill>
                <a:schemeClr val="dk1"/>
              </a:solidFill>
              <a:effectLst/>
              <a:latin typeface="+mn-lt"/>
              <a:ea typeface="+mn-ea"/>
              <a:cs typeface="+mn-cs"/>
            </a:rPr>
            <a:t>R4</a:t>
          </a:r>
          <a:r>
            <a:rPr kumimoji="1" lang="ja-JP" altLang="ja-JP" sz="1050">
              <a:solidFill>
                <a:schemeClr val="dk1"/>
              </a:solidFill>
              <a:effectLst/>
              <a:latin typeface="+mn-lt"/>
              <a:ea typeface="+mn-ea"/>
              <a:cs typeface="+mn-cs"/>
            </a:rPr>
            <a:t>年度から北川村温泉施設の規模改修の元金償還が始まっており、例年と比較して高い水準となっていることに加え、今後、脱炭素関連事業の</a:t>
          </a:r>
          <a:r>
            <a:rPr kumimoji="1" lang="ja-JP" altLang="en-US" sz="1050">
              <a:solidFill>
                <a:schemeClr val="dk1"/>
              </a:solidFill>
              <a:effectLst/>
              <a:latin typeface="+mn-lt"/>
              <a:ea typeface="+mn-ea"/>
              <a:cs typeface="+mn-cs"/>
            </a:rPr>
            <a:t>償還</a:t>
          </a:r>
          <a:r>
            <a:rPr kumimoji="1" lang="ja-JP" altLang="ja-JP" sz="1050">
              <a:solidFill>
                <a:schemeClr val="dk1"/>
              </a:solidFill>
              <a:effectLst/>
              <a:latin typeface="+mn-lt"/>
              <a:ea typeface="+mn-ea"/>
              <a:cs typeface="+mn-cs"/>
            </a:rPr>
            <a:t>が開始されると更に増加することが見込まれる。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高知県北川村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1,177
1,156
196.73
2,982,435
2,900,100
21,312
1,333,913
2,380,960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27115</xdr:rowOff>
    </xdr:from>
    <xdr:to>
      <xdr:col>24</xdr:col>
      <xdr:colOff>62865</xdr:colOff>
      <xdr:row>38</xdr:row>
      <xdr:rowOff>33230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170615"/>
          <a:ext cx="1270" cy="1377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37057</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5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33230</xdr:rowOff>
    </xdr:from>
    <xdr:to>
      <xdr:col>24</xdr:col>
      <xdr:colOff>152400</xdr:colOff>
      <xdr:row>38</xdr:row>
      <xdr:rowOff>33230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4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145242</xdr:rowOff>
    </xdr:from>
    <xdr:ext cx="534377"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494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27115</xdr:rowOff>
    </xdr:from>
    <xdr:to>
      <xdr:col>24</xdr:col>
      <xdr:colOff>152400</xdr:colOff>
      <xdr:row>30</xdr:row>
      <xdr:rowOff>27115</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17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57176</xdr:rowOff>
    </xdr:from>
    <xdr:to>
      <xdr:col>24</xdr:col>
      <xdr:colOff>63500</xdr:colOff>
      <xdr:row>34</xdr:row>
      <xdr:rowOff>97961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3797300" y="5886476"/>
          <a:ext cx="838200" cy="40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117467</xdr:rowOff>
    </xdr:from>
    <xdr:ext cx="534377"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289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139040</xdr:rowOff>
    </xdr:from>
    <xdr:to>
      <xdr:col>24</xdr:col>
      <xdr:colOff>114300</xdr:colOff>
      <xdr:row>37</xdr:row>
      <xdr:rowOff>69190</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97961</xdr:rowOff>
    </xdr:from>
    <xdr:to>
      <xdr:col>19</xdr:col>
      <xdr:colOff>177800</xdr:colOff>
      <xdr:row>34</xdr:row>
      <xdr:rowOff>105448</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2908300" y="5927261"/>
          <a:ext cx="889000" cy="7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159823</xdr:rowOff>
    </xdr:from>
    <xdr:to>
      <xdr:col>20</xdr:col>
      <xdr:colOff>38100</xdr:colOff>
      <xdr:row>37</xdr:row>
      <xdr:rowOff>89973</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3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81100</xdr:rowOff>
    </xdr:from>
    <xdr:ext cx="534377"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30111" y="6424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105448</xdr:rowOff>
    </xdr:from>
    <xdr:to>
      <xdr:col>15</xdr:col>
      <xdr:colOff>50800</xdr:colOff>
      <xdr:row>34</xdr:row>
      <xdr:rowOff>137166</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019300" y="5934748"/>
          <a:ext cx="889000" cy="3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164967</xdr:rowOff>
    </xdr:from>
    <xdr:to>
      <xdr:col>15</xdr:col>
      <xdr:colOff>101600</xdr:colOff>
      <xdr:row>37</xdr:row>
      <xdr:rowOff>95117</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37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86244</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41111" y="6429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137166</xdr:rowOff>
    </xdr:from>
    <xdr:to>
      <xdr:col>10</xdr:col>
      <xdr:colOff>114300</xdr:colOff>
      <xdr:row>34</xdr:row>
      <xdr:rowOff>141034</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1130300" y="5966466"/>
          <a:ext cx="889000" cy="3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7290</xdr:rowOff>
    </xdr:from>
    <xdr:to>
      <xdr:col>10</xdr:col>
      <xdr:colOff>165100</xdr:colOff>
      <xdr:row>37</xdr:row>
      <xdr:rowOff>108890</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5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100017</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52111" y="64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9461</xdr:rowOff>
    </xdr:from>
    <xdr:to>
      <xdr:col>6</xdr:col>
      <xdr:colOff>38100</xdr:colOff>
      <xdr:row>37</xdr:row>
      <xdr:rowOff>111061</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102188</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63111" y="6445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6376</xdr:rowOff>
    </xdr:from>
    <xdr:to>
      <xdr:col>24</xdr:col>
      <xdr:colOff>114300</xdr:colOff>
      <xdr:row>34</xdr:row>
      <xdr:rowOff>107976</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5835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29253</xdr:rowOff>
    </xdr:from>
    <xdr:ext cx="534377"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5687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47161</xdr:rowOff>
    </xdr:from>
    <xdr:to>
      <xdr:col>20</xdr:col>
      <xdr:colOff>38100</xdr:colOff>
      <xdr:row>34</xdr:row>
      <xdr:rowOff>148761</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587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32</xdr:row>
      <xdr:rowOff>165288</xdr:rowOff>
    </xdr:from>
    <xdr:ext cx="534377"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30111" y="5651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54648</xdr:rowOff>
    </xdr:from>
    <xdr:to>
      <xdr:col>15</xdr:col>
      <xdr:colOff>101600</xdr:colOff>
      <xdr:row>34</xdr:row>
      <xdr:rowOff>156248</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5883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1325</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41111" y="5659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86366</xdr:rowOff>
    </xdr:from>
    <xdr:to>
      <xdr:col>10</xdr:col>
      <xdr:colOff>165100</xdr:colOff>
      <xdr:row>35</xdr:row>
      <xdr:rowOff>16516</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5915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33043</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52111" y="5690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90234</xdr:rowOff>
    </xdr:from>
    <xdr:to>
      <xdr:col>6</xdr:col>
      <xdr:colOff>38100</xdr:colOff>
      <xdr:row>35</xdr:row>
      <xdr:rowOff>20384</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5919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36911</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63111" y="5694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16142</xdr:rowOff>
    </xdr:from>
    <xdr:to>
      <xdr:col>24</xdr:col>
      <xdr:colOff>62865</xdr:colOff>
      <xdr:row>58</xdr:row>
      <xdr:rowOff>61973</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931542"/>
          <a:ext cx="1270" cy="1074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65800</xdr:rowOff>
    </xdr:from>
    <xdr:ext cx="599010"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0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61973</xdr:rowOff>
    </xdr:from>
    <xdr:to>
      <xdr:col>24</xdr:col>
      <xdr:colOff>152400</xdr:colOff>
      <xdr:row>58</xdr:row>
      <xdr:rowOff>61973</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06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134269</xdr:rowOff>
    </xdr:from>
    <xdr:ext cx="690189"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7067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2,520,250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16142</xdr:rowOff>
    </xdr:from>
    <xdr:to>
      <xdr:col>24</xdr:col>
      <xdr:colOff>152400</xdr:colOff>
      <xdr:row>52</xdr:row>
      <xdr:rowOff>16142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9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126049</xdr:rowOff>
    </xdr:from>
    <xdr:to>
      <xdr:col>24</xdr:col>
      <xdr:colOff>63500</xdr:colOff>
      <xdr:row>57</xdr:row>
      <xdr:rowOff>107598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9727249"/>
          <a:ext cx="838200" cy="152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59224</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8318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80797</xdr:rowOff>
    </xdr:from>
    <xdr:to>
      <xdr:col>24</xdr:col>
      <xdr:colOff>114300</xdr:colOff>
      <xdr:row>58</xdr:row>
      <xdr:rowOff>10947</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85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64403</xdr:rowOff>
    </xdr:from>
    <xdr:to>
      <xdr:col>19</xdr:col>
      <xdr:colOff>177800</xdr:colOff>
      <xdr:row>57</xdr:row>
      <xdr:rowOff>107598</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2908300" y="9837053"/>
          <a:ext cx="889000" cy="43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95784</xdr:rowOff>
    </xdr:from>
    <xdr:to>
      <xdr:col>20</xdr:col>
      <xdr:colOff>38100</xdr:colOff>
      <xdr:row>58</xdr:row>
      <xdr:rowOff>25934</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868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17061</xdr:rowOff>
    </xdr:from>
    <xdr:ext cx="599010"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497795" y="9961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64403</xdr:rowOff>
    </xdr:from>
    <xdr:to>
      <xdr:col>15</xdr:col>
      <xdr:colOff>50800</xdr:colOff>
      <xdr:row>57</xdr:row>
      <xdr:rowOff>65956</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019300" y="9837053"/>
          <a:ext cx="889000" cy="1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86508</xdr:rowOff>
    </xdr:from>
    <xdr:to>
      <xdr:col>15</xdr:col>
      <xdr:colOff>101600</xdr:colOff>
      <xdr:row>58</xdr:row>
      <xdr:rowOff>16658</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859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7785</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9951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37894</xdr:rowOff>
    </xdr:from>
    <xdr:to>
      <xdr:col>10</xdr:col>
      <xdr:colOff>114300</xdr:colOff>
      <xdr:row>57</xdr:row>
      <xdr:rowOff>65956</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130300" y="9810544"/>
          <a:ext cx="889000" cy="28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91374</xdr:rowOff>
    </xdr:from>
    <xdr:to>
      <xdr:col>10</xdr:col>
      <xdr:colOff>165100</xdr:colOff>
      <xdr:row>58</xdr:row>
      <xdr:rowOff>21524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86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12651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9956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67918</xdr:rowOff>
    </xdr:from>
    <xdr:to>
      <xdr:col>6</xdr:col>
      <xdr:colOff>38100</xdr:colOff>
      <xdr:row>57</xdr:row>
      <xdr:rowOff>169518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84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160645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93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75249</xdr:rowOff>
    </xdr:from>
    <xdr:to>
      <xdr:col>24</xdr:col>
      <xdr:colOff>114300</xdr:colOff>
      <xdr:row>57</xdr:row>
      <xdr:rowOff>5399</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676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98126</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527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779,858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56798</xdr:rowOff>
    </xdr:from>
    <xdr:to>
      <xdr:col>20</xdr:col>
      <xdr:colOff>38100</xdr:colOff>
      <xdr:row>57</xdr:row>
      <xdr:rowOff>158398</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829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3475</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9604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13603</xdr:rowOff>
    </xdr:from>
    <xdr:to>
      <xdr:col>15</xdr:col>
      <xdr:colOff>101600</xdr:colOff>
      <xdr:row>57</xdr:row>
      <xdr:rowOff>115203</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786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131730</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9561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15156</xdr:rowOff>
    </xdr:from>
    <xdr:to>
      <xdr:col>10</xdr:col>
      <xdr:colOff>165100</xdr:colOff>
      <xdr:row>57</xdr:row>
      <xdr:rowOff>116756</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787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133283</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5630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158544</xdr:rowOff>
    </xdr:from>
    <xdr:to>
      <xdr:col>6</xdr:col>
      <xdr:colOff>38100</xdr:colOff>
      <xdr:row>57</xdr:row>
      <xdr:rowOff>88694</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759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105221</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534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116383</xdr:rowOff>
    </xdr:from>
    <xdr:to>
      <xdr:col>24</xdr:col>
      <xdr:colOff>62865</xdr:colOff>
      <xdr:row>78</xdr:row>
      <xdr:rowOff>96796</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1946433"/>
          <a:ext cx="1270" cy="1523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100623</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47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96796</xdr:rowOff>
    </xdr:from>
    <xdr:to>
      <xdr:col>24</xdr:col>
      <xdr:colOff>152400</xdr:colOff>
      <xdr:row>78</xdr:row>
      <xdr:rowOff>96796</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469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63060</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72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619,640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116383</xdr:rowOff>
    </xdr:from>
    <xdr:to>
      <xdr:col>24</xdr:col>
      <xdr:colOff>152400</xdr:colOff>
      <xdr:row>69</xdr:row>
      <xdr:rowOff>116383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1946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46298</xdr:rowOff>
    </xdr:from>
    <xdr:to>
      <xdr:col>24</xdr:col>
      <xdr:colOff>63500</xdr:colOff>
      <xdr:row>76</xdr:row>
      <xdr:rowOff>91315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3797300" y="13076498"/>
          <a:ext cx="838200" cy="45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149724</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2837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126847</xdr:rowOff>
    </xdr:from>
    <xdr:to>
      <xdr:col>24</xdr:col>
      <xdr:colOff>114300</xdr:colOff>
      <xdr:row>76</xdr:row>
      <xdr:rowOff>56998</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298559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46298</xdr:rowOff>
    </xdr:from>
    <xdr:to>
      <xdr:col>19</xdr:col>
      <xdr:colOff>177800</xdr:colOff>
      <xdr:row>76</xdr:row>
      <xdr:rowOff>140399</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3076498"/>
          <a:ext cx="889000" cy="94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169021</xdr:rowOff>
    </xdr:from>
    <xdr:to>
      <xdr:col>20</xdr:col>
      <xdr:colOff>38100</xdr:colOff>
      <xdr:row>76</xdr:row>
      <xdr:rowOff>99171</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02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90298</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120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140399</xdr:rowOff>
    </xdr:from>
    <xdr:to>
      <xdr:col>15</xdr:col>
      <xdr:colOff>50800</xdr:colOff>
      <xdr:row>76</xdr:row>
      <xdr:rowOff>148916</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019300" y="13170599"/>
          <a:ext cx="889000" cy="8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65968</xdr:rowOff>
    </xdr:from>
    <xdr:to>
      <xdr:col>15</xdr:col>
      <xdr:colOff>101600</xdr:colOff>
      <xdr:row>76</xdr:row>
      <xdr:rowOff>167568</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09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12645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2871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148916</xdr:rowOff>
    </xdr:from>
    <xdr:to>
      <xdr:col>10</xdr:col>
      <xdr:colOff>114300</xdr:colOff>
      <xdr:row>77</xdr:row>
      <xdr:rowOff>17390</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1130300" y="13179116"/>
          <a:ext cx="889000" cy="39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48876</xdr:rowOff>
    </xdr:from>
    <xdr:to>
      <xdr:col>10</xdr:col>
      <xdr:colOff>165100</xdr:colOff>
      <xdr:row>76</xdr:row>
      <xdr:rowOff>150476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07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167002</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2854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120019</xdr:rowOff>
    </xdr:from>
    <xdr:to>
      <xdr:col>6</xdr:col>
      <xdr:colOff>38100</xdr:colOff>
      <xdr:row>77</xdr:row>
      <xdr:rowOff>50169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15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66696</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2925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40515</xdr:rowOff>
    </xdr:from>
    <xdr:to>
      <xdr:col>24</xdr:col>
      <xdr:colOff>114300</xdr:colOff>
      <xdr:row>76</xdr:row>
      <xdr:rowOff>142115</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3070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18942</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3049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259,816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166948</xdr:rowOff>
    </xdr:from>
    <xdr:to>
      <xdr:col>20</xdr:col>
      <xdr:colOff>38100</xdr:colOff>
      <xdr:row>76</xdr:row>
      <xdr:rowOff>97098</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3025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113624</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28009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89599</xdr:rowOff>
    </xdr:from>
    <xdr:to>
      <xdr:col>15</xdr:col>
      <xdr:colOff>101600</xdr:colOff>
      <xdr:row>77</xdr:row>
      <xdr:rowOff>19749</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119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10876</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3212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98116</xdr:rowOff>
    </xdr:from>
    <xdr:to>
      <xdr:col>10</xdr:col>
      <xdr:colOff>165100</xdr:colOff>
      <xdr:row>77</xdr:row>
      <xdr:rowOff>28266</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12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19393</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3221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138040</xdr:rowOff>
    </xdr:from>
    <xdr:to>
      <xdr:col>6</xdr:col>
      <xdr:colOff>38100</xdr:colOff>
      <xdr:row>77</xdr:row>
      <xdr:rowOff>68190</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16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59317</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32609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140266</xdr:rowOff>
    </xdr:from>
    <xdr:to>
      <xdr:col>24</xdr:col>
      <xdr:colOff>62865</xdr:colOff>
      <xdr:row>98</xdr:row>
      <xdr:rowOff>142207</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399316"/>
          <a:ext cx="1270" cy="1544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146034</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142207</xdr:rowOff>
    </xdr:from>
    <xdr:to>
      <xdr:col>24</xdr:col>
      <xdr:colOff>152400</xdr:colOff>
      <xdr:row>98</xdr:row>
      <xdr:rowOff>142207</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44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86943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174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849,703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140266</xdr:rowOff>
    </xdr:from>
    <xdr:to>
      <xdr:col>24</xdr:col>
      <xdr:colOff>152400</xdr:colOff>
      <xdr:row>89</xdr:row>
      <xdr:rowOff>140266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399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99262</xdr:rowOff>
    </xdr:from>
    <xdr:to>
      <xdr:col>24</xdr:col>
      <xdr:colOff>63500</xdr:colOff>
      <xdr:row>97</xdr:row>
      <xdr:rowOff>26780</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558462"/>
          <a:ext cx="838200" cy="98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33751</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64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55324</xdr:rowOff>
    </xdr:from>
    <xdr:to>
      <xdr:col>24</xdr:col>
      <xdr:colOff>114300</xdr:colOff>
      <xdr:row>97</xdr:row>
      <xdr:rowOff>156924</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8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138776</xdr:rowOff>
    </xdr:from>
    <xdr:to>
      <xdr:col>19</xdr:col>
      <xdr:colOff>177800</xdr:colOff>
      <xdr:row>97</xdr:row>
      <xdr:rowOff>26780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597976"/>
          <a:ext cx="889000" cy="59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54373</xdr:rowOff>
    </xdr:from>
    <xdr:to>
      <xdr:col>20</xdr:col>
      <xdr:colOff>38100</xdr:colOff>
      <xdr:row>97</xdr:row>
      <xdr:rowOff>155973</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8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147100</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77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138776</xdr:rowOff>
    </xdr:from>
    <xdr:to>
      <xdr:col>15</xdr:col>
      <xdr:colOff>50800</xdr:colOff>
      <xdr:row>97</xdr:row>
      <xdr:rowOff>94097</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597976"/>
          <a:ext cx="889000" cy="126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78777</xdr:rowOff>
    </xdr:from>
    <xdr:to>
      <xdr:col>15</xdr:col>
      <xdr:colOff>101600</xdr:colOff>
      <xdr:row>98</xdr:row>
      <xdr:rowOff>8927</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7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54</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802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94097</xdr:rowOff>
    </xdr:from>
    <xdr:to>
      <xdr:col>10</xdr:col>
      <xdr:colOff>114300</xdr:colOff>
      <xdr:row>97</xdr:row>
      <xdr:rowOff>140954</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724747"/>
          <a:ext cx="889000" cy="4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86278</xdr:rowOff>
    </xdr:from>
    <xdr:to>
      <xdr:col>10</xdr:col>
      <xdr:colOff>165100</xdr:colOff>
      <xdr:row>98</xdr:row>
      <xdr:rowOff>16428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1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7555</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809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94886</xdr:rowOff>
    </xdr:from>
    <xdr:to>
      <xdr:col>6</xdr:col>
      <xdr:colOff>38100</xdr:colOff>
      <xdr:row>98</xdr:row>
      <xdr:rowOff>25036</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25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16163</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818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48462</xdr:rowOff>
    </xdr:from>
    <xdr:to>
      <xdr:col>24</xdr:col>
      <xdr:colOff>114300</xdr:colOff>
      <xdr:row>96</xdr:row>
      <xdr:rowOff>150062</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507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71339</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359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147430</xdr:rowOff>
    </xdr:from>
    <xdr:to>
      <xdr:col>20</xdr:col>
      <xdr:colOff>38100</xdr:colOff>
      <xdr:row>97</xdr:row>
      <xdr:rowOff>77580</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606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94107</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6381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87976</xdr:rowOff>
    </xdr:from>
    <xdr:to>
      <xdr:col>15</xdr:col>
      <xdr:colOff>101600</xdr:colOff>
      <xdr:row>97</xdr:row>
      <xdr:rowOff>18126</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547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34653</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322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43297</xdr:rowOff>
    </xdr:from>
    <xdr:to>
      <xdr:col>10</xdr:col>
      <xdr:colOff>165100</xdr:colOff>
      <xdr:row>97</xdr:row>
      <xdr:rowOff>144897</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673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161424</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4491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90154</xdr:rowOff>
    </xdr:from>
    <xdr:to>
      <xdr:col>6</xdr:col>
      <xdr:colOff>38100</xdr:colOff>
      <xdr:row>98</xdr:row>
      <xdr:rowOff>20304</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720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36831</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64960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120904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092954"/>
          <a:ext cx="1270" cy="16380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67581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8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12,898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120904</xdr:rowOff>
    </xdr:from>
    <xdr:to>
      <xdr:col>55</xdr:col>
      <xdr:colOff>88900</xdr:colOff>
      <xdr:row>29</xdr:row>
      <xdr:rowOff>120904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092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91330</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3498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68453</xdr:rowOff>
    </xdr:from>
    <xdr:to>
      <xdr:col>55</xdr:col>
      <xdr:colOff>50800</xdr:colOff>
      <xdr:row>38</xdr:row>
      <xdr:rowOff>170053</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8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80391</xdr:rowOff>
    </xdr:from>
    <xdr:to>
      <xdr:col>50</xdr:col>
      <xdr:colOff>165100</xdr:colOff>
      <xdr:row>39</xdr:row>
      <xdr:rowOff>10541</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5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27068</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370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82677</xdr:rowOff>
    </xdr:from>
    <xdr:to>
      <xdr:col>46</xdr:col>
      <xdr:colOff>38100</xdr:colOff>
      <xdr:row>39</xdr:row>
      <xdr:rowOff>12827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59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29354</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373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75438</xdr:rowOff>
    </xdr:from>
    <xdr:to>
      <xdr:col>41</xdr:col>
      <xdr:colOff>101600</xdr:colOff>
      <xdr:row>39</xdr:row>
      <xdr:rowOff>5588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9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22115</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3657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72263</xdr:rowOff>
    </xdr:from>
    <xdr:to>
      <xdr:col>36</xdr:col>
      <xdr:colOff>165100</xdr:colOff>
      <xdr:row>39</xdr:row>
      <xdr:rowOff>2413</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58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18940</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3625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104083</xdr:rowOff>
    </xdr:from>
    <xdr:to>
      <xdr:col>54</xdr:col>
      <xdr:colOff>189865</xdr:colOff>
      <xdr:row>59</xdr:row>
      <xdr:rowOff>12364</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848033"/>
          <a:ext cx="1270" cy="1279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16191</xdr:rowOff>
    </xdr:from>
    <xdr:ext cx="534377"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31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12364</xdr:rowOff>
    </xdr:from>
    <xdr:to>
      <xdr:col>55</xdr:col>
      <xdr:colOff>88900</xdr:colOff>
      <xdr:row>59</xdr:row>
      <xdr:rowOff>12364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2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50760</xdr:rowOff>
    </xdr:from>
    <xdr:ext cx="690189"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6232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1,033,045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104083</xdr:rowOff>
    </xdr:from>
    <xdr:to>
      <xdr:col>55</xdr:col>
      <xdr:colOff>88900</xdr:colOff>
      <xdr:row>51</xdr:row>
      <xdr:rowOff>104083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84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75144</xdr:rowOff>
    </xdr:from>
    <xdr:to>
      <xdr:col>55</xdr:col>
      <xdr:colOff>0</xdr:colOff>
      <xdr:row>57</xdr:row>
      <xdr:rowOff>160572</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9639300" y="9847794"/>
          <a:ext cx="838200" cy="85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99189</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8718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120762</xdr:rowOff>
    </xdr:from>
    <xdr:to>
      <xdr:col>55</xdr:col>
      <xdr:colOff>50800</xdr:colOff>
      <xdr:row>58</xdr:row>
      <xdr:rowOff>50912</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9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131440</xdr:rowOff>
    </xdr:from>
    <xdr:to>
      <xdr:col>50</xdr:col>
      <xdr:colOff>114300</xdr:colOff>
      <xdr:row>57</xdr:row>
      <xdr:rowOff>160572</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8750300" y="9732640"/>
          <a:ext cx="889000" cy="200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104604</xdr:rowOff>
    </xdr:from>
    <xdr:to>
      <xdr:col>50</xdr:col>
      <xdr:colOff>165100</xdr:colOff>
      <xdr:row>58</xdr:row>
      <xdr:rowOff>34754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7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51281</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652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131440</xdr:rowOff>
    </xdr:from>
    <xdr:to>
      <xdr:col>45</xdr:col>
      <xdr:colOff>177800</xdr:colOff>
      <xdr:row>57</xdr:row>
      <xdr:rowOff>127371</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9732640"/>
          <a:ext cx="889000" cy="16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94931</xdr:rowOff>
    </xdr:from>
    <xdr:to>
      <xdr:col>46</xdr:col>
      <xdr:colOff>38100</xdr:colOff>
      <xdr:row>58</xdr:row>
      <xdr:rowOff>25081</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86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16208</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960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127371</xdr:rowOff>
    </xdr:from>
    <xdr:to>
      <xdr:col>41</xdr:col>
      <xdr:colOff>50800</xdr:colOff>
      <xdr:row>57</xdr:row>
      <xdr:rowOff>160038</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6972300" y="9900021"/>
          <a:ext cx="889000" cy="3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121736</xdr:rowOff>
    </xdr:from>
    <xdr:to>
      <xdr:col>41</xdr:col>
      <xdr:colOff>101600</xdr:colOff>
      <xdr:row>58</xdr:row>
      <xdr:rowOff>51886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43013</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987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133362</xdr:rowOff>
    </xdr:from>
    <xdr:to>
      <xdr:col>36</xdr:col>
      <xdr:colOff>165100</xdr:colOff>
      <xdr:row>58</xdr:row>
      <xdr:rowOff>63512</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90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54639</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998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24344</xdr:rowOff>
    </xdr:from>
    <xdr:to>
      <xdr:col>55</xdr:col>
      <xdr:colOff>50800</xdr:colOff>
      <xdr:row>57</xdr:row>
      <xdr:rowOff>125944</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796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47221</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648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109772</xdr:rowOff>
    </xdr:from>
    <xdr:to>
      <xdr:col>50</xdr:col>
      <xdr:colOff>165100</xdr:colOff>
      <xdr:row>58</xdr:row>
      <xdr:rowOff>39922</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882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31049</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975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80640</xdr:rowOff>
    </xdr:from>
    <xdr:to>
      <xdr:col>46</xdr:col>
      <xdr:colOff>38100</xdr:colOff>
      <xdr:row>57</xdr:row>
      <xdr:rowOff>10790</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681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27317</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457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76571</xdr:rowOff>
    </xdr:from>
    <xdr:to>
      <xdr:col>41</xdr:col>
      <xdr:colOff>101600</xdr:colOff>
      <xdr:row>58</xdr:row>
      <xdr:rowOff>6721</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849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23248</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624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109238</xdr:rowOff>
    </xdr:from>
    <xdr:to>
      <xdr:col>36</xdr:col>
      <xdr:colOff>165100</xdr:colOff>
      <xdr:row>58</xdr:row>
      <xdr:rowOff>39388</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881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55915</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657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137742</xdr:rowOff>
    </xdr:from>
    <xdr:to>
      <xdr:col>54</xdr:col>
      <xdr:colOff>189865</xdr:colOff>
      <xdr:row>79</xdr:row>
      <xdr:rowOff>41219</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139242"/>
          <a:ext cx="1270" cy="1446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45046</xdr:rowOff>
    </xdr:from>
    <xdr:ext cx="378565"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5895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41219</xdr:rowOff>
    </xdr:from>
    <xdr:to>
      <xdr:col>55</xdr:col>
      <xdr:colOff>88900</xdr:colOff>
      <xdr:row>79</xdr:row>
      <xdr:rowOff>41219</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585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84419</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914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380,514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137742</xdr:rowOff>
    </xdr:from>
    <xdr:to>
      <xdr:col>55</xdr:col>
      <xdr:colOff>88900</xdr:colOff>
      <xdr:row>70</xdr:row>
      <xdr:rowOff>137742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139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34083</xdr:rowOff>
    </xdr:from>
    <xdr:to>
      <xdr:col>55</xdr:col>
      <xdr:colOff>0</xdr:colOff>
      <xdr:row>77</xdr:row>
      <xdr:rowOff>134587</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9639300" y="13235733"/>
          <a:ext cx="838200" cy="100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66893</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268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88466</xdr:rowOff>
    </xdr:from>
    <xdr:to>
      <xdr:col>55</xdr:col>
      <xdr:colOff>50800</xdr:colOff>
      <xdr:row>78</xdr:row>
      <xdr:rowOff>18616</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29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110801</xdr:rowOff>
    </xdr:from>
    <xdr:to>
      <xdr:col>50</xdr:col>
      <xdr:colOff>114300</xdr:colOff>
      <xdr:row>77</xdr:row>
      <xdr:rowOff>134587</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8750300" y="13312451"/>
          <a:ext cx="889000" cy="23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70935</xdr:rowOff>
    </xdr:from>
    <xdr:to>
      <xdr:col>50</xdr:col>
      <xdr:colOff>165100</xdr:colOff>
      <xdr:row>78</xdr:row>
      <xdr:rowOff>1085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7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17612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047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110801</xdr:rowOff>
    </xdr:from>
    <xdr:to>
      <xdr:col>45</xdr:col>
      <xdr:colOff>177800</xdr:colOff>
      <xdr:row>77</xdr:row>
      <xdr:rowOff>126769</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7861300" y="13312451"/>
          <a:ext cx="889000" cy="15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60981</xdr:rowOff>
    </xdr:from>
    <xdr:to>
      <xdr:col>46</xdr:col>
      <xdr:colOff>38100</xdr:colOff>
      <xdr:row>77</xdr:row>
      <xdr:rowOff>162581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26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153708</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355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131325</xdr:rowOff>
    </xdr:from>
    <xdr:to>
      <xdr:col>41</xdr:col>
      <xdr:colOff>50800</xdr:colOff>
      <xdr:row>77</xdr:row>
      <xdr:rowOff>126769</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6972300" y="12990075"/>
          <a:ext cx="889000" cy="338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92580</xdr:rowOff>
    </xdr:from>
    <xdr:to>
      <xdr:col>41</xdr:col>
      <xdr:colOff>101600</xdr:colOff>
      <xdr:row>78</xdr:row>
      <xdr:rowOff>22730</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94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13857</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386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80018</xdr:rowOff>
    </xdr:from>
    <xdr:to>
      <xdr:col>36</xdr:col>
      <xdr:colOff>165100</xdr:colOff>
      <xdr:row>78</xdr:row>
      <xdr:rowOff>10168</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28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1295</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374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154733</xdr:rowOff>
    </xdr:from>
    <xdr:to>
      <xdr:col>55</xdr:col>
      <xdr:colOff>50800</xdr:colOff>
      <xdr:row>77</xdr:row>
      <xdr:rowOff>84883</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3184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6160</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3036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83787</xdr:rowOff>
    </xdr:from>
    <xdr:to>
      <xdr:col>50</xdr:col>
      <xdr:colOff>165100</xdr:colOff>
      <xdr:row>78</xdr:row>
      <xdr:rowOff>13937</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3285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5064</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3378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60001</xdr:rowOff>
    </xdr:from>
    <xdr:to>
      <xdr:col>46</xdr:col>
      <xdr:colOff>38100</xdr:colOff>
      <xdr:row>77</xdr:row>
      <xdr:rowOff>161601</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261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6678</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3036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75969</xdr:rowOff>
    </xdr:from>
    <xdr:to>
      <xdr:col>41</xdr:col>
      <xdr:colOff>101600</xdr:colOff>
      <xdr:row>78</xdr:row>
      <xdr:rowOff>6119</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277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22646</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94111" y="13052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80525</xdr:rowOff>
    </xdr:from>
    <xdr:to>
      <xdr:col>36</xdr:col>
      <xdr:colOff>165100</xdr:colOff>
      <xdr:row>76</xdr:row>
      <xdr:rowOff>10675</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2939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74</xdr:row>
      <xdr:rowOff>27202</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672795" y="127145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29763</xdr:rowOff>
    </xdr:from>
    <xdr:to>
      <xdr:col>54</xdr:col>
      <xdr:colOff>189865</xdr:colOff>
      <xdr:row>99</xdr:row>
      <xdr:rowOff>27891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60263"/>
          <a:ext cx="1270" cy="1541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31718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7005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27891</xdr:rowOff>
    </xdr:from>
    <xdr:to>
      <xdr:col>55</xdr:col>
      <xdr:colOff>88900</xdr:colOff>
      <xdr:row>99</xdr:row>
      <xdr:rowOff>27891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700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147890</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3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987,328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29763</xdr:rowOff>
    </xdr:from>
    <xdr:to>
      <xdr:col>55</xdr:col>
      <xdr:colOff>88900</xdr:colOff>
      <xdr:row>90</xdr:row>
      <xdr:rowOff>29763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60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112376</xdr:rowOff>
    </xdr:from>
    <xdr:to>
      <xdr:col>55</xdr:col>
      <xdr:colOff>0</xdr:colOff>
      <xdr:row>97</xdr:row>
      <xdr:rowOff>120881</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743026"/>
          <a:ext cx="838200" cy="8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67077</xdr:rowOff>
    </xdr:from>
    <xdr:ext cx="599010"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6977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88650</xdr:rowOff>
    </xdr:from>
    <xdr:to>
      <xdr:col>55</xdr:col>
      <xdr:colOff>50800</xdr:colOff>
      <xdr:row>98</xdr:row>
      <xdr:rowOff>18800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71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120115</xdr:rowOff>
    </xdr:from>
    <xdr:to>
      <xdr:col>50</xdr:col>
      <xdr:colOff>114300</xdr:colOff>
      <xdr:row>97</xdr:row>
      <xdr:rowOff>120881</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8750300" y="16750765"/>
          <a:ext cx="889000" cy="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104459</xdr:rowOff>
    </xdr:from>
    <xdr:to>
      <xdr:col>50</xdr:col>
      <xdr:colOff>165100</xdr:colOff>
      <xdr:row>98</xdr:row>
      <xdr:rowOff>34609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73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25736</xdr:rowOff>
    </xdr:from>
    <xdr:ext cx="59901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39795" y="16827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54524</xdr:rowOff>
    </xdr:from>
    <xdr:to>
      <xdr:col>45</xdr:col>
      <xdr:colOff>177800</xdr:colOff>
      <xdr:row>97</xdr:row>
      <xdr:rowOff>120115</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7861300" y="16685174"/>
          <a:ext cx="889000" cy="65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115833</xdr:rowOff>
    </xdr:from>
    <xdr:to>
      <xdr:col>46</xdr:col>
      <xdr:colOff>38100</xdr:colOff>
      <xdr:row>98</xdr:row>
      <xdr:rowOff>45983</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746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37110</xdr:rowOff>
    </xdr:from>
    <xdr:ext cx="59901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50795" y="16839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54524</xdr:rowOff>
    </xdr:from>
    <xdr:to>
      <xdr:col>41</xdr:col>
      <xdr:colOff>50800</xdr:colOff>
      <xdr:row>98</xdr:row>
      <xdr:rowOff>20422</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6972300" y="16685174"/>
          <a:ext cx="889000" cy="137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129211</xdr:rowOff>
    </xdr:from>
    <xdr:to>
      <xdr:col>41</xdr:col>
      <xdr:colOff>101600</xdr:colOff>
      <xdr:row>98</xdr:row>
      <xdr:rowOff>59361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75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50488</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61795" y="16852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138088</xdr:rowOff>
    </xdr:from>
    <xdr:to>
      <xdr:col>36</xdr:col>
      <xdr:colOff>165100</xdr:colOff>
      <xdr:row>98</xdr:row>
      <xdr:rowOff>68238</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76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84765</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672795" y="16543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61576</xdr:rowOff>
    </xdr:from>
    <xdr:to>
      <xdr:col>55</xdr:col>
      <xdr:colOff>50800</xdr:colOff>
      <xdr:row>97</xdr:row>
      <xdr:rowOff>163176</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692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84453</xdr:rowOff>
    </xdr:from>
    <xdr:ext cx="599010"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543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70081</xdr:rowOff>
    </xdr:from>
    <xdr:to>
      <xdr:col>50</xdr:col>
      <xdr:colOff>165100</xdr:colOff>
      <xdr:row>98</xdr:row>
      <xdr:rowOff>231</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700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16758</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39795" y="164759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69315</xdr:rowOff>
    </xdr:from>
    <xdr:to>
      <xdr:col>46</xdr:col>
      <xdr:colOff>38100</xdr:colOff>
      <xdr:row>97</xdr:row>
      <xdr:rowOff>170915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699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15992</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50795" y="16475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3724</xdr:rowOff>
    </xdr:from>
    <xdr:to>
      <xdr:col>41</xdr:col>
      <xdr:colOff>101600</xdr:colOff>
      <xdr:row>97</xdr:row>
      <xdr:rowOff>105324</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63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121851</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61795" y="16409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141072</xdr:rowOff>
    </xdr:from>
    <xdr:to>
      <xdr:col>36</xdr:col>
      <xdr:colOff>165100</xdr:colOff>
      <xdr:row>98</xdr:row>
      <xdr:rowOff>71222</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771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62349</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672795" y="16864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54318</xdr:rowOff>
    </xdr:from>
    <xdr:to>
      <xdr:col>85</xdr:col>
      <xdr:colOff>126364</xdr:colOff>
      <xdr:row>39</xdr:row>
      <xdr:rowOff>4586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197818"/>
          <a:ext cx="1269" cy="1493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8413</xdr:rowOff>
    </xdr:from>
    <xdr:ext cx="534377"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69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4586</xdr:rowOff>
    </xdr:from>
    <xdr:to>
      <xdr:col>86</xdr:col>
      <xdr:colOff>25400</xdr:colOff>
      <xdr:row>39</xdr:row>
      <xdr:rowOff>4586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691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995</xdr:rowOff>
    </xdr:from>
    <xdr:ext cx="599010"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4973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402,410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54318</xdr:rowOff>
    </xdr:from>
    <xdr:to>
      <xdr:col>86</xdr:col>
      <xdr:colOff>25400</xdr:colOff>
      <xdr:row>30</xdr:row>
      <xdr:rowOff>54318</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197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80733</xdr:rowOff>
    </xdr:from>
    <xdr:to>
      <xdr:col>85</xdr:col>
      <xdr:colOff>127000</xdr:colOff>
      <xdr:row>38</xdr:row>
      <xdr:rowOff>17300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5481300" y="6252933"/>
          <a:ext cx="838200" cy="279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64710</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4083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86283</xdr:rowOff>
    </xdr:from>
    <xdr:to>
      <xdr:col>85</xdr:col>
      <xdr:colOff>177800</xdr:colOff>
      <xdr:row>38</xdr:row>
      <xdr:rowOff>16433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429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12533</xdr:rowOff>
    </xdr:from>
    <xdr:to>
      <xdr:col>81</xdr:col>
      <xdr:colOff>50800</xdr:colOff>
      <xdr:row>38</xdr:row>
      <xdr:rowOff>17300</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4592300" y="6527633"/>
          <a:ext cx="889000" cy="4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111040</xdr:rowOff>
    </xdr:from>
    <xdr:to>
      <xdr:col>81</xdr:col>
      <xdr:colOff>101600</xdr:colOff>
      <xdr:row>38</xdr:row>
      <xdr:rowOff>41190</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45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57717</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622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113319</xdr:rowOff>
    </xdr:from>
    <xdr:to>
      <xdr:col>76</xdr:col>
      <xdr:colOff>114300</xdr:colOff>
      <xdr:row>38</xdr:row>
      <xdr:rowOff>12533</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3703300" y="6456969"/>
          <a:ext cx="889000" cy="70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116644</xdr:rowOff>
    </xdr:from>
    <xdr:to>
      <xdr:col>76</xdr:col>
      <xdr:colOff>165100</xdr:colOff>
      <xdr:row>38</xdr:row>
      <xdr:rowOff>46794</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46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63321</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623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113319</xdr:rowOff>
    </xdr:from>
    <xdr:to>
      <xdr:col>71</xdr:col>
      <xdr:colOff>177800</xdr:colOff>
      <xdr:row>37</xdr:row>
      <xdr:rowOff>133326</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2814300" y="6456969"/>
          <a:ext cx="889000" cy="20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119609</xdr:rowOff>
    </xdr:from>
    <xdr:to>
      <xdr:col>72</xdr:col>
      <xdr:colOff>38100</xdr:colOff>
      <xdr:row>38</xdr:row>
      <xdr:rowOff>49758</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4632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40886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55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69991</xdr:rowOff>
    </xdr:from>
    <xdr:to>
      <xdr:col>67</xdr:col>
      <xdr:colOff>101600</xdr:colOff>
      <xdr:row>38</xdr:row>
      <xdr:rowOff>141</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413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16668</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188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29933</xdr:rowOff>
    </xdr:from>
    <xdr:to>
      <xdr:col>85</xdr:col>
      <xdr:colOff>177800</xdr:colOff>
      <xdr:row>36</xdr:row>
      <xdr:rowOff>131533</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6202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52810</xdr:rowOff>
    </xdr:from>
    <xdr:ext cx="599010"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6053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137950</xdr:rowOff>
    </xdr:from>
    <xdr:to>
      <xdr:col>81</xdr:col>
      <xdr:colOff>101600</xdr:colOff>
      <xdr:row>38</xdr:row>
      <xdr:rowOff>68100</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648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59227</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14111" y="6574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133184</xdr:rowOff>
    </xdr:from>
    <xdr:to>
      <xdr:col>76</xdr:col>
      <xdr:colOff>165100</xdr:colOff>
      <xdr:row>38</xdr:row>
      <xdr:rowOff>63334</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476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54460</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569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62519</xdr:rowOff>
    </xdr:from>
    <xdr:to>
      <xdr:col>72</xdr:col>
      <xdr:colOff>38100</xdr:colOff>
      <xdr:row>37</xdr:row>
      <xdr:rowOff>164119</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406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9196</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36111" y="6181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82526</xdr:rowOff>
    </xdr:from>
    <xdr:to>
      <xdr:col>67</xdr:col>
      <xdr:colOff>101600</xdr:colOff>
      <xdr:row>38</xdr:row>
      <xdr:rowOff>12676</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642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3803</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47111" y="6518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38299</xdr:rowOff>
    </xdr:from>
    <xdr:ext cx="685572"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a:extLst>
            <a:ext uri="{FF2B5EF4-FFF2-40B4-BE49-F238E27FC236}">
              <a16:creationId xmlns:a16="http://schemas.microsoft.com/office/drawing/2014/main" id="{00000000-0008-0000-0700-00003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31376</xdr:rowOff>
    </xdr:from>
    <xdr:to>
      <xdr:col>85</xdr:col>
      <xdr:colOff>126364</xdr:colOff>
      <xdr:row>59</xdr:row>
      <xdr:rowOff>667</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6317595" y="8775326"/>
          <a:ext cx="1269" cy="1340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4494</xdr:rowOff>
    </xdr:from>
    <xdr:ext cx="534377" cy="259045"/>
    <xdr:sp macro="" textlink="">
      <xdr:nvSpPr>
        <xdr:cNvPr id="574" name="教育費最小値テキスト">
          <a:extLst>
            <a:ext uri="{FF2B5EF4-FFF2-40B4-BE49-F238E27FC236}">
              <a16:creationId xmlns:a16="http://schemas.microsoft.com/office/drawing/2014/main" id="{00000000-0008-0000-0700-00003E020000}"/>
            </a:ext>
          </a:extLst>
        </xdr:cNvPr>
        <xdr:cNvSpPr txBox="1"/>
      </xdr:nvSpPr>
      <xdr:spPr>
        <a:xfrm>
          <a:off x="16370300" y="1012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667</xdr:rowOff>
    </xdr:from>
    <xdr:to>
      <xdr:col>86</xdr:col>
      <xdr:colOff>25400</xdr:colOff>
      <xdr:row>59</xdr:row>
      <xdr:rowOff>667</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1011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149503</xdr:rowOff>
    </xdr:from>
    <xdr:ext cx="599010" cy="259045"/>
    <xdr:sp macro="" textlink="">
      <xdr:nvSpPr>
        <xdr:cNvPr id="576" name="教育費最大値テキスト">
          <a:extLst>
            <a:ext uri="{FF2B5EF4-FFF2-40B4-BE49-F238E27FC236}">
              <a16:creationId xmlns:a16="http://schemas.microsoft.com/office/drawing/2014/main" id="{00000000-0008-0000-0700-000040020000}"/>
            </a:ext>
          </a:extLst>
        </xdr:cNvPr>
        <xdr:cNvSpPr txBox="1"/>
      </xdr:nvSpPr>
      <xdr:spPr>
        <a:xfrm>
          <a:off x="16370300" y="8550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881,340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31376</xdr:rowOff>
    </xdr:from>
    <xdr:to>
      <xdr:col>86</xdr:col>
      <xdr:colOff>25400</xdr:colOff>
      <xdr:row>51</xdr:row>
      <xdr:rowOff>31376</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8775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123109</xdr:rowOff>
    </xdr:from>
    <xdr:to>
      <xdr:col>85</xdr:col>
      <xdr:colOff>127000</xdr:colOff>
      <xdr:row>57</xdr:row>
      <xdr:rowOff>149403</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5481300" y="9895759"/>
          <a:ext cx="838200" cy="2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87498</xdr:rowOff>
    </xdr:from>
    <xdr:ext cx="599010" cy="259045"/>
    <xdr:sp macro="" textlink="">
      <xdr:nvSpPr>
        <xdr:cNvPr id="579" name="教育費平均値テキスト">
          <a:extLst>
            <a:ext uri="{FF2B5EF4-FFF2-40B4-BE49-F238E27FC236}">
              <a16:creationId xmlns:a16="http://schemas.microsoft.com/office/drawing/2014/main" id="{00000000-0008-0000-0700-000043020000}"/>
            </a:ext>
          </a:extLst>
        </xdr:cNvPr>
        <xdr:cNvSpPr txBox="1"/>
      </xdr:nvSpPr>
      <xdr:spPr>
        <a:xfrm>
          <a:off x="16370300" y="98601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109071</xdr:rowOff>
    </xdr:from>
    <xdr:to>
      <xdr:col>85</xdr:col>
      <xdr:colOff>177800</xdr:colOff>
      <xdr:row>58</xdr:row>
      <xdr:rowOff>39221</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6268700" y="9881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146553</xdr:rowOff>
    </xdr:from>
    <xdr:to>
      <xdr:col>81</xdr:col>
      <xdr:colOff>50800</xdr:colOff>
      <xdr:row>57</xdr:row>
      <xdr:rowOff>149403</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4592300" y="9919203"/>
          <a:ext cx="889000" cy="2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128677</xdr:rowOff>
    </xdr:from>
    <xdr:to>
      <xdr:col>81</xdr:col>
      <xdr:colOff>101600</xdr:colOff>
      <xdr:row>58</xdr:row>
      <xdr:rowOff>58827</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430500" y="9901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49954</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181795" y="9994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146553</xdr:rowOff>
    </xdr:from>
    <xdr:to>
      <xdr:col>76</xdr:col>
      <xdr:colOff>114300</xdr:colOff>
      <xdr:row>57</xdr:row>
      <xdr:rowOff>163210</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3703300" y="9919203"/>
          <a:ext cx="889000" cy="16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166795</xdr:rowOff>
    </xdr:from>
    <xdr:to>
      <xdr:col>76</xdr:col>
      <xdr:colOff>165100</xdr:colOff>
      <xdr:row>58</xdr:row>
      <xdr:rowOff>96945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4541500" y="9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88072</xdr:rowOff>
    </xdr:from>
    <xdr:ext cx="59901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292795" y="10032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155565</xdr:rowOff>
    </xdr:from>
    <xdr:to>
      <xdr:col>71</xdr:col>
      <xdr:colOff>177800</xdr:colOff>
      <xdr:row>57</xdr:row>
      <xdr:rowOff>163210</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a:off x="12814300" y="9928215"/>
          <a:ext cx="889000" cy="7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163332</xdr:rowOff>
    </xdr:from>
    <xdr:to>
      <xdr:col>72</xdr:col>
      <xdr:colOff>38100</xdr:colOff>
      <xdr:row>58</xdr:row>
      <xdr:rowOff>93482</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3652500" y="993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58</xdr:row>
      <xdr:rowOff>84609</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403795" y="10028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162213</xdr:rowOff>
    </xdr:from>
    <xdr:to>
      <xdr:col>67</xdr:col>
      <xdr:colOff>101600</xdr:colOff>
      <xdr:row>58</xdr:row>
      <xdr:rowOff>92363</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763500" y="993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83490</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514795" y="10027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72309</xdr:rowOff>
    </xdr:from>
    <xdr:to>
      <xdr:col>85</xdr:col>
      <xdr:colOff>177800</xdr:colOff>
      <xdr:row>58</xdr:row>
      <xdr:rowOff>2459</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6268700" y="9844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95186</xdr:rowOff>
    </xdr:from>
    <xdr:ext cx="599010" cy="259045"/>
    <xdr:sp macro="" textlink="">
      <xdr:nvSpPr>
        <xdr:cNvPr id="598" name="教育費該当値テキスト">
          <a:extLst>
            <a:ext uri="{FF2B5EF4-FFF2-40B4-BE49-F238E27FC236}">
              <a16:creationId xmlns:a16="http://schemas.microsoft.com/office/drawing/2014/main" id="{00000000-0008-0000-0700-000056020000}"/>
            </a:ext>
          </a:extLst>
        </xdr:cNvPr>
        <xdr:cNvSpPr txBox="1"/>
      </xdr:nvSpPr>
      <xdr:spPr>
        <a:xfrm>
          <a:off x="16370300" y="9696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98603</xdr:rowOff>
    </xdr:from>
    <xdr:to>
      <xdr:col>81</xdr:col>
      <xdr:colOff>101600</xdr:colOff>
      <xdr:row>58</xdr:row>
      <xdr:rowOff>28753</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430500" y="987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45280</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181795" y="9646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95753</xdr:rowOff>
    </xdr:from>
    <xdr:to>
      <xdr:col>76</xdr:col>
      <xdr:colOff>165100</xdr:colOff>
      <xdr:row>58</xdr:row>
      <xdr:rowOff>25903</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41500" y="9868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42430</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292795" y="9643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112410</xdr:rowOff>
    </xdr:from>
    <xdr:to>
      <xdr:col>72</xdr:col>
      <xdr:colOff>38100</xdr:colOff>
      <xdr:row>58</xdr:row>
      <xdr:rowOff>42560</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52500" y="988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59087</xdr:rowOff>
    </xdr:from>
    <xdr:ext cx="59901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03795" y="9660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104765</xdr:rowOff>
    </xdr:from>
    <xdr:to>
      <xdr:col>67</xdr:col>
      <xdr:colOff>101600</xdr:colOff>
      <xdr:row>58</xdr:row>
      <xdr:rowOff>34915</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763500" y="987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51442</xdr:rowOff>
    </xdr:from>
    <xdr:ext cx="59901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514795" y="9652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69</xdr:row>
      <xdr:rowOff>92727</xdr:rowOff>
    </xdr:from>
    <xdr:ext cx="685572"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93716</xdr:rowOff>
    </xdr:from>
    <xdr:to>
      <xdr:col>85</xdr:col>
      <xdr:colOff>126364</xdr:colOff>
      <xdr:row>79</xdr:row>
      <xdr:rowOff>44450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095216"/>
          <a:ext cx="1269" cy="1493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70808</xdr:rowOff>
    </xdr:from>
    <xdr:ext cx="249299" cy="25904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615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40393</xdr:rowOff>
    </xdr:from>
    <xdr:ext cx="690189" cy="259045"/>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18704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1,176,208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93716</xdr:rowOff>
    </xdr:from>
    <xdr:to>
      <xdr:col>86</xdr:col>
      <xdr:colOff>25400</xdr:colOff>
      <xdr:row>70</xdr:row>
      <xdr:rowOff>93716</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095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165209</xdr:rowOff>
    </xdr:from>
    <xdr:to>
      <xdr:col>85</xdr:col>
      <xdr:colOff>127000</xdr:colOff>
      <xdr:row>79</xdr:row>
      <xdr:rowOff>17507</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5481300" y="13538309"/>
          <a:ext cx="838200" cy="23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115257</xdr:rowOff>
    </xdr:from>
    <xdr:ext cx="534377" cy="259045"/>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488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136830</xdr:rowOff>
    </xdr:from>
    <xdr:to>
      <xdr:col>85</xdr:col>
      <xdr:colOff>177800</xdr:colOff>
      <xdr:row>79</xdr:row>
      <xdr:rowOff>66980</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50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17507</xdr:rowOff>
    </xdr:from>
    <xdr:to>
      <xdr:col>81</xdr:col>
      <xdr:colOff>50800</xdr:colOff>
      <xdr:row>79</xdr:row>
      <xdr:rowOff>19008</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4592300" y="13562057"/>
          <a:ext cx="889000" cy="1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132547</xdr:rowOff>
    </xdr:from>
    <xdr:to>
      <xdr:col>81</xdr:col>
      <xdr:colOff>101600</xdr:colOff>
      <xdr:row>79</xdr:row>
      <xdr:rowOff>62697</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50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79224</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14111" y="13280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16870</xdr:rowOff>
    </xdr:from>
    <xdr:to>
      <xdr:col>76</xdr:col>
      <xdr:colOff>114300</xdr:colOff>
      <xdr:row>79</xdr:row>
      <xdr:rowOff>19008</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3703300" y="13561420"/>
          <a:ext cx="889000" cy="2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131718</xdr:rowOff>
    </xdr:from>
    <xdr:to>
      <xdr:col>76</xdr:col>
      <xdr:colOff>165100</xdr:colOff>
      <xdr:row>79</xdr:row>
      <xdr:rowOff>61868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50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78395</xdr:rowOff>
    </xdr:from>
    <xdr:ext cx="534377"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25111" y="13280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16870</xdr:rowOff>
    </xdr:from>
    <xdr:to>
      <xdr:col>71</xdr:col>
      <xdr:colOff>177800</xdr:colOff>
      <xdr:row>79</xdr:row>
      <xdr:rowOff>21583</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flipV="1">
          <a:off x="12814300" y="13561420"/>
          <a:ext cx="889000" cy="4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133102</xdr:rowOff>
    </xdr:from>
    <xdr:to>
      <xdr:col>72</xdr:col>
      <xdr:colOff>38100</xdr:colOff>
      <xdr:row>79</xdr:row>
      <xdr:rowOff>63252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50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79779</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36111" y="13281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135145</xdr:rowOff>
    </xdr:from>
    <xdr:to>
      <xdr:col>67</xdr:col>
      <xdr:colOff>101600</xdr:colOff>
      <xdr:row>79</xdr:row>
      <xdr:rowOff>65295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50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81822</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47111" y="13283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114409</xdr:rowOff>
    </xdr:from>
    <xdr:to>
      <xdr:col>85</xdr:col>
      <xdr:colOff>177800</xdr:colOff>
      <xdr:row>79</xdr:row>
      <xdr:rowOff>44559</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3487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73786</xdr:rowOff>
    </xdr:from>
    <xdr:ext cx="534377" cy="25904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3275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138157</xdr:rowOff>
    </xdr:from>
    <xdr:to>
      <xdr:col>81</xdr:col>
      <xdr:colOff>101600</xdr:colOff>
      <xdr:row>79</xdr:row>
      <xdr:rowOff>68307</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351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59434</xdr:rowOff>
    </xdr:from>
    <xdr:ext cx="534377"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14111" y="13603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139658</xdr:rowOff>
    </xdr:from>
    <xdr:to>
      <xdr:col>76</xdr:col>
      <xdr:colOff>165100</xdr:colOff>
      <xdr:row>79</xdr:row>
      <xdr:rowOff>69808</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3512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60935</xdr:rowOff>
    </xdr:from>
    <xdr:ext cx="534377"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325111" y="13605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137520</xdr:rowOff>
    </xdr:from>
    <xdr:to>
      <xdr:col>72</xdr:col>
      <xdr:colOff>38100</xdr:colOff>
      <xdr:row>79</xdr:row>
      <xdr:rowOff>67670</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51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58797</xdr:rowOff>
    </xdr:from>
    <xdr:ext cx="534377"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436111" y="1360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142233</xdr:rowOff>
    </xdr:from>
    <xdr:to>
      <xdr:col>67</xdr:col>
      <xdr:colOff>101600</xdr:colOff>
      <xdr:row>79</xdr:row>
      <xdr:rowOff>72383</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3515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63510</xdr:rowOff>
    </xdr:from>
    <xdr:ext cx="534377"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547111" y="13608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公債費グラフ枠">
          <a:extLst>
            <a:ext uri="{FF2B5EF4-FFF2-40B4-BE49-F238E27FC236}">
              <a16:creationId xmlns:a16="http://schemas.microsoft.com/office/drawing/2014/main" id="{00000000-0008-0000-07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42401</xdr:rowOff>
    </xdr:from>
    <xdr:to>
      <xdr:col>85</xdr:col>
      <xdr:colOff>126364</xdr:colOff>
      <xdr:row>98</xdr:row>
      <xdr:rowOff>160134</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6317595" y="15644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163961</xdr:rowOff>
    </xdr:from>
    <xdr:ext cx="534377" cy="259045"/>
    <xdr:sp macro="" textlink="">
      <xdr:nvSpPr>
        <xdr:cNvPr id="688" name="公債費最小値テキスト">
          <a:extLst>
            <a:ext uri="{FF2B5EF4-FFF2-40B4-BE49-F238E27FC236}">
              <a16:creationId xmlns:a16="http://schemas.microsoft.com/office/drawing/2014/main" id="{00000000-0008-0000-0700-0000B0020000}"/>
            </a:ext>
          </a:extLst>
        </xdr:cNvPr>
        <xdr:cNvSpPr txBox="1"/>
      </xdr:nvSpPr>
      <xdr:spPr>
        <a:xfrm>
          <a:off x="16370300" y="1696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160134</xdr:rowOff>
    </xdr:from>
    <xdr:to>
      <xdr:col>86</xdr:col>
      <xdr:colOff>25400</xdr:colOff>
      <xdr:row>98</xdr:row>
      <xdr:rowOff>160134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6230600" y="16962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160528</xdr:rowOff>
    </xdr:from>
    <xdr:ext cx="599010" cy="259045"/>
    <xdr:sp macro="" textlink="">
      <xdr:nvSpPr>
        <xdr:cNvPr id="690" name="公債費最大値テキスト">
          <a:extLst>
            <a:ext uri="{FF2B5EF4-FFF2-40B4-BE49-F238E27FC236}">
              <a16:creationId xmlns:a16="http://schemas.microsoft.com/office/drawing/2014/main" id="{00000000-0008-0000-0700-0000B2020000}"/>
            </a:ext>
          </a:extLst>
        </xdr:cNvPr>
        <xdr:cNvSpPr txBox="1"/>
      </xdr:nvSpPr>
      <xdr:spPr>
        <a:xfrm>
          <a:off x="16370300" y="15419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721,076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42401</xdr:rowOff>
    </xdr:from>
    <xdr:to>
      <xdr:col>86</xdr:col>
      <xdr:colOff>25400</xdr:colOff>
      <xdr:row>91</xdr:row>
      <xdr:rowOff>42401</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5644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105595</xdr:rowOff>
    </xdr:from>
    <xdr:to>
      <xdr:col>85</xdr:col>
      <xdr:colOff>127000</xdr:colOff>
      <xdr:row>96</xdr:row>
      <xdr:rowOff>130871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5481300" y="16564795"/>
          <a:ext cx="838200" cy="25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145873</xdr:rowOff>
    </xdr:from>
    <xdr:ext cx="599010" cy="259045"/>
    <xdr:sp macro="" textlink="">
      <xdr:nvSpPr>
        <xdr:cNvPr id="693" name="公債費平均値テキスト">
          <a:extLst>
            <a:ext uri="{FF2B5EF4-FFF2-40B4-BE49-F238E27FC236}">
              <a16:creationId xmlns:a16="http://schemas.microsoft.com/office/drawing/2014/main" id="{00000000-0008-0000-0700-0000B5020000}"/>
            </a:ext>
          </a:extLst>
        </xdr:cNvPr>
        <xdr:cNvSpPr txBox="1"/>
      </xdr:nvSpPr>
      <xdr:spPr>
        <a:xfrm>
          <a:off x="16370300" y="166050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167446</xdr:rowOff>
    </xdr:from>
    <xdr:to>
      <xdr:col>85</xdr:col>
      <xdr:colOff>177800</xdr:colOff>
      <xdr:row>97</xdr:row>
      <xdr:rowOff>97596</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6268700" y="1662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70622</xdr:rowOff>
    </xdr:from>
    <xdr:to>
      <xdr:col>81</xdr:col>
      <xdr:colOff>50800</xdr:colOff>
      <xdr:row>96</xdr:row>
      <xdr:rowOff>130871</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4592300" y="16529822"/>
          <a:ext cx="889000" cy="60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7579</xdr:rowOff>
    </xdr:from>
    <xdr:to>
      <xdr:col>81</xdr:col>
      <xdr:colOff>101600</xdr:colOff>
      <xdr:row>97</xdr:row>
      <xdr:rowOff>109179</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5430500" y="1663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100306</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181795" y="16730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70622</xdr:rowOff>
    </xdr:from>
    <xdr:to>
      <xdr:col>76</xdr:col>
      <xdr:colOff>114300</xdr:colOff>
      <xdr:row>97</xdr:row>
      <xdr:rowOff>110823</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3703300" y="16529822"/>
          <a:ext cx="889000" cy="211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10579</xdr:rowOff>
    </xdr:from>
    <xdr:to>
      <xdr:col>76</xdr:col>
      <xdr:colOff>165100</xdr:colOff>
      <xdr:row>97</xdr:row>
      <xdr:rowOff>112179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4541500" y="166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103306</xdr:rowOff>
    </xdr:from>
    <xdr:ext cx="59901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292795" y="16733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110823</xdr:rowOff>
    </xdr:from>
    <xdr:to>
      <xdr:col>71</xdr:col>
      <xdr:colOff>177800</xdr:colOff>
      <xdr:row>97</xdr:row>
      <xdr:rowOff>127677</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2814300" y="16741473"/>
          <a:ext cx="889000" cy="16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36629</xdr:rowOff>
    </xdr:from>
    <xdr:to>
      <xdr:col>72</xdr:col>
      <xdr:colOff>38100</xdr:colOff>
      <xdr:row>97</xdr:row>
      <xdr:rowOff>138229</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3652500" y="1666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154756</xdr:rowOff>
    </xdr:from>
    <xdr:ext cx="59901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403795" y="16442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50507</xdr:rowOff>
    </xdr:from>
    <xdr:to>
      <xdr:col>67</xdr:col>
      <xdr:colOff>101600</xdr:colOff>
      <xdr:row>97</xdr:row>
      <xdr:rowOff>152107</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2763500" y="1668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168634</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514795" y="16456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54795</xdr:rowOff>
    </xdr:from>
    <xdr:to>
      <xdr:col>85</xdr:col>
      <xdr:colOff>177800</xdr:colOff>
      <xdr:row>96</xdr:row>
      <xdr:rowOff>156395</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6268700" y="1651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77672</xdr:rowOff>
    </xdr:from>
    <xdr:ext cx="599010" cy="259045"/>
    <xdr:sp macro="" textlink="">
      <xdr:nvSpPr>
        <xdr:cNvPr id="712" name="公債費該当値テキスト">
          <a:extLst>
            <a:ext uri="{FF2B5EF4-FFF2-40B4-BE49-F238E27FC236}">
              <a16:creationId xmlns:a16="http://schemas.microsoft.com/office/drawing/2014/main" id="{00000000-0008-0000-0700-0000C8020000}"/>
            </a:ext>
          </a:extLst>
        </xdr:cNvPr>
        <xdr:cNvSpPr txBox="1"/>
      </xdr:nvSpPr>
      <xdr:spPr>
        <a:xfrm>
          <a:off x="16370300" y="16365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80071</xdr:rowOff>
    </xdr:from>
    <xdr:to>
      <xdr:col>81</xdr:col>
      <xdr:colOff>101600</xdr:colOff>
      <xdr:row>97</xdr:row>
      <xdr:rowOff>10221</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5430500" y="1653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26748</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181795" y="16314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19822</xdr:rowOff>
    </xdr:from>
    <xdr:to>
      <xdr:col>76</xdr:col>
      <xdr:colOff>165100</xdr:colOff>
      <xdr:row>96</xdr:row>
      <xdr:rowOff>121422</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4541500" y="16479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94</xdr:row>
      <xdr:rowOff>137949</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292795" y="16254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60023</xdr:rowOff>
    </xdr:from>
    <xdr:to>
      <xdr:col>72</xdr:col>
      <xdr:colOff>38100</xdr:colOff>
      <xdr:row>97</xdr:row>
      <xdr:rowOff>161623</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3652500" y="1669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152750</xdr:rowOff>
    </xdr:from>
    <xdr:ext cx="59901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3403795" y="167834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76877</xdr:rowOff>
    </xdr:from>
    <xdr:to>
      <xdr:col>67</xdr:col>
      <xdr:colOff>101600</xdr:colOff>
      <xdr:row>98</xdr:row>
      <xdr:rowOff>7027</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2763500" y="16707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169604</xdr:rowOff>
    </xdr:from>
    <xdr:ext cx="59901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514795" y="16800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a:extLst>
            <a:ext uri="{FF2B5EF4-FFF2-40B4-BE49-F238E27FC236}">
              <a16:creationId xmlns:a16="http://schemas.microsoft.com/office/drawing/2014/main" id="{00000000-0008-0000-07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59755</xdr:rowOff>
    </xdr:from>
    <xdr:to>
      <xdr:col>116</xdr:col>
      <xdr:colOff>62864</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2159595" y="5203255"/>
          <a:ext cx="1269" cy="15821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110071</xdr:rowOff>
    </xdr:from>
    <xdr:ext cx="249299" cy="259045"/>
    <xdr:sp macro="" textlink="">
      <xdr:nvSpPr>
        <xdr:cNvPr id="747" name="諸支出金最小値テキスト">
          <a:extLst>
            <a:ext uri="{FF2B5EF4-FFF2-40B4-BE49-F238E27FC236}">
              <a16:creationId xmlns:a16="http://schemas.microsoft.com/office/drawing/2014/main" id="{00000000-0008-0000-0700-0000EB020000}"/>
            </a:ext>
          </a:extLst>
        </xdr:cNvPr>
        <xdr:cNvSpPr txBox="1"/>
      </xdr:nvSpPr>
      <xdr:spPr>
        <a:xfrm>
          <a:off x="22212300" y="6796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6432</xdr:rowOff>
    </xdr:from>
    <xdr:ext cx="534377" cy="259045"/>
    <xdr:sp macro="" textlink="">
      <xdr:nvSpPr>
        <xdr:cNvPr id="749" name="諸支出金最大値テキスト">
          <a:extLst>
            <a:ext uri="{FF2B5EF4-FFF2-40B4-BE49-F238E27FC236}">
              <a16:creationId xmlns:a16="http://schemas.microsoft.com/office/drawing/2014/main" id="{00000000-0008-0000-0700-0000ED020000}"/>
            </a:ext>
          </a:extLst>
        </xdr:cNvPr>
        <xdr:cNvSpPr txBox="1"/>
      </xdr:nvSpPr>
      <xdr:spPr>
        <a:xfrm>
          <a:off x="22212300" y="497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48,448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59755</xdr:rowOff>
    </xdr:from>
    <xdr:to>
      <xdr:col>116</xdr:col>
      <xdr:colOff>152400</xdr:colOff>
      <xdr:row>30</xdr:row>
      <xdr:rowOff>59755</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2072600" y="5203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27522</xdr:rowOff>
    </xdr:from>
    <xdr:ext cx="469744" cy="259045"/>
    <xdr:sp macro="" textlink="">
      <xdr:nvSpPr>
        <xdr:cNvPr id="752" name="諸支出金平均値テキスト">
          <a:extLst>
            <a:ext uri="{FF2B5EF4-FFF2-40B4-BE49-F238E27FC236}">
              <a16:creationId xmlns:a16="http://schemas.microsoft.com/office/drawing/2014/main" id="{00000000-0008-0000-0700-0000F0020000}"/>
            </a:ext>
          </a:extLst>
        </xdr:cNvPr>
        <xdr:cNvSpPr txBox="1"/>
      </xdr:nvSpPr>
      <xdr:spPr>
        <a:xfrm>
          <a:off x="22212300" y="65426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4645</xdr:rowOff>
    </xdr:from>
    <xdr:to>
      <xdr:col>116</xdr:col>
      <xdr:colOff>114300</xdr:colOff>
      <xdr:row>39</xdr:row>
      <xdr:rowOff>106245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2110700" y="6691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11372</xdr:rowOff>
    </xdr:from>
    <xdr:to>
      <xdr:col>112</xdr:col>
      <xdr:colOff>38100</xdr:colOff>
      <xdr:row>39</xdr:row>
      <xdr:rowOff>112972</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1272500" y="6697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129499</xdr:rowOff>
    </xdr:from>
    <xdr:ext cx="469744"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088428" y="647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18752</xdr:rowOff>
    </xdr:from>
    <xdr:to>
      <xdr:col>107</xdr:col>
      <xdr:colOff>101600</xdr:colOff>
      <xdr:row>39</xdr:row>
      <xdr:rowOff>120352</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0383500" y="670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136879</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5017" y="6480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25349</xdr:rowOff>
    </xdr:from>
    <xdr:to>
      <xdr:col>102</xdr:col>
      <xdr:colOff>165100</xdr:colOff>
      <xdr:row>39</xdr:row>
      <xdr:rowOff>126949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9494500" y="671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143476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6017" y="64871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31391</xdr:rowOff>
    </xdr:from>
    <xdr:to>
      <xdr:col>98</xdr:col>
      <xdr:colOff>38100</xdr:colOff>
      <xdr:row>39</xdr:row>
      <xdr:rowOff>132991</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18605500" y="671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149518</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7017" y="64931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154521</xdr:rowOff>
    </xdr:from>
    <xdr:ext cx="249299" cy="259045"/>
    <xdr:sp macro="" textlink="">
      <xdr:nvSpPr>
        <xdr:cNvPr id="771" name="諸支出金該当値テキスト">
          <a:extLst>
            <a:ext uri="{FF2B5EF4-FFF2-40B4-BE49-F238E27FC236}">
              <a16:creationId xmlns:a16="http://schemas.microsoft.com/office/drawing/2014/main" id="{00000000-0008-0000-0700-000003030000}"/>
            </a:ext>
          </a:extLst>
        </xdr:cNvPr>
        <xdr:cNvSpPr txBox="1"/>
      </xdr:nvSpPr>
      <xdr:spPr>
        <a:xfrm>
          <a:off x="22212300" y="6669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a:extLst>
            <a:ext uri="{FF2B5EF4-FFF2-40B4-BE49-F238E27FC236}">
              <a16:creationId xmlns:a16="http://schemas.microsoft.com/office/drawing/2014/main" id="{00000000-0008-0000-07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a:extLst>
            <a:ext uri="{FF2B5EF4-FFF2-40B4-BE49-F238E27FC236}">
              <a16:creationId xmlns:a16="http://schemas.microsoft.com/office/drawing/2014/main" id="{00000000-0008-0000-0700-00001C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a:extLst>
            <a:ext uri="{FF2B5EF4-FFF2-40B4-BE49-F238E27FC236}">
              <a16:creationId xmlns:a16="http://schemas.microsoft.com/office/drawing/2014/main" id="{00000000-0008-0000-0700-00001E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a:extLst>
            <a:ext uri="{FF2B5EF4-FFF2-40B4-BE49-F238E27FC236}">
              <a16:creationId xmlns:a16="http://schemas.microsoft.com/office/drawing/2014/main" id="{00000000-0008-0000-0700-000021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a:extLst>
            <a:ext uri="{FF2B5EF4-FFF2-40B4-BE49-F238E27FC236}">
              <a16:creationId xmlns:a16="http://schemas.microsoft.com/office/drawing/2014/main" id="{00000000-0008-0000-0700-000034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a:extLst>
            <a:ext uri="{FF2B5EF4-FFF2-40B4-BE49-F238E27FC236}">
              <a16:creationId xmlns:a16="http://schemas.microsoft.com/office/drawing/2014/main" id="{00000000-0008-0000-0700-00003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solidFill>
                <a:schemeClr val="dk1"/>
              </a:solidFill>
              <a:effectLst/>
              <a:latin typeface="+mn-lt"/>
              <a:ea typeface="+mn-ea"/>
              <a:cs typeface="+mn-cs"/>
            </a:rPr>
            <a:t>消防費はヘリポート整備事業の開始により増加しており、完成までは高い水準で推移していくことが見込まれる。総務費はシステム標準化に伴う委託料の増額、宅地造成事業経費の増、脱炭素関連事業の実施等により、大幅に増加しており、類似団体を大幅に上回っている。事業実施期間においては高い水準で推移していくことが見込まれる。</a:t>
          </a:r>
          <a:endParaRPr kumimoji="1" lang="en-US" altLang="ja-JP" sz="1050">
            <a:solidFill>
              <a:schemeClr val="dk1"/>
            </a:solidFill>
            <a:effectLst/>
            <a:latin typeface="+mn-lt"/>
            <a:ea typeface="+mn-ea"/>
            <a:cs typeface="+mn-cs"/>
          </a:endParaRPr>
        </a:p>
        <a:p>
          <a:r>
            <a:rPr kumimoji="1" lang="ja-JP" altLang="ja-JP" sz="1050">
              <a:solidFill>
                <a:schemeClr val="dk1"/>
              </a:solidFill>
              <a:effectLst/>
              <a:latin typeface="+mn-lt"/>
              <a:ea typeface="+mn-ea"/>
              <a:cs typeface="+mn-cs"/>
            </a:rPr>
            <a:t>農林水産業費は、基幹産業であるゆず振興のため、圃場整備や担い手の育成に力を入れており、近年類似団体を上回っている。令和</a:t>
          </a:r>
          <a:r>
            <a:rPr kumimoji="1" lang="ja-JP" altLang="en-US" sz="1050">
              <a:solidFill>
                <a:schemeClr val="dk1"/>
              </a:solidFill>
              <a:effectLst/>
              <a:latin typeface="+mn-lt"/>
              <a:ea typeface="+mn-ea"/>
              <a:cs typeface="+mn-cs"/>
            </a:rPr>
            <a:t>６</a:t>
          </a:r>
          <a:r>
            <a:rPr kumimoji="1" lang="ja-JP" altLang="ja-JP" sz="1050">
              <a:solidFill>
                <a:schemeClr val="dk1"/>
              </a:solidFill>
              <a:effectLst/>
              <a:latin typeface="+mn-lt"/>
              <a:ea typeface="+mn-ea"/>
              <a:cs typeface="+mn-cs"/>
            </a:rPr>
            <a:t>年度は圃場整備</a:t>
          </a:r>
          <a:r>
            <a:rPr kumimoji="1" lang="ja-JP" altLang="en-US" sz="1050">
              <a:solidFill>
                <a:schemeClr val="dk1"/>
              </a:solidFill>
              <a:effectLst/>
              <a:latin typeface="+mn-lt"/>
              <a:ea typeface="+mn-ea"/>
              <a:cs typeface="+mn-cs"/>
            </a:rPr>
            <a:t>用地の購入</a:t>
          </a:r>
          <a:r>
            <a:rPr kumimoji="1" lang="ja-JP" altLang="ja-JP" sz="1050">
              <a:solidFill>
                <a:schemeClr val="dk1"/>
              </a:solidFill>
              <a:effectLst/>
              <a:latin typeface="+mn-lt"/>
              <a:ea typeface="+mn-ea"/>
              <a:cs typeface="+mn-cs"/>
            </a:rPr>
            <a:t>で</a:t>
          </a:r>
          <a:r>
            <a:rPr kumimoji="1" lang="ja-JP" altLang="en-US" sz="1050">
              <a:solidFill>
                <a:schemeClr val="dk1"/>
              </a:solidFill>
              <a:effectLst/>
              <a:latin typeface="+mn-lt"/>
              <a:ea typeface="+mn-ea"/>
              <a:cs typeface="+mn-cs"/>
            </a:rPr>
            <a:t>例年より増加しているが、</a:t>
          </a:r>
          <a:r>
            <a:rPr kumimoji="1" lang="ja-JP" altLang="ja-JP" sz="1050">
              <a:solidFill>
                <a:schemeClr val="dk1"/>
              </a:solidFill>
              <a:effectLst/>
              <a:latin typeface="+mn-lt"/>
              <a:ea typeface="+mn-ea"/>
              <a:cs typeface="+mn-cs"/>
            </a:rPr>
            <a:t>圃場整備等は今後も継続して取り組んでいくため、この傾向は続いていく。</a:t>
          </a:r>
          <a:endParaRPr lang="ja-JP" altLang="ja-JP" sz="1050">
            <a:effectLst/>
          </a:endParaRPr>
        </a:p>
        <a:p>
          <a:r>
            <a:rPr kumimoji="1" lang="ja-JP" altLang="ja-JP" sz="1050">
              <a:solidFill>
                <a:schemeClr val="dk1"/>
              </a:solidFill>
              <a:effectLst/>
              <a:latin typeface="+mn-lt"/>
              <a:ea typeface="+mn-ea"/>
              <a:cs typeface="+mn-cs"/>
            </a:rPr>
            <a:t>教育費は、教育子育て環境充実のため、</a:t>
          </a:r>
          <a:r>
            <a:rPr kumimoji="1" lang="en-US" altLang="ja-JP" sz="1050">
              <a:solidFill>
                <a:schemeClr val="dk1"/>
              </a:solidFill>
              <a:effectLst/>
              <a:latin typeface="+mn-lt"/>
              <a:ea typeface="+mn-ea"/>
              <a:cs typeface="+mn-cs"/>
            </a:rPr>
            <a:t>ICT</a:t>
          </a:r>
          <a:r>
            <a:rPr kumimoji="1" lang="ja-JP" altLang="ja-JP" sz="1050">
              <a:solidFill>
                <a:schemeClr val="dk1"/>
              </a:solidFill>
              <a:effectLst/>
              <a:latin typeface="+mn-lt"/>
              <a:ea typeface="+mn-ea"/>
              <a:cs typeface="+mn-cs"/>
            </a:rPr>
            <a:t>を始めとする事業を推進しているため、高い水準で推移している。今後も引き続きこの傾向は継続され、また、保小中学校の施設整備も今後予定されており、数年間は高い数値となる見込みである。</a:t>
          </a:r>
          <a:endParaRPr lang="ja-JP" altLang="ja-JP" sz="1050">
            <a:effectLst/>
          </a:endParaRPr>
        </a:p>
        <a:p>
          <a:r>
            <a:rPr kumimoji="1" lang="ja-JP" altLang="ja-JP" sz="1050">
              <a:solidFill>
                <a:schemeClr val="dk1"/>
              </a:solidFill>
              <a:effectLst/>
              <a:latin typeface="+mn-lt"/>
              <a:ea typeface="+mn-ea"/>
              <a:cs typeface="+mn-cs"/>
            </a:rPr>
            <a:t>商工費については、</a:t>
          </a:r>
          <a:r>
            <a:rPr kumimoji="1" lang="ja-JP" altLang="en-US" sz="1050">
              <a:solidFill>
                <a:schemeClr val="dk1"/>
              </a:solidFill>
              <a:effectLst/>
              <a:latin typeface="+mn-lt"/>
              <a:ea typeface="+mn-ea"/>
              <a:cs typeface="+mn-cs"/>
            </a:rPr>
            <a:t>物価高騰等の影響により、観光施設の指定管理料等が増加しており、類似団体を大きく上回っている。</a:t>
          </a:r>
          <a:endParaRPr kumimoji="1" lang="en-US" altLang="ja-JP" sz="1050">
            <a:solidFill>
              <a:schemeClr val="dk1"/>
            </a:solidFill>
            <a:effectLst/>
            <a:latin typeface="+mn-lt"/>
            <a:ea typeface="+mn-ea"/>
            <a:cs typeface="+mn-cs"/>
          </a:endParaRPr>
        </a:p>
        <a:p>
          <a:r>
            <a:rPr kumimoji="1" lang="ja-JP" altLang="ja-JP" sz="1050">
              <a:solidFill>
                <a:schemeClr val="dk1"/>
              </a:solidFill>
              <a:effectLst/>
              <a:latin typeface="+mn-lt"/>
              <a:ea typeface="+mn-ea"/>
              <a:cs typeface="+mn-cs"/>
            </a:rPr>
            <a:t>衛生費は、</a:t>
          </a:r>
          <a:r>
            <a:rPr kumimoji="1" lang="ja-JP" altLang="en-US" sz="1050">
              <a:solidFill>
                <a:schemeClr val="dk1"/>
              </a:solidFill>
              <a:effectLst/>
              <a:latin typeface="+mn-lt"/>
              <a:ea typeface="+mn-ea"/>
              <a:cs typeface="+mn-cs"/>
            </a:rPr>
            <a:t>簡易水道特別会計の公営企業会計移行に伴い、事業経費を出資したため、大幅に増加している。</a:t>
          </a:r>
          <a:endParaRPr lang="ja-JP" altLang="ja-JP" sz="1050">
            <a:effectLst/>
          </a:endParaRPr>
        </a:p>
        <a:p>
          <a:r>
            <a:rPr kumimoji="1" lang="ja-JP" altLang="ja-JP" sz="1050">
              <a:solidFill>
                <a:schemeClr val="dk1"/>
              </a:solidFill>
              <a:effectLst/>
              <a:latin typeface="+mn-lt"/>
              <a:ea typeface="+mn-ea"/>
              <a:cs typeface="+mn-cs"/>
            </a:rPr>
            <a:t>公債費については、任意繰上償還を継続的に行っているが、増加傾向にある。</a:t>
          </a:r>
          <a:r>
            <a:rPr kumimoji="1" lang="en-US" altLang="ja-JP" sz="1050">
              <a:solidFill>
                <a:schemeClr val="dk1"/>
              </a:solidFill>
              <a:effectLst/>
              <a:latin typeface="+mn-lt"/>
              <a:ea typeface="+mn-ea"/>
              <a:cs typeface="+mn-cs"/>
            </a:rPr>
            <a:t>R4</a:t>
          </a:r>
          <a:r>
            <a:rPr kumimoji="1" lang="ja-JP" altLang="ja-JP" sz="1050">
              <a:solidFill>
                <a:schemeClr val="dk1"/>
              </a:solidFill>
              <a:effectLst/>
              <a:latin typeface="+mn-lt"/>
              <a:ea typeface="+mn-ea"/>
              <a:cs typeface="+mn-cs"/>
            </a:rPr>
            <a:t>年度に北川村温泉施設の規模改修の元金償還が始まっており、今後、脱炭素関連事業の事業が開始されると更に増加することが見込まれる。</a:t>
          </a:r>
          <a:endParaRPr lang="ja-JP" altLang="ja-JP" sz="105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高知県北川村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財政調整基金は、</a:t>
          </a:r>
          <a:r>
            <a:rPr kumimoji="1" lang="en-US" altLang="ja-JP" sz="1100">
              <a:solidFill>
                <a:schemeClr val="dk1"/>
              </a:solidFill>
              <a:effectLst/>
              <a:latin typeface="+mn-lt"/>
              <a:ea typeface="+mn-ea"/>
              <a:cs typeface="+mn-cs"/>
            </a:rPr>
            <a:t>R1</a:t>
          </a:r>
          <a:r>
            <a:rPr kumimoji="1" lang="ja-JP" altLang="ja-JP" sz="1100">
              <a:solidFill>
                <a:schemeClr val="dk1"/>
              </a:solidFill>
              <a:effectLst/>
              <a:latin typeface="+mn-lt"/>
              <a:ea typeface="+mn-ea"/>
              <a:cs typeface="+mn-cs"/>
            </a:rPr>
            <a:t>年度に一般社団法人北川村振興公社設立の出資金に充てるために</a:t>
          </a:r>
          <a:r>
            <a:rPr kumimoji="1" lang="en-US" altLang="ja-JP" sz="1100">
              <a:solidFill>
                <a:schemeClr val="dk1"/>
              </a:solidFill>
              <a:effectLst/>
              <a:latin typeface="+mn-lt"/>
              <a:ea typeface="+mn-ea"/>
              <a:cs typeface="+mn-cs"/>
            </a:rPr>
            <a:t>72,000</a:t>
          </a:r>
          <a:r>
            <a:rPr kumimoji="1" lang="ja-JP" altLang="ja-JP" sz="1100">
              <a:solidFill>
                <a:schemeClr val="dk1"/>
              </a:solidFill>
              <a:effectLst/>
              <a:latin typeface="+mn-lt"/>
              <a:ea typeface="+mn-ea"/>
              <a:cs typeface="+mn-cs"/>
            </a:rPr>
            <a:t>千円の取り崩しを行ったが、それ以降は利子や決算剰余金の積立により徐々に増加してい</a:t>
          </a:r>
          <a:r>
            <a:rPr kumimoji="1" lang="ja-JP" altLang="en-US" sz="1100">
              <a:solidFill>
                <a:schemeClr val="dk1"/>
              </a:solidFill>
              <a:effectLst/>
              <a:latin typeface="+mn-lt"/>
              <a:ea typeface="+mn-ea"/>
              <a:cs typeface="+mn-cs"/>
            </a:rPr>
            <a:t>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しかしながら、</a:t>
          </a:r>
          <a:r>
            <a:rPr kumimoji="1" lang="en-US" altLang="ja-JP" sz="1100">
              <a:solidFill>
                <a:schemeClr val="dk1"/>
              </a:solidFill>
              <a:effectLst/>
              <a:latin typeface="+mn-lt"/>
              <a:ea typeface="+mn-ea"/>
              <a:cs typeface="+mn-cs"/>
            </a:rPr>
            <a:t>R6</a:t>
          </a:r>
          <a:r>
            <a:rPr kumimoji="1" lang="ja-JP" altLang="en-US" sz="1100">
              <a:solidFill>
                <a:schemeClr val="dk1"/>
              </a:solidFill>
              <a:effectLst/>
              <a:latin typeface="+mn-lt"/>
              <a:ea typeface="+mn-ea"/>
              <a:cs typeface="+mn-cs"/>
            </a:rPr>
            <a:t>年度については、物価高騰等による事業費の増や地方創生事業、</a:t>
          </a:r>
          <a:r>
            <a:rPr kumimoji="1" lang="ja-JP" altLang="ja-JP" sz="1100">
              <a:solidFill>
                <a:schemeClr val="dk1"/>
              </a:solidFill>
              <a:effectLst/>
              <a:latin typeface="+mn-lt"/>
              <a:ea typeface="+mn-ea"/>
              <a:cs typeface="+mn-cs"/>
            </a:rPr>
            <a:t>脱炭素関連事業推進</a:t>
          </a:r>
          <a:r>
            <a:rPr kumimoji="1" lang="ja-JP" altLang="en-US" sz="1100">
              <a:solidFill>
                <a:schemeClr val="dk1"/>
              </a:solidFill>
              <a:effectLst/>
              <a:latin typeface="+mn-lt"/>
              <a:ea typeface="+mn-ea"/>
              <a:cs typeface="+mn-cs"/>
            </a:rPr>
            <a:t>等に</a:t>
          </a:r>
          <a:r>
            <a:rPr kumimoji="1" lang="ja-JP" altLang="ja-JP" sz="1100">
              <a:solidFill>
                <a:schemeClr val="dk1"/>
              </a:solidFill>
              <a:effectLst/>
              <a:latin typeface="+mn-lt"/>
              <a:ea typeface="+mn-ea"/>
              <a:cs typeface="+mn-cs"/>
            </a:rPr>
            <a:t>財政調整基金を充当</a:t>
          </a:r>
          <a:r>
            <a:rPr kumimoji="1" lang="ja-JP" altLang="en-US" sz="1100">
              <a:solidFill>
                <a:schemeClr val="dk1"/>
              </a:solidFill>
              <a:effectLst/>
              <a:latin typeface="+mn-lt"/>
              <a:ea typeface="+mn-ea"/>
              <a:cs typeface="+mn-cs"/>
            </a:rPr>
            <a:t>しており</a:t>
          </a:r>
          <a:r>
            <a:rPr kumimoji="1" lang="ja-JP" altLang="ja-JP" sz="1100">
              <a:solidFill>
                <a:schemeClr val="dk1"/>
              </a:solidFill>
              <a:effectLst/>
              <a:latin typeface="+mn-lt"/>
              <a:ea typeface="+mn-ea"/>
              <a:cs typeface="+mn-cs"/>
            </a:rPr>
            <a:t>、今後減少</a:t>
          </a:r>
          <a:r>
            <a:rPr kumimoji="1" lang="ja-JP" altLang="en-US" sz="1100">
              <a:solidFill>
                <a:schemeClr val="dk1"/>
              </a:solidFill>
              <a:effectLst/>
              <a:latin typeface="+mn-lt"/>
              <a:ea typeface="+mn-ea"/>
              <a:cs typeface="+mn-cs"/>
            </a:rPr>
            <a:t>していくことが</a:t>
          </a:r>
          <a:r>
            <a:rPr kumimoji="1" lang="ja-JP" altLang="ja-JP" sz="1100">
              <a:solidFill>
                <a:schemeClr val="dk1"/>
              </a:solidFill>
              <a:effectLst/>
              <a:latin typeface="+mn-lt"/>
              <a:ea typeface="+mn-ea"/>
              <a:cs typeface="+mn-cs"/>
            </a:rPr>
            <a:t>見込まれる。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高知県北川村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各会計は、各年度とも黒字会計となっており、今後も黒字で推移していくと見込まれる。</a:t>
          </a:r>
          <a:endParaRPr lang="ja-JP" altLang="ja-JP" sz="1400">
            <a:effectLst/>
          </a:endParaRPr>
        </a:p>
        <a:p>
          <a:r>
            <a:rPr kumimoji="1" lang="ja-JP" altLang="ja-JP" sz="1100">
              <a:solidFill>
                <a:schemeClr val="dk1"/>
              </a:solidFill>
              <a:effectLst/>
              <a:latin typeface="+mn-lt"/>
              <a:ea typeface="+mn-ea"/>
              <a:cs typeface="+mn-cs"/>
            </a:rPr>
            <a:t>しかし、一般会計から法定外繰出（赤字補てん）を実施している特別会計</a:t>
          </a:r>
          <a:r>
            <a:rPr kumimoji="1" lang="ja-JP" altLang="en-US" sz="1100">
              <a:solidFill>
                <a:schemeClr val="dk1"/>
              </a:solidFill>
              <a:effectLst/>
              <a:latin typeface="+mn-lt"/>
              <a:ea typeface="+mn-ea"/>
              <a:cs typeface="+mn-cs"/>
            </a:rPr>
            <a:t>・事業会計</a:t>
          </a:r>
          <a:r>
            <a:rPr kumimoji="1" lang="ja-JP" altLang="ja-JP" sz="1100">
              <a:solidFill>
                <a:schemeClr val="dk1"/>
              </a:solidFill>
              <a:effectLst/>
              <a:latin typeface="+mn-lt"/>
              <a:ea typeface="+mn-ea"/>
              <a:cs typeface="+mn-cs"/>
            </a:rPr>
            <a:t>もあり、今後は各会計の事業の見直し、適正な運営が行えるよう歳入確保と歳出削減に努める。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O56"/>
  <sheetViews>
    <sheetView showGridLines="0" tabSelected="1" zoomScale="85" zoomScaleNormal="85"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2982435</v>
      </c>
      <c r="BO4" s="436"/>
      <c r="BP4" s="436"/>
      <c r="BQ4" s="436"/>
      <c r="BR4" s="436"/>
      <c r="BS4" s="436"/>
      <c r="BT4" s="436"/>
      <c r="BU4" s="437"/>
      <c r="BV4" s="435">
        <v>2375159</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1.6</v>
      </c>
      <c r="CU4" s="576"/>
      <c r="CV4" s="576"/>
      <c r="CW4" s="576"/>
      <c r="CX4" s="576"/>
      <c r="CY4" s="576"/>
      <c r="CZ4" s="576"/>
      <c r="DA4" s="577"/>
      <c r="DB4" s="575">
        <v>4.5</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2900100</v>
      </c>
      <c r="BO5" s="407"/>
      <c r="BP5" s="407"/>
      <c r="BQ5" s="407"/>
      <c r="BR5" s="407"/>
      <c r="BS5" s="407"/>
      <c r="BT5" s="407"/>
      <c r="BU5" s="408"/>
      <c r="BV5" s="406">
        <v>2248105</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93.7</v>
      </c>
      <c r="CU5" s="404"/>
      <c r="CV5" s="404"/>
      <c r="CW5" s="404"/>
      <c r="CX5" s="404"/>
      <c r="CY5" s="404"/>
      <c r="CZ5" s="404"/>
      <c r="DA5" s="405"/>
      <c r="DB5" s="403">
        <v>83.9</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82335</v>
      </c>
      <c r="BO6" s="407"/>
      <c r="BP6" s="407"/>
      <c r="BQ6" s="407"/>
      <c r="BR6" s="407"/>
      <c r="BS6" s="407"/>
      <c r="BT6" s="407"/>
      <c r="BU6" s="408"/>
      <c r="BV6" s="406">
        <v>127054</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93.7</v>
      </c>
      <c r="CU6" s="550"/>
      <c r="CV6" s="550"/>
      <c r="CW6" s="550"/>
      <c r="CX6" s="550"/>
      <c r="CY6" s="550"/>
      <c r="CZ6" s="550"/>
      <c r="DA6" s="551"/>
      <c r="DB6" s="549">
        <v>83.9</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61023</v>
      </c>
      <c r="BO7" s="407"/>
      <c r="BP7" s="407"/>
      <c r="BQ7" s="407"/>
      <c r="BR7" s="407"/>
      <c r="BS7" s="407"/>
      <c r="BT7" s="407"/>
      <c r="BU7" s="408"/>
      <c r="BV7" s="406">
        <v>69010</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1333913</v>
      </c>
      <c r="CU7" s="407"/>
      <c r="CV7" s="407"/>
      <c r="CW7" s="407"/>
      <c r="CX7" s="407"/>
      <c r="CY7" s="407"/>
      <c r="CZ7" s="407"/>
      <c r="DA7" s="408"/>
      <c r="DB7" s="406">
        <v>1298309</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21312</v>
      </c>
      <c r="BO8" s="407"/>
      <c r="BP8" s="407"/>
      <c r="BQ8" s="407"/>
      <c r="BR8" s="407"/>
      <c r="BS8" s="407"/>
      <c r="BT8" s="407"/>
      <c r="BU8" s="408"/>
      <c r="BV8" s="406">
        <v>58044</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0.19</v>
      </c>
      <c r="CU8" s="510"/>
      <c r="CV8" s="510"/>
      <c r="CW8" s="510"/>
      <c r="CX8" s="510"/>
      <c r="CY8" s="510"/>
      <c r="CZ8" s="510"/>
      <c r="DA8" s="511"/>
      <c r="DB8" s="509">
        <v>0.19</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1146</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-36732</v>
      </c>
      <c r="BO9" s="407"/>
      <c r="BP9" s="407"/>
      <c r="BQ9" s="407"/>
      <c r="BR9" s="407"/>
      <c r="BS9" s="407"/>
      <c r="BT9" s="407"/>
      <c r="BU9" s="408"/>
      <c r="BV9" s="406">
        <v>-23478</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14.2</v>
      </c>
      <c r="CU9" s="404"/>
      <c r="CV9" s="404"/>
      <c r="CW9" s="404"/>
      <c r="CX9" s="404"/>
      <c r="CY9" s="404"/>
      <c r="CZ9" s="404"/>
      <c r="DA9" s="405"/>
      <c r="DB9" s="403">
        <v>16</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1294</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114</v>
      </c>
      <c r="AV10" s="465"/>
      <c r="AW10" s="465"/>
      <c r="AX10" s="465"/>
      <c r="AY10" s="420" t="s">
        <v>115</v>
      </c>
      <c r="AZ10" s="421"/>
      <c r="BA10" s="421"/>
      <c r="BB10" s="421"/>
      <c r="BC10" s="421"/>
      <c r="BD10" s="421"/>
      <c r="BE10" s="421"/>
      <c r="BF10" s="421"/>
      <c r="BG10" s="421"/>
      <c r="BH10" s="421"/>
      <c r="BI10" s="421"/>
      <c r="BJ10" s="421"/>
      <c r="BK10" s="421"/>
      <c r="BL10" s="421"/>
      <c r="BM10" s="422"/>
      <c r="BN10" s="406">
        <v>4425</v>
      </c>
      <c r="BO10" s="407"/>
      <c r="BP10" s="407"/>
      <c r="BQ10" s="407"/>
      <c r="BR10" s="407"/>
      <c r="BS10" s="407"/>
      <c r="BT10" s="407"/>
      <c r="BU10" s="408"/>
      <c r="BV10" s="406">
        <v>3661</v>
      </c>
      <c r="BW10" s="407"/>
      <c r="BX10" s="407"/>
      <c r="BY10" s="407"/>
      <c r="BZ10" s="407"/>
      <c r="CA10" s="407"/>
      <c r="CB10" s="407"/>
      <c r="CC10" s="408"/>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114</v>
      </c>
      <c r="AV11" s="465"/>
      <c r="AW11" s="465"/>
      <c r="AX11" s="465"/>
      <c r="AY11" s="420" t="s">
        <v>120</v>
      </c>
      <c r="AZ11" s="421"/>
      <c r="BA11" s="421"/>
      <c r="BB11" s="421"/>
      <c r="BC11" s="421"/>
      <c r="BD11" s="421"/>
      <c r="BE11" s="421"/>
      <c r="BF11" s="421"/>
      <c r="BG11" s="421"/>
      <c r="BH11" s="421"/>
      <c r="BI11" s="421"/>
      <c r="BJ11" s="421"/>
      <c r="BK11" s="421"/>
      <c r="BL11" s="421"/>
      <c r="BM11" s="422"/>
      <c r="BN11" s="406">
        <v>30100</v>
      </c>
      <c r="BO11" s="407"/>
      <c r="BP11" s="407"/>
      <c r="BQ11" s="407"/>
      <c r="BR11" s="407"/>
      <c r="BS11" s="407"/>
      <c r="BT11" s="407"/>
      <c r="BU11" s="408"/>
      <c r="BV11" s="406">
        <v>36500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1177</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60000</v>
      </c>
      <c r="BO12" s="407"/>
      <c r="BP12" s="407"/>
      <c r="BQ12" s="407"/>
      <c r="BR12" s="407"/>
      <c r="BS12" s="407"/>
      <c r="BT12" s="407"/>
      <c r="BU12" s="408"/>
      <c r="BV12" s="406">
        <v>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8"/>
      <c r="M13" s="490" t="s">
        <v>130</v>
      </c>
      <c r="N13" s="491"/>
      <c r="O13" s="491"/>
      <c r="P13" s="491"/>
      <c r="Q13" s="492"/>
      <c r="R13" s="493">
        <v>1156</v>
      </c>
      <c r="S13" s="494"/>
      <c r="T13" s="494"/>
      <c r="U13" s="494"/>
      <c r="V13" s="495"/>
      <c r="W13" s="496" t="s">
        <v>131</v>
      </c>
      <c r="X13" s="392"/>
      <c r="Y13" s="392"/>
      <c r="Z13" s="392"/>
      <c r="AA13" s="392"/>
      <c r="AB13" s="393"/>
      <c r="AC13" s="359">
        <v>195</v>
      </c>
      <c r="AD13" s="360"/>
      <c r="AE13" s="360"/>
      <c r="AF13" s="360"/>
      <c r="AG13" s="361"/>
      <c r="AH13" s="359">
        <v>240</v>
      </c>
      <c r="AI13" s="360"/>
      <c r="AJ13" s="360"/>
      <c r="AK13" s="360"/>
      <c r="AL13" s="419"/>
      <c r="AM13" s="463" t="s">
        <v>132</v>
      </c>
      <c r="AN13" s="363"/>
      <c r="AO13" s="363"/>
      <c r="AP13" s="363"/>
      <c r="AQ13" s="363"/>
      <c r="AR13" s="363"/>
      <c r="AS13" s="363"/>
      <c r="AT13" s="364"/>
      <c r="AU13" s="464" t="s">
        <v>114</v>
      </c>
      <c r="AV13" s="465"/>
      <c r="AW13" s="465"/>
      <c r="AX13" s="465"/>
      <c r="AY13" s="420" t="s">
        <v>133</v>
      </c>
      <c r="AZ13" s="421"/>
      <c r="BA13" s="421"/>
      <c r="BB13" s="421"/>
      <c r="BC13" s="421"/>
      <c r="BD13" s="421"/>
      <c r="BE13" s="421"/>
      <c r="BF13" s="421"/>
      <c r="BG13" s="421"/>
      <c r="BH13" s="421"/>
      <c r="BI13" s="421"/>
      <c r="BJ13" s="421"/>
      <c r="BK13" s="421"/>
      <c r="BL13" s="421"/>
      <c r="BM13" s="422"/>
      <c r="BN13" s="406">
        <v>-62207</v>
      </c>
      <c r="BO13" s="407"/>
      <c r="BP13" s="407"/>
      <c r="BQ13" s="407"/>
      <c r="BR13" s="407"/>
      <c r="BS13" s="407"/>
      <c r="BT13" s="407"/>
      <c r="BU13" s="408"/>
      <c r="BV13" s="406">
        <v>16683</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-0.1</v>
      </c>
      <c r="CU13" s="404"/>
      <c r="CV13" s="404"/>
      <c r="CW13" s="404"/>
      <c r="CX13" s="404"/>
      <c r="CY13" s="404"/>
      <c r="CZ13" s="404"/>
      <c r="DA13" s="405"/>
      <c r="DB13" s="403">
        <v>-1.9</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1203</v>
      </c>
      <c r="S14" s="494"/>
      <c r="T14" s="494"/>
      <c r="U14" s="494"/>
      <c r="V14" s="495"/>
      <c r="W14" s="497"/>
      <c r="X14" s="395"/>
      <c r="Y14" s="395"/>
      <c r="Z14" s="395"/>
      <c r="AA14" s="395"/>
      <c r="AB14" s="396"/>
      <c r="AC14" s="486">
        <v>34.299999999999997</v>
      </c>
      <c r="AD14" s="487"/>
      <c r="AE14" s="487"/>
      <c r="AF14" s="487"/>
      <c r="AG14" s="488"/>
      <c r="AH14" s="486">
        <v>35.6</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t="s">
        <v>122</v>
      </c>
      <c r="CU14" s="504"/>
      <c r="CV14" s="504"/>
      <c r="CW14" s="504"/>
      <c r="CX14" s="504"/>
      <c r="CY14" s="504"/>
      <c r="CZ14" s="504"/>
      <c r="DA14" s="505"/>
      <c r="DB14" s="503" t="s">
        <v>122</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8"/>
      <c r="M15" s="490" t="s">
        <v>130</v>
      </c>
      <c r="N15" s="491"/>
      <c r="O15" s="491"/>
      <c r="P15" s="491"/>
      <c r="Q15" s="492"/>
      <c r="R15" s="493">
        <v>1190</v>
      </c>
      <c r="S15" s="494"/>
      <c r="T15" s="494"/>
      <c r="U15" s="494"/>
      <c r="V15" s="495"/>
      <c r="W15" s="496" t="s">
        <v>137</v>
      </c>
      <c r="X15" s="392"/>
      <c r="Y15" s="392"/>
      <c r="Z15" s="392"/>
      <c r="AA15" s="392"/>
      <c r="AB15" s="393"/>
      <c r="AC15" s="359">
        <v>92</v>
      </c>
      <c r="AD15" s="360"/>
      <c r="AE15" s="360"/>
      <c r="AF15" s="360"/>
      <c r="AG15" s="361"/>
      <c r="AH15" s="359">
        <v>113</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244065</v>
      </c>
      <c r="BO15" s="436"/>
      <c r="BP15" s="436"/>
      <c r="BQ15" s="436"/>
      <c r="BR15" s="436"/>
      <c r="BS15" s="436"/>
      <c r="BT15" s="436"/>
      <c r="BU15" s="437"/>
      <c r="BV15" s="435">
        <v>231829</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16.2</v>
      </c>
      <c r="AD16" s="487"/>
      <c r="AE16" s="487"/>
      <c r="AF16" s="487"/>
      <c r="AG16" s="488"/>
      <c r="AH16" s="486">
        <v>16.7</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1290338</v>
      </c>
      <c r="BO16" s="407"/>
      <c r="BP16" s="407"/>
      <c r="BQ16" s="407"/>
      <c r="BR16" s="407"/>
      <c r="BS16" s="407"/>
      <c r="BT16" s="407"/>
      <c r="BU16" s="408"/>
      <c r="BV16" s="406">
        <v>1240608</v>
      </c>
      <c r="BW16" s="407"/>
      <c r="BX16" s="407"/>
      <c r="BY16" s="407"/>
      <c r="BZ16" s="407"/>
      <c r="CA16" s="407"/>
      <c r="CB16" s="407"/>
      <c r="CC16" s="408"/>
      <c r="CD16" s="172"/>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82"/>
      <c r="M17" s="499" t="s">
        <v>143</v>
      </c>
      <c r="N17" s="500"/>
      <c r="O17" s="500"/>
      <c r="P17" s="500"/>
      <c r="Q17" s="501"/>
      <c r="R17" s="483" t="s">
        <v>144</v>
      </c>
      <c r="S17" s="484"/>
      <c r="T17" s="484"/>
      <c r="U17" s="484"/>
      <c r="V17" s="485"/>
      <c r="W17" s="496" t="s">
        <v>145</v>
      </c>
      <c r="X17" s="392"/>
      <c r="Y17" s="392"/>
      <c r="Z17" s="392"/>
      <c r="AA17" s="392"/>
      <c r="AB17" s="393"/>
      <c r="AC17" s="359">
        <v>281</v>
      </c>
      <c r="AD17" s="360"/>
      <c r="AE17" s="360"/>
      <c r="AF17" s="360"/>
      <c r="AG17" s="361"/>
      <c r="AH17" s="359">
        <v>322</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296438</v>
      </c>
      <c r="BO17" s="407"/>
      <c r="BP17" s="407"/>
      <c r="BQ17" s="407"/>
      <c r="BR17" s="407"/>
      <c r="BS17" s="407"/>
      <c r="BT17" s="407"/>
      <c r="BU17" s="408"/>
      <c r="BV17" s="406">
        <v>284404</v>
      </c>
      <c r="BW17" s="407"/>
      <c r="BX17" s="407"/>
      <c r="BY17" s="407"/>
      <c r="BZ17" s="407"/>
      <c r="CA17" s="407"/>
      <c r="CB17" s="407"/>
      <c r="CC17" s="408"/>
      <c r="CD17" s="172"/>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196.73</v>
      </c>
      <c r="M18" s="459"/>
      <c r="N18" s="459"/>
      <c r="O18" s="459"/>
      <c r="P18" s="459"/>
      <c r="Q18" s="459"/>
      <c r="R18" s="460"/>
      <c r="S18" s="460"/>
      <c r="T18" s="460"/>
      <c r="U18" s="460"/>
      <c r="V18" s="461"/>
      <c r="W18" s="477"/>
      <c r="X18" s="478"/>
      <c r="Y18" s="478"/>
      <c r="Z18" s="478"/>
      <c r="AA18" s="478"/>
      <c r="AB18" s="502"/>
      <c r="AC18" s="376">
        <v>49.5</v>
      </c>
      <c r="AD18" s="377"/>
      <c r="AE18" s="377"/>
      <c r="AF18" s="377"/>
      <c r="AG18" s="462"/>
      <c r="AH18" s="376">
        <v>47.7</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1260328</v>
      </c>
      <c r="BO18" s="407"/>
      <c r="BP18" s="407"/>
      <c r="BQ18" s="407"/>
      <c r="BR18" s="407"/>
      <c r="BS18" s="407"/>
      <c r="BT18" s="407"/>
      <c r="BU18" s="408"/>
      <c r="BV18" s="406">
        <v>1087138</v>
      </c>
      <c r="BW18" s="407"/>
      <c r="BX18" s="407"/>
      <c r="BY18" s="407"/>
      <c r="BZ18" s="407"/>
      <c r="CA18" s="407"/>
      <c r="CB18" s="407"/>
      <c r="CC18" s="408"/>
      <c r="CD18" s="172"/>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6</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1965754</v>
      </c>
      <c r="BO19" s="407"/>
      <c r="BP19" s="407"/>
      <c r="BQ19" s="407"/>
      <c r="BR19" s="407"/>
      <c r="BS19" s="407"/>
      <c r="BT19" s="407"/>
      <c r="BU19" s="408"/>
      <c r="BV19" s="406">
        <v>1692786</v>
      </c>
      <c r="BW19" s="407"/>
      <c r="BX19" s="407"/>
      <c r="BY19" s="407"/>
      <c r="BZ19" s="407"/>
      <c r="CA19" s="407"/>
      <c r="CB19" s="407"/>
      <c r="CC19" s="408"/>
      <c r="CD19" s="172"/>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549</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2"/>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2"/>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2380960</v>
      </c>
      <c r="BO22" s="436"/>
      <c r="BP22" s="436"/>
      <c r="BQ22" s="436"/>
      <c r="BR22" s="436"/>
      <c r="BS22" s="436"/>
      <c r="BT22" s="436"/>
      <c r="BU22" s="437"/>
      <c r="BV22" s="435">
        <v>2390831</v>
      </c>
      <c r="BW22" s="436"/>
      <c r="BX22" s="436"/>
      <c r="BY22" s="436"/>
      <c r="BZ22" s="436"/>
      <c r="CA22" s="436"/>
      <c r="CB22" s="436"/>
      <c r="CC22" s="437"/>
      <c r="CD22" s="172"/>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2261160</v>
      </c>
      <c r="BO23" s="407"/>
      <c r="BP23" s="407"/>
      <c r="BQ23" s="407"/>
      <c r="BR23" s="407"/>
      <c r="BS23" s="407"/>
      <c r="BT23" s="407"/>
      <c r="BU23" s="408"/>
      <c r="BV23" s="406">
        <v>2322031</v>
      </c>
      <c r="BW23" s="407"/>
      <c r="BX23" s="407"/>
      <c r="BY23" s="407"/>
      <c r="BZ23" s="407"/>
      <c r="CA23" s="407"/>
      <c r="CB23" s="407"/>
      <c r="CC23" s="408"/>
      <c r="CD23" s="172"/>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6980</v>
      </c>
      <c r="R24" s="360"/>
      <c r="S24" s="360"/>
      <c r="T24" s="360"/>
      <c r="U24" s="360"/>
      <c r="V24" s="361"/>
      <c r="W24" s="449"/>
      <c r="X24" s="386"/>
      <c r="Y24" s="387"/>
      <c r="Z24" s="362" t="s">
        <v>162</v>
      </c>
      <c r="AA24" s="363"/>
      <c r="AB24" s="363"/>
      <c r="AC24" s="363"/>
      <c r="AD24" s="363"/>
      <c r="AE24" s="363"/>
      <c r="AF24" s="363"/>
      <c r="AG24" s="364"/>
      <c r="AH24" s="359">
        <v>44</v>
      </c>
      <c r="AI24" s="360"/>
      <c r="AJ24" s="360"/>
      <c r="AK24" s="360"/>
      <c r="AL24" s="361"/>
      <c r="AM24" s="359">
        <v>136532</v>
      </c>
      <c r="AN24" s="360"/>
      <c r="AO24" s="360"/>
      <c r="AP24" s="360"/>
      <c r="AQ24" s="360"/>
      <c r="AR24" s="361"/>
      <c r="AS24" s="359">
        <v>3103</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2380960</v>
      </c>
      <c r="BO24" s="407"/>
      <c r="BP24" s="407"/>
      <c r="BQ24" s="407"/>
      <c r="BR24" s="407"/>
      <c r="BS24" s="407"/>
      <c r="BT24" s="407"/>
      <c r="BU24" s="408"/>
      <c r="BV24" s="406">
        <v>2390831</v>
      </c>
      <c r="BW24" s="407"/>
      <c r="BX24" s="407"/>
      <c r="BY24" s="407"/>
      <c r="BZ24" s="407"/>
      <c r="CA24" s="407"/>
      <c r="CB24" s="407"/>
      <c r="CC24" s="408"/>
      <c r="CD24" s="172"/>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2</v>
      </c>
      <c r="M25" s="360"/>
      <c r="N25" s="360"/>
      <c r="O25" s="360"/>
      <c r="P25" s="361"/>
      <c r="Q25" s="359">
        <v>6070</v>
      </c>
      <c r="R25" s="360"/>
      <c r="S25" s="360"/>
      <c r="T25" s="360"/>
      <c r="U25" s="360"/>
      <c r="V25" s="361"/>
      <c r="W25" s="449"/>
      <c r="X25" s="386"/>
      <c r="Y25" s="387"/>
      <c r="Z25" s="362" t="s">
        <v>165</v>
      </c>
      <c r="AA25" s="363"/>
      <c r="AB25" s="363"/>
      <c r="AC25" s="363"/>
      <c r="AD25" s="363"/>
      <c r="AE25" s="363"/>
      <c r="AF25" s="363"/>
      <c r="AG25" s="364"/>
      <c r="AH25" s="359" t="s">
        <v>122</v>
      </c>
      <c r="AI25" s="360"/>
      <c r="AJ25" s="360"/>
      <c r="AK25" s="360"/>
      <c r="AL25" s="361"/>
      <c r="AM25" s="359" t="s">
        <v>122</v>
      </c>
      <c r="AN25" s="360"/>
      <c r="AO25" s="360"/>
      <c r="AP25" s="360"/>
      <c r="AQ25" s="360"/>
      <c r="AR25" s="361"/>
      <c r="AS25" s="359" t="s">
        <v>122</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1596959</v>
      </c>
      <c r="BO25" s="436"/>
      <c r="BP25" s="436"/>
      <c r="BQ25" s="436"/>
      <c r="BR25" s="436"/>
      <c r="BS25" s="436"/>
      <c r="BT25" s="436"/>
      <c r="BU25" s="437"/>
      <c r="BV25" s="435" t="s">
        <v>122</v>
      </c>
      <c r="BW25" s="436"/>
      <c r="BX25" s="436"/>
      <c r="BY25" s="436"/>
      <c r="BZ25" s="436"/>
      <c r="CA25" s="436"/>
      <c r="CB25" s="436"/>
      <c r="CC25" s="437"/>
      <c r="CD25" s="172"/>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5680</v>
      </c>
      <c r="R26" s="360"/>
      <c r="S26" s="360"/>
      <c r="T26" s="360"/>
      <c r="U26" s="360"/>
      <c r="V26" s="361"/>
      <c r="W26" s="449"/>
      <c r="X26" s="386"/>
      <c r="Y26" s="387"/>
      <c r="Z26" s="362" t="s">
        <v>168</v>
      </c>
      <c r="AA26" s="417"/>
      <c r="AB26" s="417"/>
      <c r="AC26" s="417"/>
      <c r="AD26" s="417"/>
      <c r="AE26" s="417"/>
      <c r="AF26" s="417"/>
      <c r="AG26" s="418"/>
      <c r="AH26" s="359">
        <v>2</v>
      </c>
      <c r="AI26" s="360"/>
      <c r="AJ26" s="360"/>
      <c r="AK26" s="360"/>
      <c r="AL26" s="361"/>
      <c r="AM26" s="359" t="s">
        <v>169</v>
      </c>
      <c r="AN26" s="360"/>
      <c r="AO26" s="360"/>
      <c r="AP26" s="360"/>
      <c r="AQ26" s="360"/>
      <c r="AR26" s="361"/>
      <c r="AS26" s="359" t="s">
        <v>169</v>
      </c>
      <c r="AT26" s="360"/>
      <c r="AU26" s="360"/>
      <c r="AV26" s="360"/>
      <c r="AW26" s="360"/>
      <c r="AX26" s="419"/>
      <c r="AY26" s="446" t="s">
        <v>170</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2"/>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171</v>
      </c>
      <c r="F27" s="363"/>
      <c r="G27" s="363"/>
      <c r="H27" s="363"/>
      <c r="I27" s="363"/>
      <c r="J27" s="363"/>
      <c r="K27" s="364"/>
      <c r="L27" s="359">
        <v>1</v>
      </c>
      <c r="M27" s="360"/>
      <c r="N27" s="360"/>
      <c r="O27" s="360"/>
      <c r="P27" s="361"/>
      <c r="Q27" s="359">
        <v>3000</v>
      </c>
      <c r="R27" s="360"/>
      <c r="S27" s="360"/>
      <c r="T27" s="360"/>
      <c r="U27" s="360"/>
      <c r="V27" s="361"/>
      <c r="W27" s="449"/>
      <c r="X27" s="386"/>
      <c r="Y27" s="387"/>
      <c r="Z27" s="362" t="s">
        <v>172</v>
      </c>
      <c r="AA27" s="363"/>
      <c r="AB27" s="363"/>
      <c r="AC27" s="363"/>
      <c r="AD27" s="363"/>
      <c r="AE27" s="363"/>
      <c r="AF27" s="363"/>
      <c r="AG27" s="364"/>
      <c r="AH27" s="359" t="s">
        <v>122</v>
      </c>
      <c r="AI27" s="360"/>
      <c r="AJ27" s="360"/>
      <c r="AK27" s="360"/>
      <c r="AL27" s="361"/>
      <c r="AM27" s="359" t="s">
        <v>122</v>
      </c>
      <c r="AN27" s="360"/>
      <c r="AO27" s="360"/>
      <c r="AP27" s="360"/>
      <c r="AQ27" s="360"/>
      <c r="AR27" s="361"/>
      <c r="AS27" s="359" t="s">
        <v>122</v>
      </c>
      <c r="AT27" s="360"/>
      <c r="AU27" s="360"/>
      <c r="AV27" s="360"/>
      <c r="AW27" s="360"/>
      <c r="AX27" s="419"/>
      <c r="AY27" s="443" t="s">
        <v>173</v>
      </c>
      <c r="AZ27" s="444"/>
      <c r="BA27" s="444"/>
      <c r="BB27" s="444"/>
      <c r="BC27" s="444"/>
      <c r="BD27" s="444"/>
      <c r="BE27" s="444"/>
      <c r="BF27" s="444"/>
      <c r="BG27" s="444"/>
      <c r="BH27" s="444"/>
      <c r="BI27" s="444"/>
      <c r="BJ27" s="444"/>
      <c r="BK27" s="444"/>
      <c r="BL27" s="444"/>
      <c r="BM27" s="445"/>
      <c r="BN27" s="440">
        <v>575000</v>
      </c>
      <c r="BO27" s="441"/>
      <c r="BP27" s="441"/>
      <c r="BQ27" s="441"/>
      <c r="BR27" s="441"/>
      <c r="BS27" s="441"/>
      <c r="BT27" s="441"/>
      <c r="BU27" s="442"/>
      <c r="BV27" s="440">
        <v>575000</v>
      </c>
      <c r="BW27" s="441"/>
      <c r="BX27" s="441"/>
      <c r="BY27" s="441"/>
      <c r="BZ27" s="441"/>
      <c r="CA27" s="441"/>
      <c r="CB27" s="441"/>
      <c r="CC27" s="442"/>
      <c r="CD27" s="166"/>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174</v>
      </c>
      <c r="F28" s="363"/>
      <c r="G28" s="363"/>
      <c r="H28" s="363"/>
      <c r="I28" s="363"/>
      <c r="J28" s="363"/>
      <c r="K28" s="364"/>
      <c r="L28" s="359">
        <v>1</v>
      </c>
      <c r="M28" s="360"/>
      <c r="N28" s="360"/>
      <c r="O28" s="360"/>
      <c r="P28" s="361"/>
      <c r="Q28" s="359">
        <v>2400</v>
      </c>
      <c r="R28" s="360"/>
      <c r="S28" s="360"/>
      <c r="T28" s="360"/>
      <c r="U28" s="360"/>
      <c r="V28" s="361"/>
      <c r="W28" s="449"/>
      <c r="X28" s="386"/>
      <c r="Y28" s="387"/>
      <c r="Z28" s="362" t="s">
        <v>175</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176</v>
      </c>
      <c r="AZ28" s="424"/>
      <c r="BA28" s="424"/>
      <c r="BB28" s="425"/>
      <c r="BC28" s="432" t="s">
        <v>46</v>
      </c>
      <c r="BD28" s="433"/>
      <c r="BE28" s="433"/>
      <c r="BF28" s="433"/>
      <c r="BG28" s="433"/>
      <c r="BH28" s="433"/>
      <c r="BI28" s="433"/>
      <c r="BJ28" s="433"/>
      <c r="BK28" s="433"/>
      <c r="BL28" s="433"/>
      <c r="BM28" s="434"/>
      <c r="BN28" s="435">
        <v>783936</v>
      </c>
      <c r="BO28" s="436"/>
      <c r="BP28" s="436"/>
      <c r="BQ28" s="436"/>
      <c r="BR28" s="436"/>
      <c r="BS28" s="436"/>
      <c r="BT28" s="436"/>
      <c r="BU28" s="437"/>
      <c r="BV28" s="435">
        <v>839511</v>
      </c>
      <c r="BW28" s="436"/>
      <c r="BX28" s="436"/>
      <c r="BY28" s="436"/>
      <c r="BZ28" s="436"/>
      <c r="CA28" s="436"/>
      <c r="CB28" s="436"/>
      <c r="CC28" s="437"/>
      <c r="CD28" s="172"/>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177</v>
      </c>
      <c r="F29" s="363"/>
      <c r="G29" s="363"/>
      <c r="H29" s="363"/>
      <c r="I29" s="363"/>
      <c r="J29" s="363"/>
      <c r="K29" s="364"/>
      <c r="L29" s="359">
        <v>6</v>
      </c>
      <c r="M29" s="360"/>
      <c r="N29" s="360"/>
      <c r="O29" s="360"/>
      <c r="P29" s="361"/>
      <c r="Q29" s="359">
        <v>2200</v>
      </c>
      <c r="R29" s="360"/>
      <c r="S29" s="360"/>
      <c r="T29" s="360"/>
      <c r="U29" s="360"/>
      <c r="V29" s="361"/>
      <c r="W29" s="450"/>
      <c r="X29" s="451"/>
      <c r="Y29" s="452"/>
      <c r="Z29" s="362" t="s">
        <v>178</v>
      </c>
      <c r="AA29" s="363"/>
      <c r="AB29" s="363"/>
      <c r="AC29" s="363"/>
      <c r="AD29" s="363"/>
      <c r="AE29" s="363"/>
      <c r="AF29" s="363"/>
      <c r="AG29" s="364"/>
      <c r="AH29" s="359">
        <v>44</v>
      </c>
      <c r="AI29" s="360"/>
      <c r="AJ29" s="360"/>
      <c r="AK29" s="360"/>
      <c r="AL29" s="361"/>
      <c r="AM29" s="359">
        <v>136532</v>
      </c>
      <c r="AN29" s="360"/>
      <c r="AO29" s="360"/>
      <c r="AP29" s="360"/>
      <c r="AQ29" s="360"/>
      <c r="AR29" s="361"/>
      <c r="AS29" s="359">
        <v>3103</v>
      </c>
      <c r="AT29" s="360"/>
      <c r="AU29" s="360"/>
      <c r="AV29" s="360"/>
      <c r="AW29" s="360"/>
      <c r="AX29" s="419"/>
      <c r="AY29" s="426"/>
      <c r="AZ29" s="427"/>
      <c r="BA29" s="427"/>
      <c r="BB29" s="428"/>
      <c r="BC29" s="420" t="s">
        <v>179</v>
      </c>
      <c r="BD29" s="421"/>
      <c r="BE29" s="421"/>
      <c r="BF29" s="421"/>
      <c r="BG29" s="421"/>
      <c r="BH29" s="421"/>
      <c r="BI29" s="421"/>
      <c r="BJ29" s="421"/>
      <c r="BK29" s="421"/>
      <c r="BL29" s="421"/>
      <c r="BM29" s="422"/>
      <c r="BN29" s="406">
        <v>324264</v>
      </c>
      <c r="BO29" s="407"/>
      <c r="BP29" s="407"/>
      <c r="BQ29" s="407"/>
      <c r="BR29" s="407"/>
      <c r="BS29" s="407"/>
      <c r="BT29" s="407"/>
      <c r="BU29" s="408"/>
      <c r="BV29" s="406">
        <v>430170</v>
      </c>
      <c r="BW29" s="407"/>
      <c r="BX29" s="407"/>
      <c r="BY29" s="407"/>
      <c r="BZ29" s="407"/>
      <c r="CA29" s="407"/>
      <c r="CB29" s="407"/>
      <c r="CC29" s="408"/>
      <c r="CD29" s="166"/>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180</v>
      </c>
      <c r="X30" s="374"/>
      <c r="Y30" s="374"/>
      <c r="Z30" s="374"/>
      <c r="AA30" s="374"/>
      <c r="AB30" s="374"/>
      <c r="AC30" s="374"/>
      <c r="AD30" s="374"/>
      <c r="AE30" s="374"/>
      <c r="AF30" s="374"/>
      <c r="AG30" s="375"/>
      <c r="AH30" s="376">
        <v>96</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1861905</v>
      </c>
      <c r="BO30" s="441"/>
      <c r="BP30" s="441"/>
      <c r="BQ30" s="441"/>
      <c r="BR30" s="441"/>
      <c r="BS30" s="441"/>
      <c r="BT30" s="441"/>
      <c r="BU30" s="442"/>
      <c r="BV30" s="440">
        <v>1858182</v>
      </c>
      <c r="BW30" s="441"/>
      <c r="BX30" s="441"/>
      <c r="BY30" s="441"/>
      <c r="BZ30" s="441"/>
      <c r="CA30" s="441"/>
      <c r="CB30" s="441"/>
      <c r="CC30" s="442"/>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365" t="s">
        <v>181</v>
      </c>
      <c r="D32" s="365"/>
      <c r="E32" s="365"/>
      <c r="F32" s="365"/>
      <c r="G32" s="365"/>
      <c r="H32" s="365"/>
      <c r="I32" s="365"/>
      <c r="J32" s="365"/>
      <c r="K32" s="365"/>
      <c r="L32" s="365"/>
      <c r="M32" s="365"/>
      <c r="N32" s="365"/>
      <c r="O32" s="365"/>
      <c r="P32" s="365"/>
      <c r="Q32" s="365"/>
      <c r="R32" s="365"/>
      <c r="S32" s="365"/>
      <c r="U32" s="366" t="s">
        <v>182</v>
      </c>
      <c r="V32" s="366"/>
      <c r="W32" s="366"/>
      <c r="X32" s="366"/>
      <c r="Y32" s="366"/>
      <c r="Z32" s="366"/>
      <c r="AA32" s="366"/>
      <c r="AB32" s="366"/>
      <c r="AC32" s="366"/>
      <c r="AD32" s="366"/>
      <c r="AE32" s="366"/>
      <c r="AF32" s="366"/>
      <c r="AG32" s="366"/>
      <c r="AH32" s="366"/>
      <c r="AI32" s="366"/>
      <c r="AJ32" s="366"/>
      <c r="AK32" s="366"/>
      <c r="AM32" s="366" t="s">
        <v>183</v>
      </c>
      <c r="AN32" s="366"/>
      <c r="AO32" s="366"/>
      <c r="AP32" s="366"/>
      <c r="AQ32" s="366"/>
      <c r="AR32" s="366"/>
      <c r="AS32" s="366"/>
      <c r="AT32" s="366"/>
      <c r="AU32" s="366"/>
      <c r="AV32" s="366"/>
      <c r="AW32" s="366"/>
      <c r="AX32" s="366"/>
      <c r="AY32" s="366"/>
      <c r="AZ32" s="366"/>
      <c r="BA32" s="366"/>
      <c r="BB32" s="366"/>
      <c r="BC32" s="366"/>
      <c r="BE32" s="366" t="s">
        <v>184</v>
      </c>
      <c r="BF32" s="366"/>
      <c r="BG32" s="366"/>
      <c r="BH32" s="366"/>
      <c r="BI32" s="366"/>
      <c r="BJ32" s="366"/>
      <c r="BK32" s="366"/>
      <c r="BL32" s="366"/>
      <c r="BM32" s="366"/>
      <c r="BN32" s="366"/>
      <c r="BO32" s="366"/>
      <c r="BP32" s="366"/>
      <c r="BQ32" s="366"/>
      <c r="BR32" s="366"/>
      <c r="BS32" s="366"/>
      <c r="BT32" s="366"/>
      <c r="BU32" s="366"/>
      <c r="BW32" s="366" t="s">
        <v>185</v>
      </c>
      <c r="BX32" s="366"/>
      <c r="BY32" s="366"/>
      <c r="BZ32" s="366"/>
      <c r="CA32" s="366"/>
      <c r="CB32" s="366"/>
      <c r="CC32" s="366"/>
      <c r="CD32" s="366"/>
      <c r="CE32" s="366"/>
      <c r="CF32" s="366"/>
      <c r="CG32" s="366"/>
      <c r="CH32" s="366"/>
      <c r="CI32" s="366"/>
      <c r="CJ32" s="366"/>
      <c r="CK32" s="366"/>
      <c r="CL32" s="366"/>
      <c r="CM32" s="366"/>
      <c r="CO32" s="366" t="s">
        <v>186</v>
      </c>
      <c r="CP32" s="366"/>
      <c r="CQ32" s="366"/>
      <c r="CR32" s="366"/>
      <c r="CS32" s="366"/>
      <c r="CT32" s="366"/>
      <c r="CU32" s="366"/>
      <c r="CV32" s="366"/>
      <c r="CW32" s="366"/>
      <c r="CX32" s="366"/>
      <c r="CY32" s="366"/>
      <c r="CZ32" s="366"/>
      <c r="DA32" s="366"/>
      <c r="DB32" s="366"/>
      <c r="DC32" s="366"/>
      <c r="DD32" s="366"/>
      <c r="DE32" s="366"/>
      <c r="DI32" s="189"/>
    </row>
    <row r="33" spans="1:113" ht="13.5" customHeight="1" x14ac:dyDescent="0.15">
      <c r="A33" s="163"/>
      <c r="B33" s="190"/>
      <c r="C33" s="358" t="s">
        <v>187</v>
      </c>
      <c r="D33" s="358"/>
      <c r="E33" s="357" t="s">
        <v>188</v>
      </c>
      <c r="F33" s="357"/>
      <c r="G33" s="357"/>
      <c r="H33" s="357"/>
      <c r="I33" s="357"/>
      <c r="J33" s="357"/>
      <c r="K33" s="357"/>
      <c r="L33" s="357"/>
      <c r="M33" s="357"/>
      <c r="N33" s="357"/>
      <c r="O33" s="357"/>
      <c r="P33" s="357"/>
      <c r="Q33" s="357"/>
      <c r="R33" s="357"/>
      <c r="S33" s="357"/>
      <c r="T33" s="167"/>
      <c r="U33" s="358" t="s">
        <v>187</v>
      </c>
      <c r="V33" s="358"/>
      <c r="W33" s="357" t="s">
        <v>188</v>
      </c>
      <c r="X33" s="357"/>
      <c r="Y33" s="357"/>
      <c r="Z33" s="357"/>
      <c r="AA33" s="357"/>
      <c r="AB33" s="357"/>
      <c r="AC33" s="357"/>
      <c r="AD33" s="357"/>
      <c r="AE33" s="357"/>
      <c r="AF33" s="357"/>
      <c r="AG33" s="357"/>
      <c r="AH33" s="357"/>
      <c r="AI33" s="357"/>
      <c r="AJ33" s="357"/>
      <c r="AK33" s="357"/>
      <c r="AL33" s="167"/>
      <c r="AM33" s="358" t="s">
        <v>187</v>
      </c>
      <c r="AN33" s="358"/>
      <c r="AO33" s="357" t="s">
        <v>188</v>
      </c>
      <c r="AP33" s="357"/>
      <c r="AQ33" s="357"/>
      <c r="AR33" s="357"/>
      <c r="AS33" s="357"/>
      <c r="AT33" s="357"/>
      <c r="AU33" s="357"/>
      <c r="AV33" s="357"/>
      <c r="AW33" s="357"/>
      <c r="AX33" s="357"/>
      <c r="AY33" s="357"/>
      <c r="AZ33" s="357"/>
      <c r="BA33" s="357"/>
      <c r="BB33" s="357"/>
      <c r="BC33" s="357"/>
      <c r="BD33" s="173"/>
      <c r="BE33" s="357" t="s">
        <v>189</v>
      </c>
      <c r="BF33" s="357"/>
      <c r="BG33" s="357" t="s">
        <v>190</v>
      </c>
      <c r="BH33" s="357"/>
      <c r="BI33" s="357"/>
      <c r="BJ33" s="357"/>
      <c r="BK33" s="357"/>
      <c r="BL33" s="357"/>
      <c r="BM33" s="357"/>
      <c r="BN33" s="357"/>
      <c r="BO33" s="357"/>
      <c r="BP33" s="357"/>
      <c r="BQ33" s="357"/>
      <c r="BR33" s="357"/>
      <c r="BS33" s="357"/>
      <c r="BT33" s="357"/>
      <c r="BU33" s="357"/>
      <c r="BV33" s="173"/>
      <c r="BW33" s="358" t="s">
        <v>189</v>
      </c>
      <c r="BX33" s="358"/>
      <c r="BY33" s="357" t="s">
        <v>191</v>
      </c>
      <c r="BZ33" s="357"/>
      <c r="CA33" s="357"/>
      <c r="CB33" s="357"/>
      <c r="CC33" s="357"/>
      <c r="CD33" s="357"/>
      <c r="CE33" s="357"/>
      <c r="CF33" s="357"/>
      <c r="CG33" s="357"/>
      <c r="CH33" s="357"/>
      <c r="CI33" s="357"/>
      <c r="CJ33" s="357"/>
      <c r="CK33" s="357"/>
      <c r="CL33" s="357"/>
      <c r="CM33" s="357"/>
      <c r="CN33" s="167"/>
      <c r="CO33" s="358" t="s">
        <v>187</v>
      </c>
      <c r="CP33" s="358"/>
      <c r="CQ33" s="357" t="s">
        <v>192</v>
      </c>
      <c r="CR33" s="357"/>
      <c r="CS33" s="357"/>
      <c r="CT33" s="357"/>
      <c r="CU33" s="357"/>
      <c r="CV33" s="357"/>
      <c r="CW33" s="357"/>
      <c r="CX33" s="357"/>
      <c r="CY33" s="357"/>
      <c r="CZ33" s="357"/>
      <c r="DA33" s="357"/>
      <c r="DB33" s="357"/>
      <c r="DC33" s="357"/>
      <c r="DD33" s="357"/>
      <c r="DE33" s="357"/>
      <c r="DF33" s="167"/>
      <c r="DG33" s="356" t="s">
        <v>193</v>
      </c>
      <c r="DH33" s="356"/>
      <c r="DI33" s="168"/>
    </row>
    <row r="34" spans="1:113" ht="32.25" customHeight="1" x14ac:dyDescent="0.15">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3</v>
      </c>
      <c r="V34" s="354"/>
      <c r="W34" s="355" t="str">
        <f>IF('各会計、関係団体の財政状況及び健全化判断比率'!B28="","",'各会計、関係団体の財政状況及び健全化判断比率'!B28)</f>
        <v>北川村国民健康保険特別会計</v>
      </c>
      <c r="X34" s="355"/>
      <c r="Y34" s="355"/>
      <c r="Z34" s="355"/>
      <c r="AA34" s="355"/>
      <c r="AB34" s="355"/>
      <c r="AC34" s="355"/>
      <c r="AD34" s="355"/>
      <c r="AE34" s="355"/>
      <c r="AF34" s="355"/>
      <c r="AG34" s="355"/>
      <c r="AH34" s="355"/>
      <c r="AI34" s="355"/>
      <c r="AJ34" s="355"/>
      <c r="AK34" s="355"/>
      <c r="AL34" s="163"/>
      <c r="AM34" s="354">
        <f>IF(AO34="","",MAX(C34:D43,U34:V43)+1)</f>
        <v>5</v>
      </c>
      <c r="AN34" s="354"/>
      <c r="AO34" s="355" t="str">
        <f>IF('各会計、関係団体の財政状況及び健全化判断比率'!B30="","",'各会計、関係団体の財政状況及び健全化判断比率'!B30)</f>
        <v>簡易水道事業会計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6</v>
      </c>
      <c r="BX34" s="354"/>
      <c r="BY34" s="355" t="str">
        <f>IF('各会計、関係団体の財政状況及び健全化判断比率'!B68="","",'各会計、関係団体の財政状況及び健全化判断比率'!B68)</f>
        <v>安芸広域市町村圏特別養護老人ホーム組合</v>
      </c>
      <c r="BZ34" s="355"/>
      <c r="CA34" s="355"/>
      <c r="CB34" s="355"/>
      <c r="CC34" s="355"/>
      <c r="CD34" s="355"/>
      <c r="CE34" s="355"/>
      <c r="CF34" s="355"/>
      <c r="CG34" s="355"/>
      <c r="CH34" s="355"/>
      <c r="CI34" s="355"/>
      <c r="CJ34" s="355"/>
      <c r="CK34" s="355"/>
      <c r="CL34" s="355"/>
      <c r="CM34" s="355"/>
      <c r="CN34" s="163"/>
      <c r="CO34" s="354">
        <f>IF(CQ34="","",MAX(C34:D43,U34:V43,AM34:AN43,BE34:BF43,BW34:BX43)+1)</f>
        <v>16</v>
      </c>
      <c r="CP34" s="354"/>
      <c r="CQ34" s="355" t="str">
        <f>IF('各会計、関係団体の財政状況及び健全化判断比率'!BS7="","",'各会計、関係団体の財政状況及び健全化判断比率'!BS7)</f>
        <v>(株)きたがわジャルダン</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15">
      <c r="A35" s="163"/>
      <c r="B35" s="190"/>
      <c r="C35" s="354">
        <f>IF(E35="","",C34+1)</f>
        <v>2</v>
      </c>
      <c r="D35" s="354"/>
      <c r="E35" s="355" t="str">
        <f>IF('各会計、関係団体の財政状況及び健全化判断比率'!B8="","",'各会計、関係団体の財政状況及び健全化判断比率'!B8)</f>
        <v>北川村代替輸送特別会計</v>
      </c>
      <c r="F35" s="355"/>
      <c r="G35" s="355"/>
      <c r="H35" s="355"/>
      <c r="I35" s="355"/>
      <c r="J35" s="355"/>
      <c r="K35" s="355"/>
      <c r="L35" s="355"/>
      <c r="M35" s="355"/>
      <c r="N35" s="355"/>
      <c r="O35" s="355"/>
      <c r="P35" s="355"/>
      <c r="Q35" s="355"/>
      <c r="R35" s="355"/>
      <c r="S35" s="355"/>
      <c r="T35" s="163"/>
      <c r="U35" s="354">
        <f>IF(W35="","",U34+1)</f>
        <v>4</v>
      </c>
      <c r="V35" s="354"/>
      <c r="W35" s="355" t="str">
        <f>IF('各会計、関係団体の財政状況及び健全化判断比率'!B29="","",'各会計、関係団体の財政状況及び健全化判断比率'!B29)</f>
        <v>北川村後期高齢者医療特別会計</v>
      </c>
      <c r="X35" s="355"/>
      <c r="Y35" s="355"/>
      <c r="Z35" s="355"/>
      <c r="AA35" s="355"/>
      <c r="AB35" s="355"/>
      <c r="AC35" s="355"/>
      <c r="AD35" s="355"/>
      <c r="AE35" s="355"/>
      <c r="AF35" s="355"/>
      <c r="AG35" s="355"/>
      <c r="AH35" s="355"/>
      <c r="AI35" s="355"/>
      <c r="AJ35" s="355"/>
      <c r="AK35" s="355"/>
      <c r="AL35" s="163"/>
      <c r="AM35" s="354" t="str">
        <f t="shared" ref="AM35:AM43" si="0">IF(AO35="","",AM34+1)</f>
        <v/>
      </c>
      <c r="AN35" s="354"/>
      <c r="AO35" s="355"/>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7</v>
      </c>
      <c r="BX35" s="354"/>
      <c r="BY35" s="355" t="str">
        <f>IF('各会計、関係団体の財政状況及び健全化判断比率'!B69="","",'各会計、関係団体の財政状況及び健全化判断比率'!B69)</f>
        <v>安芸広域市町村圏事務組合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15">
      <c r="A36" s="163"/>
      <c r="B36" s="190"/>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t="str">
        <f t="shared" ref="U36:U43" si="4">IF(W36="","",U35+1)</f>
        <v/>
      </c>
      <c r="V36" s="354"/>
      <c r="W36" s="355"/>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8</v>
      </c>
      <c r="BX36" s="354"/>
      <c r="BY36" s="355" t="str">
        <f>IF('各会計、関係団体の財政状況及び健全化判断比率'!B70="","",'各会計、関係団体の財政状況及び健全化判断比率'!B70)</f>
        <v>安芸広域市町村圏事務組合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15">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9</v>
      </c>
      <c r="BX37" s="354"/>
      <c r="BY37" s="355" t="str">
        <f>IF('各会計、関係団体の財政状況及び健全化判断比率'!B71="","",'各会計、関係団体の財政状況及び健全化判断比率'!B71)</f>
        <v>中芸広域連合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15">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10</v>
      </c>
      <c r="BX38" s="354"/>
      <c r="BY38" s="355" t="str">
        <f>IF('各会計、関係団体の財政状況及び健全化判断比率'!B72="","",'各会計、関係団体の財政状況及び健全化判断比率'!B72)</f>
        <v>中芸広域連合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15">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11</v>
      </c>
      <c r="BX39" s="354"/>
      <c r="BY39" s="355" t="str">
        <f>IF('各会計、関係団体の財政状況及び健全化判断比率'!B73="","",'各会計、関係団体の財政状況及び健全化判断比率'!B73)</f>
        <v>こうち人づくり広域連合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15">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12</v>
      </c>
      <c r="BX40" s="354"/>
      <c r="BY40" s="355" t="str">
        <f>IF('各会計、関係団体の財政状況及び健全化判断比率'!B74="","",'各会計、関係団体の財政状況及び健全化判断比率'!B74)</f>
        <v>高知県市町村総合事務組合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15">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13</v>
      </c>
      <c r="BX41" s="354"/>
      <c r="BY41" s="355" t="str">
        <f>IF('各会計、関係団体の財政状況及び健全化判断比率'!B75="","",'各会計、関係団体の財政状況及び健全化判断比率'!B75)</f>
        <v>高知県市町村総合事務組合</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15">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14</v>
      </c>
      <c r="BX42" s="354"/>
      <c r="BY42" s="355" t="str">
        <f>IF('各会計、関係団体の財政状況及び健全化判断比率'!B76="","",'各会計、関係団体の財政状況及び健全化判断比率'!B76)</f>
        <v>高知県後期高齢者医療広域連合</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15">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f t="shared" si="2"/>
        <v>15</v>
      </c>
      <c r="BX43" s="354"/>
      <c r="BY43" s="355" t="str">
        <f>IF('各会計、関係団体の財政状況及び健全化判断比率'!B77="","",'各会計、関係団体の財政状況及び健全化判断比率'!B77)</f>
        <v>高知県後期高齢者医療広域連合</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351" t="s">
        <v>195</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196</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197</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198</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199</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200</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201</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202</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dG38RaO283Xv3pTLC5HFjDc1KG1q6SnxcOpN24ewxk8HwSVVXYKw9+2Ul2xXpITXu5n4qzqWUMnI010iixCcIg==" saltValue="Xp87fDnoLEyPNtfWashoC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36" t="s">
        <v>533</v>
      </c>
      <c r="D34" s="1136"/>
      <c r="E34" s="1137"/>
      <c r="F34" s="32" t="s">
        <v>486</v>
      </c>
      <c r="G34" s="33" t="s">
        <v>486</v>
      </c>
      <c r="H34" s="33" t="s">
        <v>486</v>
      </c>
      <c r="I34" s="33" t="s">
        <v>486</v>
      </c>
      <c r="J34" s="34">
        <v>5.37</v>
      </c>
      <c r="K34" s="22"/>
      <c r="L34" s="22"/>
      <c r="M34" s="22"/>
      <c r="N34" s="22"/>
      <c r="O34" s="22"/>
      <c r="P34" s="22"/>
    </row>
    <row r="35" spans="1:16" ht="39" customHeight="1" x14ac:dyDescent="0.15">
      <c r="A35" s="22"/>
      <c r="B35" s="35"/>
      <c r="C35" s="1132" t="s">
        <v>534</v>
      </c>
      <c r="D35" s="1132"/>
      <c r="E35" s="1133"/>
      <c r="F35" s="36">
        <v>1.63</v>
      </c>
      <c r="G35" s="37">
        <v>13.49</v>
      </c>
      <c r="H35" s="37">
        <v>6.12</v>
      </c>
      <c r="I35" s="37">
        <v>4.47</v>
      </c>
      <c r="J35" s="38">
        <v>1.59</v>
      </c>
      <c r="K35" s="22"/>
      <c r="L35" s="22"/>
      <c r="M35" s="22"/>
      <c r="N35" s="22"/>
      <c r="O35" s="22"/>
      <c r="P35" s="22"/>
    </row>
    <row r="36" spans="1:16" ht="39" customHeight="1" x14ac:dyDescent="0.15">
      <c r="A36" s="22"/>
      <c r="B36" s="35"/>
      <c r="C36" s="1132" t="s">
        <v>535</v>
      </c>
      <c r="D36" s="1132"/>
      <c r="E36" s="1133"/>
      <c r="F36" s="36">
        <v>0</v>
      </c>
      <c r="G36" s="37">
        <v>0</v>
      </c>
      <c r="H36" s="37">
        <v>0</v>
      </c>
      <c r="I36" s="37">
        <v>0.12</v>
      </c>
      <c r="J36" s="38">
        <v>0.11</v>
      </c>
      <c r="K36" s="22"/>
      <c r="L36" s="22"/>
      <c r="M36" s="22"/>
      <c r="N36" s="22"/>
      <c r="O36" s="22"/>
      <c r="P36" s="22"/>
    </row>
    <row r="37" spans="1:16" ht="39" customHeight="1" x14ac:dyDescent="0.15">
      <c r="A37" s="22"/>
      <c r="B37" s="35"/>
      <c r="C37" s="1132" t="s">
        <v>536</v>
      </c>
      <c r="D37" s="1132"/>
      <c r="E37" s="1133"/>
      <c r="F37" s="36">
        <v>7.0000000000000007E-2</v>
      </c>
      <c r="G37" s="37">
        <v>0.09</v>
      </c>
      <c r="H37" s="37">
        <v>0.05</v>
      </c>
      <c r="I37" s="37">
        <v>0.03</v>
      </c>
      <c r="J37" s="38">
        <v>0.03</v>
      </c>
      <c r="K37" s="22"/>
      <c r="L37" s="22"/>
      <c r="M37" s="22"/>
      <c r="N37" s="22"/>
      <c r="O37" s="22"/>
      <c r="P37" s="22"/>
    </row>
    <row r="38" spans="1:16" ht="39" customHeight="1" x14ac:dyDescent="0.15">
      <c r="A38" s="22"/>
      <c r="B38" s="35"/>
      <c r="C38" s="1132" t="s">
        <v>537</v>
      </c>
      <c r="D38" s="1132"/>
      <c r="E38" s="1133"/>
      <c r="F38" s="36">
        <v>0</v>
      </c>
      <c r="G38" s="37">
        <v>0</v>
      </c>
      <c r="H38" s="37">
        <v>0</v>
      </c>
      <c r="I38" s="37">
        <v>0</v>
      </c>
      <c r="J38" s="38">
        <v>0</v>
      </c>
      <c r="K38" s="22"/>
      <c r="L38" s="22"/>
      <c r="M38" s="22"/>
      <c r="N38" s="22"/>
      <c r="O38" s="22"/>
      <c r="P38" s="22"/>
    </row>
    <row r="39" spans="1:16" ht="39" customHeight="1" x14ac:dyDescent="0.15">
      <c r="A39" s="22"/>
      <c r="B39" s="35"/>
      <c r="C39" s="1132"/>
      <c r="D39" s="1132"/>
      <c r="E39" s="1133"/>
      <c r="F39" s="36"/>
      <c r="G39" s="37"/>
      <c r="H39" s="37"/>
      <c r="I39" s="37"/>
      <c r="J39" s="38"/>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538</v>
      </c>
      <c r="D42" s="1132"/>
      <c r="E42" s="1133"/>
      <c r="F42" s="36" t="s">
        <v>486</v>
      </c>
      <c r="G42" s="37" t="s">
        <v>486</v>
      </c>
      <c r="H42" s="37" t="s">
        <v>486</v>
      </c>
      <c r="I42" s="37" t="s">
        <v>486</v>
      </c>
      <c r="J42" s="38" t="s">
        <v>486</v>
      </c>
      <c r="K42" s="22"/>
      <c r="L42" s="22"/>
      <c r="M42" s="22"/>
      <c r="N42" s="22"/>
      <c r="O42" s="22"/>
      <c r="P42" s="22"/>
    </row>
    <row r="43" spans="1:16" ht="39" customHeight="1" thickBot="1" x14ac:dyDescent="0.2">
      <c r="A43" s="22"/>
      <c r="B43" s="40"/>
      <c r="C43" s="1134" t="s">
        <v>539</v>
      </c>
      <c r="D43" s="1134"/>
      <c r="E43" s="1135"/>
      <c r="F43" s="41">
        <v>0</v>
      </c>
      <c r="G43" s="42">
        <v>0</v>
      </c>
      <c r="H43" s="42">
        <v>0</v>
      </c>
      <c r="I43" s="42">
        <v>0.05</v>
      </c>
      <c r="J43" s="43" t="s">
        <v>486</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WQDRi3hDMUg2jFrWUIeehhvWWQHlos3cJEwCIddVFsxOoh2DBnUBv6pQUzVRKwbufuUe+9fBhPF4SPDZK6DHKQ==" saltValue="8gG62HQP1ilM0IQC771QL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verticalCentered="1"/>
  <pageMargins left="0" right="0" top="0" bottom="0" header="0" footer="0"/>
  <pageSetup paperSize="8" scale="86" orientation="landscape" r:id="rId1"/>
  <headerFooter alignWithMargins="0">
    <oddFooter>&amp;C&amp;P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525</v>
      </c>
      <c r="L44" s="54" t="s">
        <v>526</v>
      </c>
      <c r="M44" s="54" t="s">
        <v>527</v>
      </c>
      <c r="N44" s="54" t="s">
        <v>528</v>
      </c>
      <c r="O44" s="55" t="s">
        <v>529</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151</v>
      </c>
      <c r="L45" s="58">
        <v>163</v>
      </c>
      <c r="M45" s="58">
        <v>264</v>
      </c>
      <c r="N45" s="58">
        <v>234</v>
      </c>
      <c r="O45" s="59">
        <v>250</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486</v>
      </c>
      <c r="L46" s="62" t="s">
        <v>486</v>
      </c>
      <c r="M46" s="62" t="s">
        <v>486</v>
      </c>
      <c r="N46" s="62" t="s">
        <v>486</v>
      </c>
      <c r="O46" s="63" t="s">
        <v>486</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486</v>
      </c>
      <c r="L47" s="62" t="s">
        <v>486</v>
      </c>
      <c r="M47" s="62" t="s">
        <v>486</v>
      </c>
      <c r="N47" s="62" t="s">
        <v>486</v>
      </c>
      <c r="O47" s="63" t="s">
        <v>486</v>
      </c>
      <c r="P47" s="46"/>
      <c r="Q47" s="46"/>
      <c r="R47" s="46"/>
      <c r="S47" s="46"/>
      <c r="T47" s="46"/>
      <c r="U47" s="46"/>
    </row>
    <row r="48" spans="1:21" ht="30.75" customHeight="1" x14ac:dyDescent="0.15">
      <c r="A48" s="46"/>
      <c r="B48" s="1163"/>
      <c r="C48" s="1164"/>
      <c r="D48" s="60"/>
      <c r="E48" s="1140" t="s">
        <v>13</v>
      </c>
      <c r="F48" s="1140"/>
      <c r="G48" s="1140"/>
      <c r="H48" s="1140"/>
      <c r="I48" s="1140"/>
      <c r="J48" s="1141"/>
      <c r="K48" s="61" t="s">
        <v>486</v>
      </c>
      <c r="L48" s="62" t="s">
        <v>486</v>
      </c>
      <c r="M48" s="62">
        <v>1</v>
      </c>
      <c r="N48" s="62">
        <v>1</v>
      </c>
      <c r="O48" s="63">
        <v>20</v>
      </c>
      <c r="P48" s="46"/>
      <c r="Q48" s="46"/>
      <c r="R48" s="46"/>
      <c r="S48" s="46"/>
      <c r="T48" s="46"/>
      <c r="U48" s="46"/>
    </row>
    <row r="49" spans="1:21" ht="30.75" customHeight="1" x14ac:dyDescent="0.15">
      <c r="A49" s="46"/>
      <c r="B49" s="1163"/>
      <c r="C49" s="1164"/>
      <c r="D49" s="60"/>
      <c r="E49" s="1140" t="s">
        <v>14</v>
      </c>
      <c r="F49" s="1140"/>
      <c r="G49" s="1140"/>
      <c r="H49" s="1140"/>
      <c r="I49" s="1140"/>
      <c r="J49" s="1141"/>
      <c r="K49" s="61">
        <v>12</v>
      </c>
      <c r="L49" s="62">
        <v>2</v>
      </c>
      <c r="M49" s="62">
        <v>2</v>
      </c>
      <c r="N49" s="62" t="s">
        <v>486</v>
      </c>
      <c r="O49" s="63" t="s">
        <v>486</v>
      </c>
      <c r="P49" s="46"/>
      <c r="Q49" s="46"/>
      <c r="R49" s="46"/>
      <c r="S49" s="46"/>
      <c r="T49" s="46"/>
      <c r="U49" s="46"/>
    </row>
    <row r="50" spans="1:21" ht="30.75" customHeight="1" x14ac:dyDescent="0.15">
      <c r="A50" s="46"/>
      <c r="B50" s="1163"/>
      <c r="C50" s="1164"/>
      <c r="D50" s="60"/>
      <c r="E50" s="1140" t="s">
        <v>15</v>
      </c>
      <c r="F50" s="1140"/>
      <c r="G50" s="1140"/>
      <c r="H50" s="1140"/>
      <c r="I50" s="1140"/>
      <c r="J50" s="1141"/>
      <c r="K50" s="61" t="s">
        <v>486</v>
      </c>
      <c r="L50" s="62" t="s">
        <v>486</v>
      </c>
      <c r="M50" s="62" t="s">
        <v>486</v>
      </c>
      <c r="N50" s="62" t="s">
        <v>486</v>
      </c>
      <c r="O50" s="63" t="s">
        <v>486</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486</v>
      </c>
      <c r="L51" s="62" t="s">
        <v>486</v>
      </c>
      <c r="M51" s="62" t="s">
        <v>486</v>
      </c>
      <c r="N51" s="62" t="s">
        <v>486</v>
      </c>
      <c r="O51" s="63" t="s">
        <v>486</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204</v>
      </c>
      <c r="L52" s="62">
        <v>208</v>
      </c>
      <c r="M52" s="62">
        <v>276</v>
      </c>
      <c r="N52" s="62">
        <v>247</v>
      </c>
      <c r="O52" s="63">
        <v>252</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-41</v>
      </c>
      <c r="L53" s="67">
        <v>-43</v>
      </c>
      <c r="M53" s="67">
        <v>-9</v>
      </c>
      <c r="N53" s="67">
        <v>-12</v>
      </c>
      <c r="O53" s="68">
        <v>18</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540</v>
      </c>
      <c r="L57" s="79" t="s">
        <v>541</v>
      </c>
      <c r="M57" s="79" t="s">
        <v>542</v>
      </c>
      <c r="N57" s="79" t="s">
        <v>543</v>
      </c>
      <c r="O57" s="80" t="s">
        <v>544</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4RWGTyfGL8/ag5e46QktO66lJG89MdvMzm6R3T36BZc+VVAv0UrOWWpmBM1ohs16u27G7SsKdgIMzBEOI6i3ow==" saltValue="5KI978FvIhVXc45nQ73Ch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verticalCentered="1"/>
  <pageMargins left="0" right="0" top="0" bottom="0" header="0" footer="0"/>
  <pageSetup paperSize="8" scale="77" orientation="landscape" r:id="rId1"/>
  <headerFooter alignWithMargins="0">
    <oddFooter>&amp;C&amp;P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525</v>
      </c>
      <c r="J40" s="101" t="s">
        <v>526</v>
      </c>
      <c r="K40" s="101" t="s">
        <v>527</v>
      </c>
      <c r="L40" s="101" t="s">
        <v>528</v>
      </c>
      <c r="M40" s="102" t="s">
        <v>529</v>
      </c>
    </row>
    <row r="41" spans="2:13" ht="27.75" customHeight="1" x14ac:dyDescent="0.15">
      <c r="B41" s="1181" t="s">
        <v>30</v>
      </c>
      <c r="C41" s="1182"/>
      <c r="D41" s="103"/>
      <c r="E41" s="1183" t="s">
        <v>31</v>
      </c>
      <c r="F41" s="1183"/>
      <c r="G41" s="1183"/>
      <c r="H41" s="1184"/>
      <c r="I41" s="330">
        <v>2369</v>
      </c>
      <c r="J41" s="331">
        <v>2450</v>
      </c>
      <c r="K41" s="331">
        <v>2429</v>
      </c>
      <c r="L41" s="331">
        <v>2391</v>
      </c>
      <c r="M41" s="332">
        <v>2381</v>
      </c>
    </row>
    <row r="42" spans="2:13" ht="27.75" customHeight="1" x14ac:dyDescent="0.15">
      <c r="B42" s="1171"/>
      <c r="C42" s="1172"/>
      <c r="D42" s="104"/>
      <c r="E42" s="1175" t="s">
        <v>32</v>
      </c>
      <c r="F42" s="1175"/>
      <c r="G42" s="1175"/>
      <c r="H42" s="1176"/>
      <c r="I42" s="333">
        <v>7</v>
      </c>
      <c r="J42" s="334">
        <v>7</v>
      </c>
      <c r="K42" s="334">
        <v>2</v>
      </c>
      <c r="L42" s="334">
        <v>12</v>
      </c>
      <c r="M42" s="335">
        <v>25</v>
      </c>
    </row>
    <row r="43" spans="2:13" ht="27.75" customHeight="1" x14ac:dyDescent="0.15">
      <c r="B43" s="1171"/>
      <c r="C43" s="1172"/>
      <c r="D43" s="104"/>
      <c r="E43" s="1175" t="s">
        <v>33</v>
      </c>
      <c r="F43" s="1175"/>
      <c r="G43" s="1175"/>
      <c r="H43" s="1176"/>
      <c r="I43" s="333" t="s">
        <v>486</v>
      </c>
      <c r="J43" s="334" t="s">
        <v>486</v>
      </c>
      <c r="K43" s="334" t="s">
        <v>486</v>
      </c>
      <c r="L43" s="334">
        <v>31</v>
      </c>
      <c r="M43" s="335">
        <v>20</v>
      </c>
    </row>
    <row r="44" spans="2:13" ht="27.75" customHeight="1" x14ac:dyDescent="0.15">
      <c r="B44" s="1171"/>
      <c r="C44" s="1172"/>
      <c r="D44" s="104"/>
      <c r="E44" s="1175" t="s">
        <v>34</v>
      </c>
      <c r="F44" s="1175"/>
      <c r="G44" s="1175"/>
      <c r="H44" s="1176"/>
      <c r="I44" s="333">
        <v>4</v>
      </c>
      <c r="J44" s="334">
        <v>2</v>
      </c>
      <c r="K44" s="334" t="s">
        <v>486</v>
      </c>
      <c r="L44" s="334" t="s">
        <v>486</v>
      </c>
      <c r="M44" s="335" t="s">
        <v>486</v>
      </c>
    </row>
    <row r="45" spans="2:13" ht="27.75" customHeight="1" x14ac:dyDescent="0.15">
      <c r="B45" s="1171"/>
      <c r="C45" s="1172"/>
      <c r="D45" s="104"/>
      <c r="E45" s="1175" t="s">
        <v>35</v>
      </c>
      <c r="F45" s="1175"/>
      <c r="G45" s="1175"/>
      <c r="H45" s="1176"/>
      <c r="I45" s="333">
        <v>342</v>
      </c>
      <c r="J45" s="334">
        <v>359</v>
      </c>
      <c r="K45" s="334">
        <v>375</v>
      </c>
      <c r="L45" s="334">
        <v>330</v>
      </c>
      <c r="M45" s="335">
        <v>231</v>
      </c>
    </row>
    <row r="46" spans="2:13" ht="27.75" customHeight="1" x14ac:dyDescent="0.15">
      <c r="B46" s="1171"/>
      <c r="C46" s="1172"/>
      <c r="D46" s="105"/>
      <c r="E46" s="1175" t="s">
        <v>36</v>
      </c>
      <c r="F46" s="1175"/>
      <c r="G46" s="1175"/>
      <c r="H46" s="1176"/>
      <c r="I46" s="333" t="s">
        <v>486</v>
      </c>
      <c r="J46" s="334" t="s">
        <v>486</v>
      </c>
      <c r="K46" s="334" t="s">
        <v>486</v>
      </c>
      <c r="L46" s="334" t="s">
        <v>486</v>
      </c>
      <c r="M46" s="335" t="s">
        <v>486</v>
      </c>
    </row>
    <row r="47" spans="2:13" ht="27.75" customHeight="1" x14ac:dyDescent="0.15">
      <c r="B47" s="1171"/>
      <c r="C47" s="1172"/>
      <c r="D47" s="106"/>
      <c r="E47" s="1185" t="s">
        <v>37</v>
      </c>
      <c r="F47" s="1186"/>
      <c r="G47" s="1186"/>
      <c r="H47" s="1187"/>
      <c r="I47" s="333" t="s">
        <v>486</v>
      </c>
      <c r="J47" s="334" t="s">
        <v>486</v>
      </c>
      <c r="K47" s="334" t="s">
        <v>486</v>
      </c>
      <c r="L47" s="334" t="s">
        <v>486</v>
      </c>
      <c r="M47" s="335" t="s">
        <v>486</v>
      </c>
    </row>
    <row r="48" spans="2:13" ht="27.75" customHeight="1" x14ac:dyDescent="0.15">
      <c r="B48" s="1171"/>
      <c r="C48" s="1172"/>
      <c r="D48" s="104"/>
      <c r="E48" s="1175" t="s">
        <v>38</v>
      </c>
      <c r="F48" s="1175"/>
      <c r="G48" s="1175"/>
      <c r="H48" s="1176"/>
      <c r="I48" s="333" t="s">
        <v>486</v>
      </c>
      <c r="J48" s="334" t="s">
        <v>486</v>
      </c>
      <c r="K48" s="334" t="s">
        <v>486</v>
      </c>
      <c r="L48" s="334" t="s">
        <v>486</v>
      </c>
      <c r="M48" s="335" t="s">
        <v>486</v>
      </c>
    </row>
    <row r="49" spans="2:13" ht="27.75" customHeight="1" x14ac:dyDescent="0.15">
      <c r="B49" s="1173"/>
      <c r="C49" s="1174"/>
      <c r="D49" s="104"/>
      <c r="E49" s="1175" t="s">
        <v>39</v>
      </c>
      <c r="F49" s="1175"/>
      <c r="G49" s="1175"/>
      <c r="H49" s="1176"/>
      <c r="I49" s="333" t="s">
        <v>486</v>
      </c>
      <c r="J49" s="334" t="s">
        <v>486</v>
      </c>
      <c r="K49" s="334" t="s">
        <v>486</v>
      </c>
      <c r="L49" s="334" t="s">
        <v>486</v>
      </c>
      <c r="M49" s="335" t="s">
        <v>486</v>
      </c>
    </row>
    <row r="50" spans="2:13" ht="27.75" customHeight="1" x14ac:dyDescent="0.15">
      <c r="B50" s="1169" t="s">
        <v>40</v>
      </c>
      <c r="C50" s="1170"/>
      <c r="D50" s="107"/>
      <c r="E50" s="1175" t="s">
        <v>41</v>
      </c>
      <c r="F50" s="1175"/>
      <c r="G50" s="1175"/>
      <c r="H50" s="1176"/>
      <c r="I50" s="333">
        <v>3291</v>
      </c>
      <c r="J50" s="334">
        <v>3347</v>
      </c>
      <c r="K50" s="334">
        <v>3540</v>
      </c>
      <c r="L50" s="334">
        <v>3601</v>
      </c>
      <c r="M50" s="335">
        <v>3486</v>
      </c>
    </row>
    <row r="51" spans="2:13" ht="27.75" customHeight="1" x14ac:dyDescent="0.15">
      <c r="B51" s="1171"/>
      <c r="C51" s="1172"/>
      <c r="D51" s="104"/>
      <c r="E51" s="1175" t="s">
        <v>42</v>
      </c>
      <c r="F51" s="1175"/>
      <c r="G51" s="1175"/>
      <c r="H51" s="1176"/>
      <c r="I51" s="333" t="s">
        <v>486</v>
      </c>
      <c r="J51" s="334" t="s">
        <v>486</v>
      </c>
      <c r="K51" s="334" t="s">
        <v>486</v>
      </c>
      <c r="L51" s="334" t="s">
        <v>486</v>
      </c>
      <c r="M51" s="335" t="s">
        <v>486</v>
      </c>
    </row>
    <row r="52" spans="2:13" ht="27.75" customHeight="1" x14ac:dyDescent="0.15">
      <c r="B52" s="1173"/>
      <c r="C52" s="1174"/>
      <c r="D52" s="104"/>
      <c r="E52" s="1175" t="s">
        <v>43</v>
      </c>
      <c r="F52" s="1175"/>
      <c r="G52" s="1175"/>
      <c r="H52" s="1176"/>
      <c r="I52" s="333">
        <v>2493</v>
      </c>
      <c r="J52" s="334">
        <v>2494</v>
      </c>
      <c r="K52" s="334">
        <v>2437</v>
      </c>
      <c r="L52" s="334">
        <v>2361</v>
      </c>
      <c r="M52" s="335">
        <v>2298</v>
      </c>
    </row>
    <row r="53" spans="2:13" ht="27.75" customHeight="1" thickBot="1" x14ac:dyDescent="0.2">
      <c r="B53" s="1177" t="s">
        <v>19</v>
      </c>
      <c r="C53" s="1178"/>
      <c r="D53" s="108"/>
      <c r="E53" s="1179" t="s">
        <v>44</v>
      </c>
      <c r="F53" s="1179"/>
      <c r="G53" s="1179"/>
      <c r="H53" s="1180"/>
      <c r="I53" s="336">
        <v>-3061</v>
      </c>
      <c r="J53" s="337">
        <v>-3023</v>
      </c>
      <c r="K53" s="337">
        <v>-3169</v>
      </c>
      <c r="L53" s="337">
        <v>-3199</v>
      </c>
      <c r="M53" s="338">
        <v>-3127</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nn+Kc+cvO2MAooIw5XcGi0HqboXqDFEpuTMB1zXyHe4/evUoxQ598s0ckUO4BH3lCaaPOiqWx8zWiXUYudbTlA==" saltValue="ropjUHEc1Tf6/aNK3mRp8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verticalCentered="1"/>
  <pageMargins left="0" right="0" top="0" bottom="0" header="0" footer="0"/>
  <pageSetup paperSize="8" scale="86" orientation="landscape" r:id="rId1"/>
  <headerFooter alignWithMargins="0">
    <oddFooter>&amp;C&amp;P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527</v>
      </c>
      <c r="G54" s="117" t="s">
        <v>528</v>
      </c>
      <c r="H54" s="118" t="s">
        <v>529</v>
      </c>
    </row>
    <row r="55" spans="2:8" ht="52.5" customHeight="1" x14ac:dyDescent="0.15">
      <c r="B55" s="119"/>
      <c r="C55" s="1196" t="s">
        <v>46</v>
      </c>
      <c r="D55" s="1196"/>
      <c r="E55" s="1197"/>
      <c r="F55" s="339">
        <v>786</v>
      </c>
      <c r="G55" s="339">
        <v>840</v>
      </c>
      <c r="H55" s="340">
        <v>784</v>
      </c>
    </row>
    <row r="56" spans="2:8" ht="52.5" customHeight="1" x14ac:dyDescent="0.15">
      <c r="B56" s="120"/>
      <c r="C56" s="1198" t="s">
        <v>47</v>
      </c>
      <c r="D56" s="1198"/>
      <c r="E56" s="1199"/>
      <c r="F56" s="341">
        <v>466</v>
      </c>
      <c r="G56" s="341">
        <v>430</v>
      </c>
      <c r="H56" s="342">
        <v>324</v>
      </c>
    </row>
    <row r="57" spans="2:8" ht="53.25" customHeight="1" x14ac:dyDescent="0.15">
      <c r="B57" s="120"/>
      <c r="C57" s="1200" t="s">
        <v>48</v>
      </c>
      <c r="D57" s="1200"/>
      <c r="E57" s="1201"/>
      <c r="F57" s="343">
        <v>1795</v>
      </c>
      <c r="G57" s="343">
        <v>1858</v>
      </c>
      <c r="H57" s="344">
        <v>1862</v>
      </c>
    </row>
    <row r="58" spans="2:8" ht="45.75" customHeight="1" x14ac:dyDescent="0.15">
      <c r="B58" s="121"/>
      <c r="C58" s="1188" t="s">
        <v>558</v>
      </c>
      <c r="D58" s="1189"/>
      <c r="E58" s="1190"/>
      <c r="F58" s="345">
        <v>840</v>
      </c>
      <c r="G58" s="345">
        <v>841</v>
      </c>
      <c r="H58" s="346">
        <v>810</v>
      </c>
    </row>
    <row r="59" spans="2:8" ht="45.75" customHeight="1" x14ac:dyDescent="0.15">
      <c r="B59" s="121"/>
      <c r="C59" s="1188" t="s">
        <v>559</v>
      </c>
      <c r="D59" s="1189"/>
      <c r="E59" s="1190"/>
      <c r="F59" s="345">
        <v>232</v>
      </c>
      <c r="G59" s="345">
        <v>264</v>
      </c>
      <c r="H59" s="346">
        <v>279</v>
      </c>
    </row>
    <row r="60" spans="2:8" ht="45.75" customHeight="1" x14ac:dyDescent="0.15">
      <c r="B60" s="121"/>
      <c r="C60" s="1188" t="s">
        <v>560</v>
      </c>
      <c r="D60" s="1189"/>
      <c r="E60" s="1190"/>
      <c r="F60" s="345">
        <v>248</v>
      </c>
      <c r="G60" s="345">
        <v>248</v>
      </c>
      <c r="H60" s="346">
        <v>248</v>
      </c>
    </row>
    <row r="61" spans="2:8" ht="45.75" customHeight="1" x14ac:dyDescent="0.15">
      <c r="B61" s="121"/>
      <c r="C61" s="1188" t="s">
        <v>561</v>
      </c>
      <c r="D61" s="1189"/>
      <c r="E61" s="1190"/>
      <c r="F61" s="345">
        <v>133</v>
      </c>
      <c r="G61" s="345">
        <v>133</v>
      </c>
      <c r="H61" s="346">
        <v>137</v>
      </c>
    </row>
    <row r="62" spans="2:8" ht="45.75" customHeight="1" thickBot="1" x14ac:dyDescent="0.2">
      <c r="B62" s="122"/>
      <c r="C62" s="1191" t="s">
        <v>562</v>
      </c>
      <c r="D62" s="1192"/>
      <c r="E62" s="1193"/>
      <c r="F62" s="347">
        <v>74</v>
      </c>
      <c r="G62" s="347">
        <v>103</v>
      </c>
      <c r="H62" s="348">
        <v>136</v>
      </c>
    </row>
    <row r="63" spans="2:8" ht="52.5" customHeight="1" thickBot="1" x14ac:dyDescent="0.2">
      <c r="B63" s="123"/>
      <c r="C63" s="1194" t="s">
        <v>49</v>
      </c>
      <c r="D63" s="1194"/>
      <c r="E63" s="1195"/>
      <c r="F63" s="349">
        <v>3047</v>
      </c>
      <c r="G63" s="349">
        <v>3128</v>
      </c>
      <c r="H63" s="350">
        <v>2970</v>
      </c>
    </row>
    <row r="64" spans="2:8" x14ac:dyDescent="0.15"/>
  </sheetData>
  <sheetProtection algorithmName="SHA-512" hashValue="iVS5JLFdCa7wB9CmEKzf9+QauemEh8DS1Z9qz5IW1o3edn7y7buPPWikY2kD1pb96ZTiV3g4XpCtraC65MSzTw==" saltValue="G0Pkh76FyY8ZOZtO1j6dX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verticalCentered="1"/>
  <pageMargins left="0" right="0" top="0" bottom="0" header="0" footer="0"/>
  <pageSetup paperSize="8" scale="62" orientation="landscape" r:id="rId1"/>
  <headerFooter alignWithMargins="0">
    <oddFooter>&amp;C&amp;P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524</v>
      </c>
      <c r="G2" s="137"/>
      <c r="H2" s="138"/>
    </row>
    <row r="3" spans="1:8" x14ac:dyDescent="0.15">
      <c r="A3" s="134" t="s">
        <v>517</v>
      </c>
      <c r="B3" s="139"/>
      <c r="C3" s="140"/>
      <c r="D3" s="141">
        <v>367723</v>
      </c>
      <c r="E3" s="142"/>
      <c r="F3" s="143">
        <v>301035</v>
      </c>
      <c r="G3" s="144"/>
      <c r="H3" s="145"/>
    </row>
    <row r="4" spans="1:8" x14ac:dyDescent="0.15">
      <c r="A4" s="146"/>
      <c r="B4" s="147"/>
      <c r="C4" s="148"/>
      <c r="D4" s="149">
        <v>228061</v>
      </c>
      <c r="E4" s="150"/>
      <c r="F4" s="151">
        <v>154376</v>
      </c>
      <c r="G4" s="152"/>
      <c r="H4" s="153"/>
    </row>
    <row r="5" spans="1:8" x14ac:dyDescent="0.15">
      <c r="A5" s="134" t="s">
        <v>519</v>
      </c>
      <c r="B5" s="139"/>
      <c r="C5" s="140"/>
      <c r="D5" s="141">
        <v>357382</v>
      </c>
      <c r="E5" s="142"/>
      <c r="F5" s="143">
        <v>277467</v>
      </c>
      <c r="G5" s="144"/>
      <c r="H5" s="145"/>
    </row>
    <row r="6" spans="1:8" x14ac:dyDescent="0.15">
      <c r="A6" s="146"/>
      <c r="B6" s="147"/>
      <c r="C6" s="148"/>
      <c r="D6" s="149">
        <v>176566</v>
      </c>
      <c r="E6" s="150"/>
      <c r="F6" s="151">
        <v>128378</v>
      </c>
      <c r="G6" s="152"/>
      <c r="H6" s="153"/>
    </row>
    <row r="7" spans="1:8" x14ac:dyDescent="0.15">
      <c r="A7" s="134" t="s">
        <v>520</v>
      </c>
      <c r="B7" s="139"/>
      <c r="C7" s="140"/>
      <c r="D7" s="141">
        <v>396023</v>
      </c>
      <c r="E7" s="142"/>
      <c r="F7" s="143">
        <v>282256</v>
      </c>
      <c r="G7" s="144"/>
      <c r="H7" s="145"/>
    </row>
    <row r="8" spans="1:8" x14ac:dyDescent="0.15">
      <c r="A8" s="146"/>
      <c r="B8" s="147"/>
      <c r="C8" s="148"/>
      <c r="D8" s="149">
        <v>247008</v>
      </c>
      <c r="E8" s="150"/>
      <c r="F8" s="151">
        <v>145453</v>
      </c>
      <c r="G8" s="152"/>
      <c r="H8" s="153"/>
    </row>
    <row r="9" spans="1:8" x14ac:dyDescent="0.15">
      <c r="A9" s="134" t="s">
        <v>521</v>
      </c>
      <c r="B9" s="139"/>
      <c r="C9" s="140"/>
      <c r="D9" s="141">
        <v>226165</v>
      </c>
      <c r="E9" s="142"/>
      <c r="F9" s="143">
        <v>295341</v>
      </c>
      <c r="G9" s="144"/>
      <c r="H9" s="145"/>
    </row>
    <row r="10" spans="1:8" x14ac:dyDescent="0.15">
      <c r="A10" s="146"/>
      <c r="B10" s="147"/>
      <c r="C10" s="148"/>
      <c r="D10" s="149">
        <v>108716</v>
      </c>
      <c r="E10" s="150"/>
      <c r="F10" s="151">
        <v>137402</v>
      </c>
      <c r="G10" s="152"/>
      <c r="H10" s="153"/>
    </row>
    <row r="11" spans="1:8" x14ac:dyDescent="0.15">
      <c r="A11" s="134" t="s">
        <v>522</v>
      </c>
      <c r="B11" s="139"/>
      <c r="C11" s="140"/>
      <c r="D11" s="141">
        <v>603714</v>
      </c>
      <c r="E11" s="142"/>
      <c r="F11" s="143">
        <v>292845</v>
      </c>
      <c r="G11" s="144"/>
      <c r="H11" s="145"/>
    </row>
    <row r="12" spans="1:8" x14ac:dyDescent="0.15">
      <c r="A12" s="146"/>
      <c r="B12" s="147"/>
      <c r="C12" s="154"/>
      <c r="D12" s="149">
        <v>202501</v>
      </c>
      <c r="E12" s="150"/>
      <c r="F12" s="151">
        <v>143187</v>
      </c>
      <c r="G12" s="152"/>
      <c r="H12" s="153"/>
    </row>
    <row r="13" spans="1:8" x14ac:dyDescent="0.15">
      <c r="A13" s="134"/>
      <c r="B13" s="139"/>
      <c r="C13" s="140"/>
      <c r="D13" s="141">
        <v>390201</v>
      </c>
      <c r="E13" s="142"/>
      <c r="F13" s="143">
        <v>289789</v>
      </c>
      <c r="G13" s="155"/>
      <c r="H13" s="145"/>
    </row>
    <row r="14" spans="1:8" x14ac:dyDescent="0.15">
      <c r="A14" s="146"/>
      <c r="B14" s="147"/>
      <c r="C14" s="148"/>
      <c r="D14" s="149">
        <v>192570</v>
      </c>
      <c r="E14" s="150"/>
      <c r="F14" s="151">
        <v>141759</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1.64</v>
      </c>
      <c r="C19" s="156">
        <f>ROUND(VALUE(SUBSTITUTE(実質収支比率等に係る経年分析!G$48,"▲","-")),2)</f>
        <v>13.5</v>
      </c>
      <c r="D19" s="156">
        <f>ROUND(VALUE(SUBSTITUTE(実質収支比率等に係る経年分析!H$48,"▲","-")),2)</f>
        <v>6.13</v>
      </c>
      <c r="E19" s="156">
        <f>ROUND(VALUE(SUBSTITUTE(実質収支比率等に係る経年分析!I$48,"▲","-")),2)</f>
        <v>4.47</v>
      </c>
      <c r="F19" s="156">
        <f>ROUND(VALUE(SUBSTITUTE(実質収支比率等に係る経年分析!J$48,"▲","-")),2)</f>
        <v>1.6</v>
      </c>
    </row>
    <row r="20" spans="1:11" x14ac:dyDescent="0.15">
      <c r="A20" s="156" t="s">
        <v>53</v>
      </c>
      <c r="B20" s="156">
        <f>ROUND(VALUE(SUBSTITUTE(実質収支比率等に係る経年分析!F$47,"▲","-")),2)</f>
        <v>52.81</v>
      </c>
      <c r="C20" s="156">
        <f>ROUND(VALUE(SUBSTITUTE(実質収支比率等に係る経年分析!G$47,"▲","-")),2)</f>
        <v>49.57</v>
      </c>
      <c r="D20" s="156">
        <f>ROUND(VALUE(SUBSTITUTE(実質収支比率等に係る経年分析!H$47,"▲","-")),2)</f>
        <v>59.07</v>
      </c>
      <c r="E20" s="156">
        <f>ROUND(VALUE(SUBSTITUTE(実質収支比率等に係る経年分析!I$47,"▲","-")),2)</f>
        <v>64.66</v>
      </c>
      <c r="F20" s="156">
        <f>ROUND(VALUE(SUBSTITUTE(実質収支比率等に係る経年分析!J$47,"▲","-")),2)</f>
        <v>58.77</v>
      </c>
    </row>
    <row r="21" spans="1:11" x14ac:dyDescent="0.15">
      <c r="A21" s="156" t="s">
        <v>54</v>
      </c>
      <c r="B21" s="156">
        <f>IF(ISNUMBER(VALUE(SUBSTITUTE(実質収支比率等に係る経年分析!F$49,"▲","-"))),ROUND(VALUE(SUBSTITUTE(実質収支比率等に係る経年分析!F$49,"▲","-")),2),NA())</f>
        <v>-4.16</v>
      </c>
      <c r="C21" s="156">
        <f>IF(ISNUMBER(VALUE(SUBSTITUTE(実質収支比率等に係る経年分析!G$49,"▲","-"))),ROUND(VALUE(SUBSTITUTE(実質収支比率等に係る経年分析!G$49,"▲","-")),2),NA())</f>
        <v>14.41</v>
      </c>
      <c r="D21" s="156">
        <f>IF(ISNUMBER(VALUE(SUBSTITUTE(実質収支比率等に係る経年分析!H$49,"▲","-"))),ROUND(VALUE(SUBSTITUTE(実質収支比率等に係る経年分析!H$49,"▲","-")),2),NA())</f>
        <v>-3.29</v>
      </c>
      <c r="E21" s="156">
        <f>IF(ISNUMBER(VALUE(SUBSTITUTE(実質収支比率等に係る経年分析!I$49,"▲","-"))),ROUND(VALUE(SUBSTITUTE(実質収支比率等に係る経年分析!I$49,"▲","-")),2),NA())</f>
        <v>1.28</v>
      </c>
      <c r="F21" s="156">
        <f>IF(ISNUMBER(VALUE(SUBSTITUTE(実質収支比率等に係る経年分析!J$49,"▲","-"))),ROUND(VALUE(SUBSTITUTE(実質収支比率等に係る経年分析!J$49,"▲","-")),2),NA())</f>
        <v>-4.66</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0.05</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15">
      <c r="A31" s="157" t="e">
        <f>IF(連結実質赤字比率に係る赤字・黒字の構成分析!C$39="",NA(),連結実質赤字比率に係る赤字・黒字の構成分析!C$39)</f>
        <v>#N/A</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#VALUE!</v>
      </c>
      <c r="K31" s="157" t="e">
        <f>IF(ROUND(VALUE(SUBSTITUTE(連結実質赤字比率に係る赤字・黒字の構成分析!J$39,"▲", "-")), 2) &gt;= 0, ABS(ROUND(VALUE(SUBSTITUTE(連結実質赤字比率に係る赤字・黒字の構成分析!J$39,"▲", "-")), 2)), NA())</f>
        <v>#VALUE!</v>
      </c>
    </row>
    <row r="32" spans="1:11" x14ac:dyDescent="0.15">
      <c r="A32" s="157" t="str">
        <f>IF(連結実質赤字比率に係る赤字・黒字の構成分析!C$38="",NA(),連結実質赤字比率に係る赤字・黒字の構成分析!C$38)</f>
        <v>北川村代替輸送特別会計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v>
      </c>
    </row>
    <row r="33" spans="1:16" x14ac:dyDescent="0.15">
      <c r="A33" s="157" t="str">
        <f>IF(連結実質赤字比率に係る赤字・黒字の構成分析!C$37="",NA(),連結実質赤字比率に係る赤字・黒字の構成分析!C$37)</f>
        <v>北川村後期高齢者医療特別会計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7.0000000000000007E-2</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0.09</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0.05</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0.03</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0.03</v>
      </c>
    </row>
    <row r="34" spans="1:16" x14ac:dyDescent="0.15">
      <c r="A34" s="157" t="str">
        <f>IF(連結実質赤字比率に係る赤字・黒字の構成分析!C$36="",NA(),連結実質赤字比率に係る赤字・黒字の構成分析!C$36)</f>
        <v>北川村国民健康保険特別会計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0</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0.12</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0.11</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1.63</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13.49</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6.12</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4.47</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1.59</v>
      </c>
    </row>
    <row r="36" spans="1:16" x14ac:dyDescent="0.15">
      <c r="A36" s="157" t="str">
        <f>IF(連結実質赤字比率に係る赤字・黒字の構成分析!C$34="",NA(),連結実質赤字比率に係る赤字・黒字の構成分析!C$34)</f>
        <v>簡易水道事業会計</v>
      </c>
      <c r="B36" s="157" t="e">
        <f>IF(ROUND(VALUE(SUBSTITUTE(連結実質赤字比率に係る赤字・黒字の構成分析!F$34,"▲", "-")), 2) &lt; 0, ABS(ROUND(VALUE(SUBSTITUTE(連結実質赤字比率に係る赤字・黒字の構成分析!F$34,"▲", "-")), 2)), NA())</f>
        <v>#VALUE!</v>
      </c>
      <c r="C36" s="157" t="e">
        <f>IF(ROUND(VALUE(SUBSTITUTE(連結実質赤字比率に係る赤字・黒字の構成分析!F$34,"▲", "-")), 2) &gt;= 0, ABS(ROUND(VALUE(SUBSTITUTE(連結実質赤字比率に係る赤字・黒字の構成分析!F$34,"▲", "-")), 2)), NA())</f>
        <v>#VALUE!</v>
      </c>
      <c r="D36" s="157" t="e">
        <f>IF(ROUND(VALUE(SUBSTITUTE(連結実質赤字比率に係る赤字・黒字の構成分析!G$34,"▲", "-")), 2) &lt; 0, ABS(ROUND(VALUE(SUBSTITUTE(連結実質赤字比率に係る赤字・黒字の構成分析!G$34,"▲", "-")), 2)), NA())</f>
        <v>#VALUE!</v>
      </c>
      <c r="E36" s="157" t="e">
        <f>IF(ROUND(VALUE(SUBSTITUTE(連結実質赤字比率に係る赤字・黒字の構成分析!G$34,"▲", "-")), 2) &gt;= 0, ABS(ROUND(VALUE(SUBSTITUTE(連結実質赤字比率に係る赤字・黒字の構成分析!G$34,"▲", "-")), 2)), NA())</f>
        <v>#VALUE!</v>
      </c>
      <c r="F36" s="157" t="e">
        <f>IF(ROUND(VALUE(SUBSTITUTE(連結実質赤字比率に係る赤字・黒字の構成分析!H$34,"▲", "-")), 2) &lt; 0, ABS(ROUND(VALUE(SUBSTITUTE(連結実質赤字比率に係る赤字・黒字の構成分析!H$34,"▲", "-")), 2)), NA())</f>
        <v>#VALUE!</v>
      </c>
      <c r="G36" s="157" t="e">
        <f>IF(ROUND(VALUE(SUBSTITUTE(連結実質赤字比率に係る赤字・黒字の構成分析!H$34,"▲", "-")), 2) &gt;= 0, ABS(ROUND(VALUE(SUBSTITUTE(連結実質赤字比率に係る赤字・黒字の構成分析!H$34,"▲", "-")), 2)), NA())</f>
        <v>#VALUE!</v>
      </c>
      <c r="H36" s="157" t="e">
        <f>IF(ROUND(VALUE(SUBSTITUTE(連結実質赤字比率に係る赤字・黒字の構成分析!I$34,"▲", "-")), 2) &lt; 0, ABS(ROUND(VALUE(SUBSTITUTE(連結実質赤字比率に係る赤字・黒字の構成分析!I$34,"▲", "-")), 2)), NA())</f>
        <v>#VALUE!</v>
      </c>
      <c r="I36" s="157" t="e">
        <f>IF(ROUND(VALUE(SUBSTITUTE(連結実質赤字比率に係る赤字・黒字の構成分析!I$34,"▲", "-")), 2) &gt;= 0, ABS(ROUND(VALUE(SUBSTITUTE(連結実質赤字比率に係る赤字・黒字の構成分析!I$34,"▲", "-")), 2)), NA())</f>
        <v>#VALUE!</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5.37</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204</v>
      </c>
      <c r="E42" s="158"/>
      <c r="F42" s="158"/>
      <c r="G42" s="158">
        <f>'実質公債費比率（分子）の構造'!L$52</f>
        <v>208</v>
      </c>
      <c r="H42" s="158"/>
      <c r="I42" s="158"/>
      <c r="J42" s="158">
        <f>'実質公債費比率（分子）の構造'!M$52</f>
        <v>276</v>
      </c>
      <c r="K42" s="158"/>
      <c r="L42" s="158"/>
      <c r="M42" s="158">
        <f>'実質公債費比率（分子）の構造'!N$52</f>
        <v>247</v>
      </c>
      <c r="N42" s="158"/>
      <c r="O42" s="158"/>
      <c r="P42" s="158">
        <f>'実質公債費比率（分子）の構造'!O$52</f>
        <v>252</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12</v>
      </c>
      <c r="C45" s="158"/>
      <c r="D45" s="158"/>
      <c r="E45" s="158">
        <f>'実質公債費比率（分子）の構造'!L$49</f>
        <v>2</v>
      </c>
      <c r="F45" s="158"/>
      <c r="G45" s="158"/>
      <c r="H45" s="158">
        <f>'実質公債費比率（分子）の構造'!M$49</f>
        <v>2</v>
      </c>
      <c r="I45" s="158"/>
      <c r="J45" s="158"/>
      <c r="K45" s="158" t="str">
        <f>'実質公債費比率（分子）の構造'!N$49</f>
        <v>-</v>
      </c>
      <c r="L45" s="158"/>
      <c r="M45" s="158"/>
      <c r="N45" s="158" t="str">
        <f>'実質公債費比率（分子）の構造'!O$49</f>
        <v>-</v>
      </c>
      <c r="O45" s="158"/>
      <c r="P45" s="158"/>
    </row>
    <row r="46" spans="1:16" x14ac:dyDescent="0.15">
      <c r="A46" s="158" t="s">
        <v>64</v>
      </c>
      <c r="B46" s="158" t="str">
        <f>'実質公債費比率（分子）の構造'!K$48</f>
        <v>-</v>
      </c>
      <c r="C46" s="158"/>
      <c r="D46" s="158"/>
      <c r="E46" s="158" t="str">
        <f>'実質公債費比率（分子）の構造'!L$48</f>
        <v>-</v>
      </c>
      <c r="F46" s="158"/>
      <c r="G46" s="158"/>
      <c r="H46" s="158">
        <f>'実質公債費比率（分子）の構造'!M$48</f>
        <v>1</v>
      </c>
      <c r="I46" s="158"/>
      <c r="J46" s="158"/>
      <c r="K46" s="158">
        <f>'実質公債費比率（分子）の構造'!N$48</f>
        <v>1</v>
      </c>
      <c r="L46" s="158"/>
      <c r="M46" s="158"/>
      <c r="N46" s="158">
        <f>'実質公債費比率（分子）の構造'!O$48</f>
        <v>20</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151</v>
      </c>
      <c r="C49" s="158"/>
      <c r="D49" s="158"/>
      <c r="E49" s="158">
        <f>'実質公債費比率（分子）の構造'!L$45</f>
        <v>163</v>
      </c>
      <c r="F49" s="158"/>
      <c r="G49" s="158"/>
      <c r="H49" s="158">
        <f>'実質公債費比率（分子）の構造'!M$45</f>
        <v>264</v>
      </c>
      <c r="I49" s="158"/>
      <c r="J49" s="158"/>
      <c r="K49" s="158">
        <f>'実質公債費比率（分子）の構造'!N$45</f>
        <v>234</v>
      </c>
      <c r="L49" s="158"/>
      <c r="M49" s="158"/>
      <c r="N49" s="158">
        <f>'実質公債費比率（分子）の構造'!O$45</f>
        <v>250</v>
      </c>
      <c r="O49" s="158"/>
      <c r="P49" s="158"/>
    </row>
    <row r="50" spans="1:16" x14ac:dyDescent="0.15">
      <c r="A50" s="158" t="s">
        <v>67</v>
      </c>
      <c r="B50" s="158" t="e">
        <f>NA()</f>
        <v>#N/A</v>
      </c>
      <c r="C50" s="158">
        <f>IF(ISNUMBER('実質公債費比率（分子）の構造'!K$53),'実質公債費比率（分子）の構造'!K$53,NA())</f>
        <v>-41</v>
      </c>
      <c r="D50" s="158" t="e">
        <f>NA()</f>
        <v>#N/A</v>
      </c>
      <c r="E50" s="158" t="e">
        <f>NA()</f>
        <v>#N/A</v>
      </c>
      <c r="F50" s="158">
        <f>IF(ISNUMBER('実質公債費比率（分子）の構造'!L$53),'実質公債費比率（分子）の構造'!L$53,NA())</f>
        <v>-43</v>
      </c>
      <c r="G50" s="158" t="e">
        <f>NA()</f>
        <v>#N/A</v>
      </c>
      <c r="H50" s="158" t="e">
        <f>NA()</f>
        <v>#N/A</v>
      </c>
      <c r="I50" s="158">
        <f>IF(ISNUMBER('実質公債費比率（分子）の構造'!M$53),'実質公債費比率（分子）の構造'!M$53,NA())</f>
        <v>-9</v>
      </c>
      <c r="J50" s="158" t="e">
        <f>NA()</f>
        <v>#N/A</v>
      </c>
      <c r="K50" s="158" t="e">
        <f>NA()</f>
        <v>#N/A</v>
      </c>
      <c r="L50" s="158">
        <f>IF(ISNUMBER('実質公債費比率（分子）の構造'!N$53),'実質公債費比率（分子）の構造'!N$53,NA())</f>
        <v>-12</v>
      </c>
      <c r="M50" s="158" t="e">
        <f>NA()</f>
        <v>#N/A</v>
      </c>
      <c r="N50" s="158" t="e">
        <f>NA()</f>
        <v>#N/A</v>
      </c>
      <c r="O50" s="158">
        <f>IF(ISNUMBER('実質公債費比率（分子）の構造'!O$53),'実質公債費比率（分子）の構造'!O$53,NA())</f>
        <v>18</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2493</v>
      </c>
      <c r="E56" s="157"/>
      <c r="F56" s="157"/>
      <c r="G56" s="157">
        <f>'将来負担比率（分子）の構造'!J$52</f>
        <v>2494</v>
      </c>
      <c r="H56" s="157"/>
      <c r="I56" s="157"/>
      <c r="J56" s="157">
        <f>'将来負担比率（分子）の構造'!K$52</f>
        <v>2437</v>
      </c>
      <c r="K56" s="157"/>
      <c r="L56" s="157"/>
      <c r="M56" s="157">
        <f>'将来負担比率（分子）の構造'!L$52</f>
        <v>2361</v>
      </c>
      <c r="N56" s="157"/>
      <c r="O56" s="157"/>
      <c r="P56" s="157">
        <f>'将来負担比率（分子）の構造'!M$52</f>
        <v>2298</v>
      </c>
    </row>
    <row r="57" spans="1:16" x14ac:dyDescent="0.15">
      <c r="A57" s="157" t="s">
        <v>42</v>
      </c>
      <c r="B57" s="157"/>
      <c r="C57" s="157"/>
      <c r="D57" s="157" t="str">
        <f>'将来負担比率（分子）の構造'!I$51</f>
        <v>-</v>
      </c>
      <c r="E57" s="157"/>
      <c r="F57" s="157"/>
      <c r="G57" s="157" t="str">
        <f>'将来負担比率（分子）の構造'!J$51</f>
        <v>-</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15">
      <c r="A58" s="157" t="s">
        <v>41</v>
      </c>
      <c r="B58" s="157"/>
      <c r="C58" s="157"/>
      <c r="D58" s="157">
        <f>'将来負担比率（分子）の構造'!I$50</f>
        <v>3291</v>
      </c>
      <c r="E58" s="157"/>
      <c r="F58" s="157"/>
      <c r="G58" s="157">
        <f>'将来負担比率（分子）の構造'!J$50</f>
        <v>3347</v>
      </c>
      <c r="H58" s="157"/>
      <c r="I58" s="157"/>
      <c r="J58" s="157">
        <f>'将来負担比率（分子）の構造'!K$50</f>
        <v>3540</v>
      </c>
      <c r="K58" s="157"/>
      <c r="L58" s="157"/>
      <c r="M58" s="157">
        <f>'将来負担比率（分子）の構造'!L$50</f>
        <v>3601</v>
      </c>
      <c r="N58" s="157"/>
      <c r="O58" s="157"/>
      <c r="P58" s="157">
        <f>'将来負担比率（分子）の構造'!M$50</f>
        <v>3486</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342</v>
      </c>
      <c r="C62" s="157"/>
      <c r="D62" s="157"/>
      <c r="E62" s="157">
        <f>'将来負担比率（分子）の構造'!J$45</f>
        <v>359</v>
      </c>
      <c r="F62" s="157"/>
      <c r="G62" s="157"/>
      <c r="H62" s="157">
        <f>'将来負担比率（分子）の構造'!K$45</f>
        <v>375</v>
      </c>
      <c r="I62" s="157"/>
      <c r="J62" s="157"/>
      <c r="K62" s="157">
        <f>'将来負担比率（分子）の構造'!L$45</f>
        <v>330</v>
      </c>
      <c r="L62" s="157"/>
      <c r="M62" s="157"/>
      <c r="N62" s="157">
        <f>'将来負担比率（分子）の構造'!M$45</f>
        <v>231</v>
      </c>
      <c r="O62" s="157"/>
      <c r="P62" s="157"/>
    </row>
    <row r="63" spans="1:16" x14ac:dyDescent="0.15">
      <c r="A63" s="157" t="s">
        <v>34</v>
      </c>
      <c r="B63" s="157">
        <f>'将来負担比率（分子）の構造'!I$44</f>
        <v>4</v>
      </c>
      <c r="C63" s="157"/>
      <c r="D63" s="157"/>
      <c r="E63" s="157">
        <f>'将来負担比率（分子）の構造'!J$44</f>
        <v>2</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15">
      <c r="A64" s="157" t="s">
        <v>33</v>
      </c>
      <c r="B64" s="157" t="str">
        <f>'将来負担比率（分子）の構造'!I$43</f>
        <v>-</v>
      </c>
      <c r="C64" s="157"/>
      <c r="D64" s="157"/>
      <c r="E64" s="157" t="str">
        <f>'将来負担比率（分子）の構造'!J$43</f>
        <v>-</v>
      </c>
      <c r="F64" s="157"/>
      <c r="G64" s="157"/>
      <c r="H64" s="157" t="str">
        <f>'将来負担比率（分子）の構造'!K$43</f>
        <v>-</v>
      </c>
      <c r="I64" s="157"/>
      <c r="J64" s="157"/>
      <c r="K64" s="157">
        <f>'将来負担比率（分子）の構造'!L$43</f>
        <v>31</v>
      </c>
      <c r="L64" s="157"/>
      <c r="M64" s="157"/>
      <c r="N64" s="157">
        <f>'将来負担比率（分子）の構造'!M$43</f>
        <v>20</v>
      </c>
      <c r="O64" s="157"/>
      <c r="P64" s="157"/>
    </row>
    <row r="65" spans="1:16" x14ac:dyDescent="0.15">
      <c r="A65" s="157" t="s">
        <v>32</v>
      </c>
      <c r="B65" s="157">
        <f>'将来負担比率（分子）の構造'!I$42</f>
        <v>7</v>
      </c>
      <c r="C65" s="157"/>
      <c r="D65" s="157"/>
      <c r="E65" s="157">
        <f>'将来負担比率（分子）の構造'!J$42</f>
        <v>7</v>
      </c>
      <c r="F65" s="157"/>
      <c r="G65" s="157"/>
      <c r="H65" s="157">
        <f>'将来負担比率（分子）の構造'!K$42</f>
        <v>2</v>
      </c>
      <c r="I65" s="157"/>
      <c r="J65" s="157"/>
      <c r="K65" s="157">
        <f>'将来負担比率（分子）の構造'!L$42</f>
        <v>12</v>
      </c>
      <c r="L65" s="157"/>
      <c r="M65" s="157"/>
      <c r="N65" s="157">
        <f>'将来負担比率（分子）の構造'!M$42</f>
        <v>25</v>
      </c>
      <c r="O65" s="157"/>
      <c r="P65" s="157"/>
    </row>
    <row r="66" spans="1:16" x14ac:dyDescent="0.15">
      <c r="A66" s="157" t="s">
        <v>31</v>
      </c>
      <c r="B66" s="157">
        <f>'将来負担比率（分子）の構造'!I$41</f>
        <v>2369</v>
      </c>
      <c r="C66" s="157"/>
      <c r="D66" s="157"/>
      <c r="E66" s="157">
        <f>'将来負担比率（分子）の構造'!J$41</f>
        <v>2450</v>
      </c>
      <c r="F66" s="157"/>
      <c r="G66" s="157"/>
      <c r="H66" s="157">
        <f>'将来負担比率（分子）の構造'!K$41</f>
        <v>2429</v>
      </c>
      <c r="I66" s="157"/>
      <c r="J66" s="157"/>
      <c r="K66" s="157">
        <f>'将来負担比率（分子）の構造'!L$41</f>
        <v>2391</v>
      </c>
      <c r="L66" s="157"/>
      <c r="M66" s="157"/>
      <c r="N66" s="157">
        <f>'将来負担比率（分子）の構造'!M$41</f>
        <v>2381</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786</v>
      </c>
      <c r="C72" s="161">
        <f>基金残高に係る経年分析!G55</f>
        <v>840</v>
      </c>
      <c r="D72" s="161">
        <f>基金残高に係る経年分析!H55</f>
        <v>784</v>
      </c>
    </row>
    <row r="73" spans="1:16" x14ac:dyDescent="0.15">
      <c r="A73" s="160" t="s">
        <v>74</v>
      </c>
      <c r="B73" s="161">
        <f>基金残高に係る経年分析!F56</f>
        <v>466</v>
      </c>
      <c r="C73" s="161">
        <f>基金残高に係る経年分析!G56</f>
        <v>430</v>
      </c>
      <c r="D73" s="161">
        <f>基金残高に係る経年分析!H56</f>
        <v>324</v>
      </c>
    </row>
    <row r="74" spans="1:16" x14ac:dyDescent="0.15">
      <c r="A74" s="160" t="s">
        <v>75</v>
      </c>
      <c r="B74" s="161">
        <f>基金残高に係る経年分析!F57</f>
        <v>1795</v>
      </c>
      <c r="C74" s="161">
        <f>基金残高に係る経年分析!G57</f>
        <v>1858</v>
      </c>
      <c r="D74" s="161">
        <f>基金残高に係る経年分析!H57</f>
        <v>1862</v>
      </c>
    </row>
  </sheetData>
  <sheetProtection algorithmName="SHA-512" hashValue="T/14OmX61R54Olz69cxo1OFeGSftxjSLauH1Cdfkx4ahmXlEBNo3v/I0S0KcKDrtK2u0kYxLEA8Wir31LXnMSg==" saltValue="44CvPn2c8c2hbSfbkVnNy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203</v>
      </c>
      <c r="DI1" s="705"/>
      <c r="DJ1" s="705"/>
      <c r="DK1" s="705"/>
      <c r="DL1" s="705"/>
      <c r="DM1" s="705"/>
      <c r="DN1" s="706"/>
      <c r="DO1" s="196"/>
      <c r="DP1" s="704" t="s">
        <v>204</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6" t="s">
        <v>206</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c r="AP3" s="666" t="s">
        <v>207</v>
      </c>
      <c r="AQ3" s="667"/>
      <c r="AR3" s="667"/>
      <c r="AS3" s="667"/>
      <c r="AT3" s="667"/>
      <c r="AU3" s="667"/>
      <c r="AV3" s="667"/>
      <c r="AW3" s="667"/>
      <c r="AX3" s="667"/>
      <c r="AY3" s="667"/>
      <c r="AZ3" s="667"/>
      <c r="BA3" s="667"/>
      <c r="BB3" s="667"/>
      <c r="BC3" s="667"/>
      <c r="BD3" s="667"/>
      <c r="BE3" s="667"/>
      <c r="BF3" s="667"/>
      <c r="BG3" s="667"/>
      <c r="BH3" s="667"/>
      <c r="BI3" s="667"/>
      <c r="BJ3" s="667"/>
      <c r="BK3" s="667"/>
      <c r="BL3" s="667"/>
      <c r="BM3" s="667"/>
      <c r="BN3" s="667"/>
      <c r="BO3" s="667"/>
      <c r="BP3" s="667"/>
      <c r="BQ3" s="667"/>
      <c r="BR3" s="667"/>
      <c r="BS3" s="667"/>
      <c r="BT3" s="667"/>
      <c r="BU3" s="667"/>
      <c r="BV3" s="667"/>
      <c r="BW3" s="667"/>
      <c r="BX3" s="667"/>
      <c r="BY3" s="667"/>
      <c r="BZ3" s="667"/>
      <c r="CA3" s="667"/>
      <c r="CB3" s="668"/>
      <c r="CD3" s="666" t="s">
        <v>208</v>
      </c>
      <c r="CE3" s="667"/>
      <c r="CF3" s="667"/>
      <c r="CG3" s="667"/>
      <c r="CH3" s="667"/>
      <c r="CI3" s="667"/>
      <c r="CJ3" s="667"/>
      <c r="CK3" s="667"/>
      <c r="CL3" s="667"/>
      <c r="CM3" s="667"/>
      <c r="CN3" s="667"/>
      <c r="CO3" s="667"/>
      <c r="CP3" s="667"/>
      <c r="CQ3" s="667"/>
      <c r="CR3" s="667"/>
      <c r="CS3" s="667"/>
      <c r="CT3" s="667"/>
      <c r="CU3" s="667"/>
      <c r="CV3" s="667"/>
      <c r="CW3" s="667"/>
      <c r="CX3" s="667"/>
      <c r="CY3" s="667"/>
      <c r="CZ3" s="667"/>
      <c r="DA3" s="667"/>
      <c r="DB3" s="667"/>
      <c r="DC3" s="667"/>
      <c r="DD3" s="667"/>
      <c r="DE3" s="667"/>
      <c r="DF3" s="667"/>
      <c r="DG3" s="667"/>
      <c r="DH3" s="667"/>
      <c r="DI3" s="667"/>
      <c r="DJ3" s="667"/>
      <c r="DK3" s="667"/>
      <c r="DL3" s="667"/>
      <c r="DM3" s="667"/>
      <c r="DN3" s="667"/>
      <c r="DO3" s="667"/>
      <c r="DP3" s="667"/>
      <c r="DQ3" s="667"/>
      <c r="DR3" s="667"/>
      <c r="DS3" s="667"/>
      <c r="DT3" s="667"/>
      <c r="DU3" s="667"/>
      <c r="DV3" s="667"/>
      <c r="DW3" s="667"/>
      <c r="DX3" s="667"/>
      <c r="DY3" s="667"/>
      <c r="DZ3" s="667"/>
      <c r="EA3" s="667"/>
      <c r="EB3" s="667"/>
      <c r="EC3" s="668"/>
    </row>
    <row r="4" spans="2:143" ht="11.25" customHeight="1" x14ac:dyDescent="0.15">
      <c r="B4" s="666" t="s">
        <v>1</v>
      </c>
      <c r="C4" s="667"/>
      <c r="D4" s="667"/>
      <c r="E4" s="667"/>
      <c r="F4" s="667"/>
      <c r="G4" s="667"/>
      <c r="H4" s="667"/>
      <c r="I4" s="667"/>
      <c r="J4" s="667"/>
      <c r="K4" s="667"/>
      <c r="L4" s="667"/>
      <c r="M4" s="667"/>
      <c r="N4" s="667"/>
      <c r="O4" s="667"/>
      <c r="P4" s="667"/>
      <c r="Q4" s="668"/>
      <c r="R4" s="666" t="s">
        <v>209</v>
      </c>
      <c r="S4" s="667"/>
      <c r="T4" s="667"/>
      <c r="U4" s="667"/>
      <c r="V4" s="667"/>
      <c r="W4" s="667"/>
      <c r="X4" s="667"/>
      <c r="Y4" s="668"/>
      <c r="Z4" s="666" t="s">
        <v>210</v>
      </c>
      <c r="AA4" s="667"/>
      <c r="AB4" s="667"/>
      <c r="AC4" s="668"/>
      <c r="AD4" s="666" t="s">
        <v>211</v>
      </c>
      <c r="AE4" s="667"/>
      <c r="AF4" s="667"/>
      <c r="AG4" s="667"/>
      <c r="AH4" s="667"/>
      <c r="AI4" s="667"/>
      <c r="AJ4" s="667"/>
      <c r="AK4" s="668"/>
      <c r="AL4" s="666" t="s">
        <v>210</v>
      </c>
      <c r="AM4" s="667"/>
      <c r="AN4" s="667"/>
      <c r="AO4" s="668"/>
      <c r="AP4" s="707" t="s">
        <v>212</v>
      </c>
      <c r="AQ4" s="707"/>
      <c r="AR4" s="707"/>
      <c r="AS4" s="707"/>
      <c r="AT4" s="707"/>
      <c r="AU4" s="707"/>
      <c r="AV4" s="707"/>
      <c r="AW4" s="707"/>
      <c r="AX4" s="707"/>
      <c r="AY4" s="707"/>
      <c r="AZ4" s="707"/>
      <c r="BA4" s="707"/>
      <c r="BB4" s="707"/>
      <c r="BC4" s="707"/>
      <c r="BD4" s="707"/>
      <c r="BE4" s="707"/>
      <c r="BF4" s="707"/>
      <c r="BG4" s="707" t="s">
        <v>213</v>
      </c>
      <c r="BH4" s="707"/>
      <c r="BI4" s="707"/>
      <c r="BJ4" s="707"/>
      <c r="BK4" s="707"/>
      <c r="BL4" s="707"/>
      <c r="BM4" s="707"/>
      <c r="BN4" s="707"/>
      <c r="BO4" s="707" t="s">
        <v>210</v>
      </c>
      <c r="BP4" s="707"/>
      <c r="BQ4" s="707"/>
      <c r="BR4" s="707"/>
      <c r="BS4" s="707" t="s">
        <v>214</v>
      </c>
      <c r="BT4" s="707"/>
      <c r="BU4" s="707"/>
      <c r="BV4" s="707"/>
      <c r="BW4" s="707"/>
      <c r="BX4" s="707"/>
      <c r="BY4" s="707"/>
      <c r="BZ4" s="707"/>
      <c r="CA4" s="707"/>
      <c r="CB4" s="707"/>
      <c r="CD4" s="666" t="s">
        <v>215</v>
      </c>
      <c r="CE4" s="667"/>
      <c r="CF4" s="667"/>
      <c r="CG4" s="667"/>
      <c r="CH4" s="667"/>
      <c r="CI4" s="667"/>
      <c r="CJ4" s="667"/>
      <c r="CK4" s="667"/>
      <c r="CL4" s="667"/>
      <c r="CM4" s="667"/>
      <c r="CN4" s="667"/>
      <c r="CO4" s="667"/>
      <c r="CP4" s="667"/>
      <c r="CQ4" s="667"/>
      <c r="CR4" s="667"/>
      <c r="CS4" s="667"/>
      <c r="CT4" s="667"/>
      <c r="CU4" s="667"/>
      <c r="CV4" s="667"/>
      <c r="CW4" s="667"/>
      <c r="CX4" s="667"/>
      <c r="CY4" s="667"/>
      <c r="CZ4" s="667"/>
      <c r="DA4" s="667"/>
      <c r="DB4" s="667"/>
      <c r="DC4" s="667"/>
      <c r="DD4" s="667"/>
      <c r="DE4" s="667"/>
      <c r="DF4" s="667"/>
      <c r="DG4" s="667"/>
      <c r="DH4" s="667"/>
      <c r="DI4" s="667"/>
      <c r="DJ4" s="667"/>
      <c r="DK4" s="667"/>
      <c r="DL4" s="667"/>
      <c r="DM4" s="667"/>
      <c r="DN4" s="667"/>
      <c r="DO4" s="667"/>
      <c r="DP4" s="667"/>
      <c r="DQ4" s="667"/>
      <c r="DR4" s="667"/>
      <c r="DS4" s="667"/>
      <c r="DT4" s="667"/>
      <c r="DU4" s="667"/>
      <c r="DV4" s="667"/>
      <c r="DW4" s="667"/>
      <c r="DX4" s="667"/>
      <c r="DY4" s="667"/>
      <c r="DZ4" s="667"/>
      <c r="EA4" s="667"/>
      <c r="EB4" s="667"/>
      <c r="EC4" s="668"/>
    </row>
    <row r="5" spans="2:143" ht="11.25" customHeight="1" x14ac:dyDescent="0.15">
      <c r="B5" s="663" t="s">
        <v>216</v>
      </c>
      <c r="C5" s="664"/>
      <c r="D5" s="664"/>
      <c r="E5" s="664"/>
      <c r="F5" s="664"/>
      <c r="G5" s="664"/>
      <c r="H5" s="664"/>
      <c r="I5" s="664"/>
      <c r="J5" s="664"/>
      <c r="K5" s="664"/>
      <c r="L5" s="664"/>
      <c r="M5" s="664"/>
      <c r="N5" s="664"/>
      <c r="O5" s="664"/>
      <c r="P5" s="664"/>
      <c r="Q5" s="665"/>
      <c r="R5" s="660">
        <v>201984</v>
      </c>
      <c r="S5" s="661"/>
      <c r="T5" s="661"/>
      <c r="U5" s="661"/>
      <c r="V5" s="661"/>
      <c r="W5" s="661"/>
      <c r="X5" s="661"/>
      <c r="Y5" s="689"/>
      <c r="Z5" s="702">
        <v>6.8</v>
      </c>
      <c r="AA5" s="702"/>
      <c r="AB5" s="702"/>
      <c r="AC5" s="702"/>
      <c r="AD5" s="703">
        <v>201984</v>
      </c>
      <c r="AE5" s="703"/>
      <c r="AF5" s="703"/>
      <c r="AG5" s="703"/>
      <c r="AH5" s="703"/>
      <c r="AI5" s="703"/>
      <c r="AJ5" s="703"/>
      <c r="AK5" s="703"/>
      <c r="AL5" s="690">
        <v>15</v>
      </c>
      <c r="AM5" s="672"/>
      <c r="AN5" s="672"/>
      <c r="AO5" s="691"/>
      <c r="AP5" s="663" t="s">
        <v>217</v>
      </c>
      <c r="AQ5" s="664"/>
      <c r="AR5" s="664"/>
      <c r="AS5" s="664"/>
      <c r="AT5" s="664"/>
      <c r="AU5" s="664"/>
      <c r="AV5" s="664"/>
      <c r="AW5" s="664"/>
      <c r="AX5" s="664"/>
      <c r="AY5" s="664"/>
      <c r="AZ5" s="664"/>
      <c r="BA5" s="664"/>
      <c r="BB5" s="664"/>
      <c r="BC5" s="664"/>
      <c r="BD5" s="664"/>
      <c r="BE5" s="664"/>
      <c r="BF5" s="665"/>
      <c r="BG5" s="608">
        <v>200749</v>
      </c>
      <c r="BH5" s="609"/>
      <c r="BI5" s="609"/>
      <c r="BJ5" s="609"/>
      <c r="BK5" s="609"/>
      <c r="BL5" s="609"/>
      <c r="BM5" s="609"/>
      <c r="BN5" s="610"/>
      <c r="BO5" s="646">
        <v>99.4</v>
      </c>
      <c r="BP5" s="646"/>
      <c r="BQ5" s="646"/>
      <c r="BR5" s="646"/>
      <c r="BS5" s="647" t="s">
        <v>122</v>
      </c>
      <c r="BT5" s="647"/>
      <c r="BU5" s="647"/>
      <c r="BV5" s="647"/>
      <c r="BW5" s="647"/>
      <c r="BX5" s="647"/>
      <c r="BY5" s="647"/>
      <c r="BZ5" s="647"/>
      <c r="CA5" s="647"/>
      <c r="CB5" s="682"/>
      <c r="CD5" s="666" t="s">
        <v>212</v>
      </c>
      <c r="CE5" s="667"/>
      <c r="CF5" s="667"/>
      <c r="CG5" s="667"/>
      <c r="CH5" s="667"/>
      <c r="CI5" s="667"/>
      <c r="CJ5" s="667"/>
      <c r="CK5" s="667"/>
      <c r="CL5" s="667"/>
      <c r="CM5" s="667"/>
      <c r="CN5" s="667"/>
      <c r="CO5" s="667"/>
      <c r="CP5" s="667"/>
      <c r="CQ5" s="668"/>
      <c r="CR5" s="666" t="s">
        <v>218</v>
      </c>
      <c r="CS5" s="667"/>
      <c r="CT5" s="667"/>
      <c r="CU5" s="667"/>
      <c r="CV5" s="667"/>
      <c r="CW5" s="667"/>
      <c r="CX5" s="667"/>
      <c r="CY5" s="668"/>
      <c r="CZ5" s="666" t="s">
        <v>210</v>
      </c>
      <c r="DA5" s="667"/>
      <c r="DB5" s="667"/>
      <c r="DC5" s="668"/>
      <c r="DD5" s="666" t="s">
        <v>219</v>
      </c>
      <c r="DE5" s="667"/>
      <c r="DF5" s="667"/>
      <c r="DG5" s="667"/>
      <c r="DH5" s="667"/>
      <c r="DI5" s="667"/>
      <c r="DJ5" s="667"/>
      <c r="DK5" s="667"/>
      <c r="DL5" s="667"/>
      <c r="DM5" s="667"/>
      <c r="DN5" s="667"/>
      <c r="DO5" s="667"/>
      <c r="DP5" s="668"/>
      <c r="DQ5" s="666" t="s">
        <v>220</v>
      </c>
      <c r="DR5" s="667"/>
      <c r="DS5" s="667"/>
      <c r="DT5" s="667"/>
      <c r="DU5" s="667"/>
      <c r="DV5" s="667"/>
      <c r="DW5" s="667"/>
      <c r="DX5" s="667"/>
      <c r="DY5" s="667"/>
      <c r="DZ5" s="667"/>
      <c r="EA5" s="667"/>
      <c r="EB5" s="667"/>
      <c r="EC5" s="668"/>
    </row>
    <row r="6" spans="2:143" ht="11.25" customHeight="1" x14ac:dyDescent="0.15">
      <c r="B6" s="605" t="s">
        <v>221</v>
      </c>
      <c r="C6" s="606"/>
      <c r="D6" s="606"/>
      <c r="E6" s="606"/>
      <c r="F6" s="606"/>
      <c r="G6" s="606"/>
      <c r="H6" s="606"/>
      <c r="I6" s="606"/>
      <c r="J6" s="606"/>
      <c r="K6" s="606"/>
      <c r="L6" s="606"/>
      <c r="M6" s="606"/>
      <c r="N6" s="606"/>
      <c r="O6" s="606"/>
      <c r="P6" s="606"/>
      <c r="Q6" s="607"/>
      <c r="R6" s="608">
        <v>59122</v>
      </c>
      <c r="S6" s="609"/>
      <c r="T6" s="609"/>
      <c r="U6" s="609"/>
      <c r="V6" s="609"/>
      <c r="W6" s="609"/>
      <c r="X6" s="609"/>
      <c r="Y6" s="610"/>
      <c r="Z6" s="646">
        <v>2</v>
      </c>
      <c r="AA6" s="646"/>
      <c r="AB6" s="646"/>
      <c r="AC6" s="646"/>
      <c r="AD6" s="647">
        <v>59122</v>
      </c>
      <c r="AE6" s="647"/>
      <c r="AF6" s="647"/>
      <c r="AG6" s="647"/>
      <c r="AH6" s="647"/>
      <c r="AI6" s="647"/>
      <c r="AJ6" s="647"/>
      <c r="AK6" s="647"/>
      <c r="AL6" s="611">
        <v>4.4000000000000004</v>
      </c>
      <c r="AM6" s="612"/>
      <c r="AN6" s="612"/>
      <c r="AO6" s="648"/>
      <c r="AP6" s="605" t="s">
        <v>222</v>
      </c>
      <c r="AQ6" s="606"/>
      <c r="AR6" s="606"/>
      <c r="AS6" s="606"/>
      <c r="AT6" s="606"/>
      <c r="AU6" s="606"/>
      <c r="AV6" s="606"/>
      <c r="AW6" s="606"/>
      <c r="AX6" s="606"/>
      <c r="AY6" s="606"/>
      <c r="AZ6" s="606"/>
      <c r="BA6" s="606"/>
      <c r="BB6" s="606"/>
      <c r="BC6" s="606"/>
      <c r="BD6" s="606"/>
      <c r="BE6" s="606"/>
      <c r="BF6" s="607"/>
      <c r="BG6" s="608">
        <v>200749</v>
      </c>
      <c r="BH6" s="609"/>
      <c r="BI6" s="609"/>
      <c r="BJ6" s="609"/>
      <c r="BK6" s="609"/>
      <c r="BL6" s="609"/>
      <c r="BM6" s="609"/>
      <c r="BN6" s="610"/>
      <c r="BO6" s="646">
        <v>99.4</v>
      </c>
      <c r="BP6" s="646"/>
      <c r="BQ6" s="646"/>
      <c r="BR6" s="646"/>
      <c r="BS6" s="647" t="s">
        <v>122</v>
      </c>
      <c r="BT6" s="647"/>
      <c r="BU6" s="647"/>
      <c r="BV6" s="647"/>
      <c r="BW6" s="647"/>
      <c r="BX6" s="647"/>
      <c r="BY6" s="647"/>
      <c r="BZ6" s="647"/>
      <c r="CA6" s="647"/>
      <c r="CB6" s="682"/>
      <c r="CD6" s="663" t="s">
        <v>223</v>
      </c>
      <c r="CE6" s="664"/>
      <c r="CF6" s="664"/>
      <c r="CG6" s="664"/>
      <c r="CH6" s="664"/>
      <c r="CI6" s="664"/>
      <c r="CJ6" s="664"/>
      <c r="CK6" s="664"/>
      <c r="CL6" s="664"/>
      <c r="CM6" s="664"/>
      <c r="CN6" s="664"/>
      <c r="CO6" s="664"/>
      <c r="CP6" s="664"/>
      <c r="CQ6" s="665"/>
      <c r="CR6" s="608">
        <v>52179</v>
      </c>
      <c r="CS6" s="609"/>
      <c r="CT6" s="609"/>
      <c r="CU6" s="609"/>
      <c r="CV6" s="609"/>
      <c r="CW6" s="609"/>
      <c r="CX6" s="609"/>
      <c r="CY6" s="610"/>
      <c r="CZ6" s="690">
        <v>1.8</v>
      </c>
      <c r="DA6" s="672"/>
      <c r="DB6" s="672"/>
      <c r="DC6" s="692"/>
      <c r="DD6" s="614" t="s">
        <v>122</v>
      </c>
      <c r="DE6" s="609"/>
      <c r="DF6" s="609"/>
      <c r="DG6" s="609"/>
      <c r="DH6" s="609"/>
      <c r="DI6" s="609"/>
      <c r="DJ6" s="609"/>
      <c r="DK6" s="609"/>
      <c r="DL6" s="609"/>
      <c r="DM6" s="609"/>
      <c r="DN6" s="609"/>
      <c r="DO6" s="609"/>
      <c r="DP6" s="610"/>
      <c r="DQ6" s="614">
        <v>52179</v>
      </c>
      <c r="DR6" s="609"/>
      <c r="DS6" s="609"/>
      <c r="DT6" s="609"/>
      <c r="DU6" s="609"/>
      <c r="DV6" s="609"/>
      <c r="DW6" s="609"/>
      <c r="DX6" s="609"/>
      <c r="DY6" s="609"/>
      <c r="DZ6" s="609"/>
      <c r="EA6" s="609"/>
      <c r="EB6" s="609"/>
      <c r="EC6" s="645"/>
    </row>
    <row r="7" spans="2:143" ht="11.25" customHeight="1" x14ac:dyDescent="0.15">
      <c r="B7" s="605" t="s">
        <v>224</v>
      </c>
      <c r="C7" s="606"/>
      <c r="D7" s="606"/>
      <c r="E7" s="606"/>
      <c r="F7" s="606"/>
      <c r="G7" s="606"/>
      <c r="H7" s="606"/>
      <c r="I7" s="606"/>
      <c r="J7" s="606"/>
      <c r="K7" s="606"/>
      <c r="L7" s="606"/>
      <c r="M7" s="606"/>
      <c r="N7" s="606"/>
      <c r="O7" s="606"/>
      <c r="P7" s="606"/>
      <c r="Q7" s="607"/>
      <c r="R7" s="608">
        <v>110</v>
      </c>
      <c r="S7" s="609"/>
      <c r="T7" s="609"/>
      <c r="U7" s="609"/>
      <c r="V7" s="609"/>
      <c r="W7" s="609"/>
      <c r="X7" s="609"/>
      <c r="Y7" s="610"/>
      <c r="Z7" s="646">
        <v>0</v>
      </c>
      <c r="AA7" s="646"/>
      <c r="AB7" s="646"/>
      <c r="AC7" s="646"/>
      <c r="AD7" s="647">
        <v>110</v>
      </c>
      <c r="AE7" s="647"/>
      <c r="AF7" s="647"/>
      <c r="AG7" s="647"/>
      <c r="AH7" s="647"/>
      <c r="AI7" s="647"/>
      <c r="AJ7" s="647"/>
      <c r="AK7" s="647"/>
      <c r="AL7" s="611">
        <v>0</v>
      </c>
      <c r="AM7" s="612"/>
      <c r="AN7" s="612"/>
      <c r="AO7" s="648"/>
      <c r="AP7" s="605" t="s">
        <v>225</v>
      </c>
      <c r="AQ7" s="606"/>
      <c r="AR7" s="606"/>
      <c r="AS7" s="606"/>
      <c r="AT7" s="606"/>
      <c r="AU7" s="606"/>
      <c r="AV7" s="606"/>
      <c r="AW7" s="606"/>
      <c r="AX7" s="606"/>
      <c r="AY7" s="606"/>
      <c r="AZ7" s="606"/>
      <c r="BA7" s="606"/>
      <c r="BB7" s="606"/>
      <c r="BC7" s="606"/>
      <c r="BD7" s="606"/>
      <c r="BE7" s="606"/>
      <c r="BF7" s="607"/>
      <c r="BG7" s="608">
        <v>45878</v>
      </c>
      <c r="BH7" s="609"/>
      <c r="BI7" s="609"/>
      <c r="BJ7" s="609"/>
      <c r="BK7" s="609"/>
      <c r="BL7" s="609"/>
      <c r="BM7" s="609"/>
      <c r="BN7" s="610"/>
      <c r="BO7" s="646">
        <v>22.7</v>
      </c>
      <c r="BP7" s="646"/>
      <c r="BQ7" s="646"/>
      <c r="BR7" s="646"/>
      <c r="BS7" s="647" t="s">
        <v>122</v>
      </c>
      <c r="BT7" s="647"/>
      <c r="BU7" s="647"/>
      <c r="BV7" s="647"/>
      <c r="BW7" s="647"/>
      <c r="BX7" s="647"/>
      <c r="BY7" s="647"/>
      <c r="BZ7" s="647"/>
      <c r="CA7" s="647"/>
      <c r="CB7" s="682"/>
      <c r="CD7" s="605" t="s">
        <v>226</v>
      </c>
      <c r="CE7" s="606"/>
      <c r="CF7" s="606"/>
      <c r="CG7" s="606"/>
      <c r="CH7" s="606"/>
      <c r="CI7" s="606"/>
      <c r="CJ7" s="606"/>
      <c r="CK7" s="606"/>
      <c r="CL7" s="606"/>
      <c r="CM7" s="606"/>
      <c r="CN7" s="606"/>
      <c r="CO7" s="606"/>
      <c r="CP7" s="606"/>
      <c r="CQ7" s="607"/>
      <c r="CR7" s="608">
        <v>917893</v>
      </c>
      <c r="CS7" s="609"/>
      <c r="CT7" s="609"/>
      <c r="CU7" s="609"/>
      <c r="CV7" s="609"/>
      <c r="CW7" s="609"/>
      <c r="CX7" s="609"/>
      <c r="CY7" s="610"/>
      <c r="CZ7" s="646">
        <v>31.7</v>
      </c>
      <c r="DA7" s="646"/>
      <c r="DB7" s="646"/>
      <c r="DC7" s="646"/>
      <c r="DD7" s="614">
        <v>350056</v>
      </c>
      <c r="DE7" s="609"/>
      <c r="DF7" s="609"/>
      <c r="DG7" s="609"/>
      <c r="DH7" s="609"/>
      <c r="DI7" s="609"/>
      <c r="DJ7" s="609"/>
      <c r="DK7" s="609"/>
      <c r="DL7" s="609"/>
      <c r="DM7" s="609"/>
      <c r="DN7" s="609"/>
      <c r="DO7" s="609"/>
      <c r="DP7" s="610"/>
      <c r="DQ7" s="614">
        <v>454477</v>
      </c>
      <c r="DR7" s="609"/>
      <c r="DS7" s="609"/>
      <c r="DT7" s="609"/>
      <c r="DU7" s="609"/>
      <c r="DV7" s="609"/>
      <c r="DW7" s="609"/>
      <c r="DX7" s="609"/>
      <c r="DY7" s="609"/>
      <c r="DZ7" s="609"/>
      <c r="EA7" s="609"/>
      <c r="EB7" s="609"/>
      <c r="EC7" s="645"/>
    </row>
    <row r="8" spans="2:143" ht="11.25" customHeight="1" x14ac:dyDescent="0.15">
      <c r="B8" s="605" t="s">
        <v>227</v>
      </c>
      <c r="C8" s="606"/>
      <c r="D8" s="606"/>
      <c r="E8" s="606"/>
      <c r="F8" s="606"/>
      <c r="G8" s="606"/>
      <c r="H8" s="606"/>
      <c r="I8" s="606"/>
      <c r="J8" s="606"/>
      <c r="K8" s="606"/>
      <c r="L8" s="606"/>
      <c r="M8" s="606"/>
      <c r="N8" s="606"/>
      <c r="O8" s="606"/>
      <c r="P8" s="606"/>
      <c r="Q8" s="607"/>
      <c r="R8" s="608">
        <v>843</v>
      </c>
      <c r="S8" s="609"/>
      <c r="T8" s="609"/>
      <c r="U8" s="609"/>
      <c r="V8" s="609"/>
      <c r="W8" s="609"/>
      <c r="X8" s="609"/>
      <c r="Y8" s="610"/>
      <c r="Z8" s="646">
        <v>0</v>
      </c>
      <c r="AA8" s="646"/>
      <c r="AB8" s="646"/>
      <c r="AC8" s="646"/>
      <c r="AD8" s="647">
        <v>843</v>
      </c>
      <c r="AE8" s="647"/>
      <c r="AF8" s="647"/>
      <c r="AG8" s="647"/>
      <c r="AH8" s="647"/>
      <c r="AI8" s="647"/>
      <c r="AJ8" s="647"/>
      <c r="AK8" s="647"/>
      <c r="AL8" s="611">
        <v>0.1</v>
      </c>
      <c r="AM8" s="612"/>
      <c r="AN8" s="612"/>
      <c r="AO8" s="648"/>
      <c r="AP8" s="605" t="s">
        <v>228</v>
      </c>
      <c r="AQ8" s="606"/>
      <c r="AR8" s="606"/>
      <c r="AS8" s="606"/>
      <c r="AT8" s="606"/>
      <c r="AU8" s="606"/>
      <c r="AV8" s="606"/>
      <c r="AW8" s="606"/>
      <c r="AX8" s="606"/>
      <c r="AY8" s="606"/>
      <c r="AZ8" s="606"/>
      <c r="BA8" s="606"/>
      <c r="BB8" s="606"/>
      <c r="BC8" s="606"/>
      <c r="BD8" s="606"/>
      <c r="BE8" s="606"/>
      <c r="BF8" s="607"/>
      <c r="BG8" s="608">
        <v>1835</v>
      </c>
      <c r="BH8" s="609"/>
      <c r="BI8" s="609"/>
      <c r="BJ8" s="609"/>
      <c r="BK8" s="609"/>
      <c r="BL8" s="609"/>
      <c r="BM8" s="609"/>
      <c r="BN8" s="610"/>
      <c r="BO8" s="646">
        <v>0.9</v>
      </c>
      <c r="BP8" s="646"/>
      <c r="BQ8" s="646"/>
      <c r="BR8" s="646"/>
      <c r="BS8" s="647" t="s">
        <v>122</v>
      </c>
      <c r="BT8" s="647"/>
      <c r="BU8" s="647"/>
      <c r="BV8" s="647"/>
      <c r="BW8" s="647"/>
      <c r="BX8" s="647"/>
      <c r="BY8" s="647"/>
      <c r="BZ8" s="647"/>
      <c r="CA8" s="647"/>
      <c r="CB8" s="682"/>
      <c r="CD8" s="605" t="s">
        <v>229</v>
      </c>
      <c r="CE8" s="606"/>
      <c r="CF8" s="606"/>
      <c r="CG8" s="606"/>
      <c r="CH8" s="606"/>
      <c r="CI8" s="606"/>
      <c r="CJ8" s="606"/>
      <c r="CK8" s="606"/>
      <c r="CL8" s="606"/>
      <c r="CM8" s="606"/>
      <c r="CN8" s="606"/>
      <c r="CO8" s="606"/>
      <c r="CP8" s="606"/>
      <c r="CQ8" s="607"/>
      <c r="CR8" s="608">
        <v>305803</v>
      </c>
      <c r="CS8" s="609"/>
      <c r="CT8" s="609"/>
      <c r="CU8" s="609"/>
      <c r="CV8" s="609"/>
      <c r="CW8" s="609"/>
      <c r="CX8" s="609"/>
      <c r="CY8" s="610"/>
      <c r="CZ8" s="646">
        <v>10.5</v>
      </c>
      <c r="DA8" s="646"/>
      <c r="DB8" s="646"/>
      <c r="DC8" s="646"/>
      <c r="DD8" s="614" t="s">
        <v>122</v>
      </c>
      <c r="DE8" s="609"/>
      <c r="DF8" s="609"/>
      <c r="DG8" s="609"/>
      <c r="DH8" s="609"/>
      <c r="DI8" s="609"/>
      <c r="DJ8" s="609"/>
      <c r="DK8" s="609"/>
      <c r="DL8" s="609"/>
      <c r="DM8" s="609"/>
      <c r="DN8" s="609"/>
      <c r="DO8" s="609"/>
      <c r="DP8" s="610"/>
      <c r="DQ8" s="614">
        <v>214863</v>
      </c>
      <c r="DR8" s="609"/>
      <c r="DS8" s="609"/>
      <c r="DT8" s="609"/>
      <c r="DU8" s="609"/>
      <c r="DV8" s="609"/>
      <c r="DW8" s="609"/>
      <c r="DX8" s="609"/>
      <c r="DY8" s="609"/>
      <c r="DZ8" s="609"/>
      <c r="EA8" s="609"/>
      <c r="EB8" s="609"/>
      <c r="EC8" s="645"/>
    </row>
    <row r="9" spans="2:143" ht="11.25" customHeight="1" x14ac:dyDescent="0.15">
      <c r="B9" s="605" t="s">
        <v>230</v>
      </c>
      <c r="C9" s="606"/>
      <c r="D9" s="606"/>
      <c r="E9" s="606"/>
      <c r="F9" s="606"/>
      <c r="G9" s="606"/>
      <c r="H9" s="606"/>
      <c r="I9" s="606"/>
      <c r="J9" s="606"/>
      <c r="K9" s="606"/>
      <c r="L9" s="606"/>
      <c r="M9" s="606"/>
      <c r="N9" s="606"/>
      <c r="O9" s="606"/>
      <c r="P9" s="606"/>
      <c r="Q9" s="607"/>
      <c r="R9" s="608">
        <v>1009</v>
      </c>
      <c r="S9" s="609"/>
      <c r="T9" s="609"/>
      <c r="U9" s="609"/>
      <c r="V9" s="609"/>
      <c r="W9" s="609"/>
      <c r="X9" s="609"/>
      <c r="Y9" s="610"/>
      <c r="Z9" s="646">
        <v>0</v>
      </c>
      <c r="AA9" s="646"/>
      <c r="AB9" s="646"/>
      <c r="AC9" s="646"/>
      <c r="AD9" s="647">
        <v>1009</v>
      </c>
      <c r="AE9" s="647"/>
      <c r="AF9" s="647"/>
      <c r="AG9" s="647"/>
      <c r="AH9" s="647"/>
      <c r="AI9" s="647"/>
      <c r="AJ9" s="647"/>
      <c r="AK9" s="647"/>
      <c r="AL9" s="611">
        <v>0.1</v>
      </c>
      <c r="AM9" s="612"/>
      <c r="AN9" s="612"/>
      <c r="AO9" s="648"/>
      <c r="AP9" s="605" t="s">
        <v>231</v>
      </c>
      <c r="AQ9" s="606"/>
      <c r="AR9" s="606"/>
      <c r="AS9" s="606"/>
      <c r="AT9" s="606"/>
      <c r="AU9" s="606"/>
      <c r="AV9" s="606"/>
      <c r="AW9" s="606"/>
      <c r="AX9" s="606"/>
      <c r="AY9" s="606"/>
      <c r="AZ9" s="606"/>
      <c r="BA9" s="606"/>
      <c r="BB9" s="606"/>
      <c r="BC9" s="606"/>
      <c r="BD9" s="606"/>
      <c r="BE9" s="606"/>
      <c r="BF9" s="607"/>
      <c r="BG9" s="608">
        <v>38520</v>
      </c>
      <c r="BH9" s="609"/>
      <c r="BI9" s="609"/>
      <c r="BJ9" s="609"/>
      <c r="BK9" s="609"/>
      <c r="BL9" s="609"/>
      <c r="BM9" s="609"/>
      <c r="BN9" s="610"/>
      <c r="BO9" s="646">
        <v>19.100000000000001</v>
      </c>
      <c r="BP9" s="646"/>
      <c r="BQ9" s="646"/>
      <c r="BR9" s="646"/>
      <c r="BS9" s="647" t="s">
        <v>122</v>
      </c>
      <c r="BT9" s="647"/>
      <c r="BU9" s="647"/>
      <c r="BV9" s="647"/>
      <c r="BW9" s="647"/>
      <c r="BX9" s="647"/>
      <c r="BY9" s="647"/>
      <c r="BZ9" s="647"/>
      <c r="CA9" s="647"/>
      <c r="CB9" s="682"/>
      <c r="CD9" s="605" t="s">
        <v>232</v>
      </c>
      <c r="CE9" s="606"/>
      <c r="CF9" s="606"/>
      <c r="CG9" s="606"/>
      <c r="CH9" s="606"/>
      <c r="CI9" s="606"/>
      <c r="CJ9" s="606"/>
      <c r="CK9" s="606"/>
      <c r="CL9" s="606"/>
      <c r="CM9" s="606"/>
      <c r="CN9" s="606"/>
      <c r="CO9" s="606"/>
      <c r="CP9" s="606"/>
      <c r="CQ9" s="607"/>
      <c r="CR9" s="608">
        <v>283924</v>
      </c>
      <c r="CS9" s="609"/>
      <c r="CT9" s="609"/>
      <c r="CU9" s="609"/>
      <c r="CV9" s="609"/>
      <c r="CW9" s="609"/>
      <c r="CX9" s="609"/>
      <c r="CY9" s="610"/>
      <c r="CZ9" s="646">
        <v>9.8000000000000007</v>
      </c>
      <c r="DA9" s="646"/>
      <c r="DB9" s="646"/>
      <c r="DC9" s="646"/>
      <c r="DD9" s="614">
        <v>11890</v>
      </c>
      <c r="DE9" s="609"/>
      <c r="DF9" s="609"/>
      <c r="DG9" s="609"/>
      <c r="DH9" s="609"/>
      <c r="DI9" s="609"/>
      <c r="DJ9" s="609"/>
      <c r="DK9" s="609"/>
      <c r="DL9" s="609"/>
      <c r="DM9" s="609"/>
      <c r="DN9" s="609"/>
      <c r="DO9" s="609"/>
      <c r="DP9" s="610"/>
      <c r="DQ9" s="614">
        <v>260704</v>
      </c>
      <c r="DR9" s="609"/>
      <c r="DS9" s="609"/>
      <c r="DT9" s="609"/>
      <c r="DU9" s="609"/>
      <c r="DV9" s="609"/>
      <c r="DW9" s="609"/>
      <c r="DX9" s="609"/>
      <c r="DY9" s="609"/>
      <c r="DZ9" s="609"/>
      <c r="EA9" s="609"/>
      <c r="EB9" s="609"/>
      <c r="EC9" s="645"/>
    </row>
    <row r="10" spans="2:143" ht="11.25" customHeight="1" x14ac:dyDescent="0.15">
      <c r="B10" s="605" t="s">
        <v>233</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234</v>
      </c>
      <c r="AQ10" s="606"/>
      <c r="AR10" s="606"/>
      <c r="AS10" s="606"/>
      <c r="AT10" s="606"/>
      <c r="AU10" s="606"/>
      <c r="AV10" s="606"/>
      <c r="AW10" s="606"/>
      <c r="AX10" s="606"/>
      <c r="AY10" s="606"/>
      <c r="AZ10" s="606"/>
      <c r="BA10" s="606"/>
      <c r="BB10" s="606"/>
      <c r="BC10" s="606"/>
      <c r="BD10" s="606"/>
      <c r="BE10" s="606"/>
      <c r="BF10" s="607"/>
      <c r="BG10" s="608">
        <v>3864</v>
      </c>
      <c r="BH10" s="609"/>
      <c r="BI10" s="609"/>
      <c r="BJ10" s="609"/>
      <c r="BK10" s="609"/>
      <c r="BL10" s="609"/>
      <c r="BM10" s="609"/>
      <c r="BN10" s="610"/>
      <c r="BO10" s="646">
        <v>1.9</v>
      </c>
      <c r="BP10" s="646"/>
      <c r="BQ10" s="646"/>
      <c r="BR10" s="646"/>
      <c r="BS10" s="647" t="s">
        <v>122</v>
      </c>
      <c r="BT10" s="647"/>
      <c r="BU10" s="647"/>
      <c r="BV10" s="647"/>
      <c r="BW10" s="647"/>
      <c r="BX10" s="647"/>
      <c r="BY10" s="647"/>
      <c r="BZ10" s="647"/>
      <c r="CA10" s="647"/>
      <c r="CB10" s="682"/>
      <c r="CD10" s="605" t="s">
        <v>235</v>
      </c>
      <c r="CE10" s="606"/>
      <c r="CF10" s="606"/>
      <c r="CG10" s="606"/>
      <c r="CH10" s="606"/>
      <c r="CI10" s="606"/>
      <c r="CJ10" s="606"/>
      <c r="CK10" s="606"/>
      <c r="CL10" s="606"/>
      <c r="CM10" s="606"/>
      <c r="CN10" s="606"/>
      <c r="CO10" s="606"/>
      <c r="CP10" s="606"/>
      <c r="CQ10" s="607"/>
      <c r="CR10" s="608" t="s">
        <v>122</v>
      </c>
      <c r="CS10" s="609"/>
      <c r="CT10" s="609"/>
      <c r="CU10" s="609"/>
      <c r="CV10" s="609"/>
      <c r="CW10" s="609"/>
      <c r="CX10" s="609"/>
      <c r="CY10" s="610"/>
      <c r="CZ10" s="646" t="s">
        <v>122</v>
      </c>
      <c r="DA10" s="646"/>
      <c r="DB10" s="646"/>
      <c r="DC10" s="646"/>
      <c r="DD10" s="614" t="s">
        <v>122</v>
      </c>
      <c r="DE10" s="609"/>
      <c r="DF10" s="609"/>
      <c r="DG10" s="609"/>
      <c r="DH10" s="609"/>
      <c r="DI10" s="609"/>
      <c r="DJ10" s="609"/>
      <c r="DK10" s="609"/>
      <c r="DL10" s="609"/>
      <c r="DM10" s="609"/>
      <c r="DN10" s="609"/>
      <c r="DO10" s="609"/>
      <c r="DP10" s="610"/>
      <c r="DQ10" s="614" t="s">
        <v>122</v>
      </c>
      <c r="DR10" s="609"/>
      <c r="DS10" s="609"/>
      <c r="DT10" s="609"/>
      <c r="DU10" s="609"/>
      <c r="DV10" s="609"/>
      <c r="DW10" s="609"/>
      <c r="DX10" s="609"/>
      <c r="DY10" s="609"/>
      <c r="DZ10" s="609"/>
      <c r="EA10" s="609"/>
      <c r="EB10" s="609"/>
      <c r="EC10" s="645"/>
    </row>
    <row r="11" spans="2:143" ht="11.25" customHeight="1" x14ac:dyDescent="0.15">
      <c r="B11" s="605" t="s">
        <v>236</v>
      </c>
      <c r="C11" s="606"/>
      <c r="D11" s="606"/>
      <c r="E11" s="606"/>
      <c r="F11" s="606"/>
      <c r="G11" s="606"/>
      <c r="H11" s="606"/>
      <c r="I11" s="606"/>
      <c r="J11" s="606"/>
      <c r="K11" s="606"/>
      <c r="L11" s="606"/>
      <c r="M11" s="606"/>
      <c r="N11" s="606"/>
      <c r="O11" s="606"/>
      <c r="P11" s="606"/>
      <c r="Q11" s="607"/>
      <c r="R11" s="608">
        <v>29749</v>
      </c>
      <c r="S11" s="609"/>
      <c r="T11" s="609"/>
      <c r="U11" s="609"/>
      <c r="V11" s="609"/>
      <c r="W11" s="609"/>
      <c r="X11" s="609"/>
      <c r="Y11" s="610"/>
      <c r="Z11" s="611">
        <v>1</v>
      </c>
      <c r="AA11" s="612"/>
      <c r="AB11" s="612"/>
      <c r="AC11" s="613"/>
      <c r="AD11" s="614">
        <v>29749</v>
      </c>
      <c r="AE11" s="609"/>
      <c r="AF11" s="609"/>
      <c r="AG11" s="609"/>
      <c r="AH11" s="609"/>
      <c r="AI11" s="609"/>
      <c r="AJ11" s="609"/>
      <c r="AK11" s="610"/>
      <c r="AL11" s="611">
        <v>2.2000000000000002</v>
      </c>
      <c r="AM11" s="612"/>
      <c r="AN11" s="612"/>
      <c r="AO11" s="648"/>
      <c r="AP11" s="605" t="s">
        <v>237</v>
      </c>
      <c r="AQ11" s="606"/>
      <c r="AR11" s="606"/>
      <c r="AS11" s="606"/>
      <c r="AT11" s="606"/>
      <c r="AU11" s="606"/>
      <c r="AV11" s="606"/>
      <c r="AW11" s="606"/>
      <c r="AX11" s="606"/>
      <c r="AY11" s="606"/>
      <c r="AZ11" s="606"/>
      <c r="BA11" s="606"/>
      <c r="BB11" s="606"/>
      <c r="BC11" s="606"/>
      <c r="BD11" s="606"/>
      <c r="BE11" s="606"/>
      <c r="BF11" s="607"/>
      <c r="BG11" s="608">
        <v>1659</v>
      </c>
      <c r="BH11" s="609"/>
      <c r="BI11" s="609"/>
      <c r="BJ11" s="609"/>
      <c r="BK11" s="609"/>
      <c r="BL11" s="609"/>
      <c r="BM11" s="609"/>
      <c r="BN11" s="610"/>
      <c r="BO11" s="646">
        <v>0.8</v>
      </c>
      <c r="BP11" s="646"/>
      <c r="BQ11" s="646"/>
      <c r="BR11" s="646"/>
      <c r="BS11" s="647" t="s">
        <v>122</v>
      </c>
      <c r="BT11" s="647"/>
      <c r="BU11" s="647"/>
      <c r="BV11" s="647"/>
      <c r="BW11" s="647"/>
      <c r="BX11" s="647"/>
      <c r="BY11" s="647"/>
      <c r="BZ11" s="647"/>
      <c r="CA11" s="647"/>
      <c r="CB11" s="682"/>
      <c r="CD11" s="605" t="s">
        <v>238</v>
      </c>
      <c r="CE11" s="606"/>
      <c r="CF11" s="606"/>
      <c r="CG11" s="606"/>
      <c r="CH11" s="606"/>
      <c r="CI11" s="606"/>
      <c r="CJ11" s="606"/>
      <c r="CK11" s="606"/>
      <c r="CL11" s="606"/>
      <c r="CM11" s="606"/>
      <c r="CN11" s="606"/>
      <c r="CO11" s="606"/>
      <c r="CP11" s="606"/>
      <c r="CQ11" s="607"/>
      <c r="CR11" s="608">
        <v>289343</v>
      </c>
      <c r="CS11" s="609"/>
      <c r="CT11" s="609"/>
      <c r="CU11" s="609"/>
      <c r="CV11" s="609"/>
      <c r="CW11" s="609"/>
      <c r="CX11" s="609"/>
      <c r="CY11" s="610"/>
      <c r="CZ11" s="646">
        <v>10</v>
      </c>
      <c r="DA11" s="646"/>
      <c r="DB11" s="646"/>
      <c r="DC11" s="646"/>
      <c r="DD11" s="614">
        <v>97928</v>
      </c>
      <c r="DE11" s="609"/>
      <c r="DF11" s="609"/>
      <c r="DG11" s="609"/>
      <c r="DH11" s="609"/>
      <c r="DI11" s="609"/>
      <c r="DJ11" s="609"/>
      <c r="DK11" s="609"/>
      <c r="DL11" s="609"/>
      <c r="DM11" s="609"/>
      <c r="DN11" s="609"/>
      <c r="DO11" s="609"/>
      <c r="DP11" s="610"/>
      <c r="DQ11" s="614">
        <v>205273</v>
      </c>
      <c r="DR11" s="609"/>
      <c r="DS11" s="609"/>
      <c r="DT11" s="609"/>
      <c r="DU11" s="609"/>
      <c r="DV11" s="609"/>
      <c r="DW11" s="609"/>
      <c r="DX11" s="609"/>
      <c r="DY11" s="609"/>
      <c r="DZ11" s="609"/>
      <c r="EA11" s="609"/>
      <c r="EB11" s="609"/>
      <c r="EC11" s="645"/>
    </row>
    <row r="12" spans="2:143" ht="11.25" customHeight="1" x14ac:dyDescent="0.15">
      <c r="B12" s="605" t="s">
        <v>239</v>
      </c>
      <c r="C12" s="606"/>
      <c r="D12" s="606"/>
      <c r="E12" s="606"/>
      <c r="F12" s="606"/>
      <c r="G12" s="606"/>
      <c r="H12" s="606"/>
      <c r="I12" s="606"/>
      <c r="J12" s="606"/>
      <c r="K12" s="606"/>
      <c r="L12" s="606"/>
      <c r="M12" s="606"/>
      <c r="N12" s="606"/>
      <c r="O12" s="606"/>
      <c r="P12" s="606"/>
      <c r="Q12" s="607"/>
      <c r="R12" s="608" t="s">
        <v>122</v>
      </c>
      <c r="S12" s="609"/>
      <c r="T12" s="609"/>
      <c r="U12" s="609"/>
      <c r="V12" s="609"/>
      <c r="W12" s="609"/>
      <c r="X12" s="609"/>
      <c r="Y12" s="610"/>
      <c r="Z12" s="646" t="s">
        <v>122</v>
      </c>
      <c r="AA12" s="646"/>
      <c r="AB12" s="646"/>
      <c r="AC12" s="646"/>
      <c r="AD12" s="647" t="s">
        <v>122</v>
      </c>
      <c r="AE12" s="647"/>
      <c r="AF12" s="647"/>
      <c r="AG12" s="647"/>
      <c r="AH12" s="647"/>
      <c r="AI12" s="647"/>
      <c r="AJ12" s="647"/>
      <c r="AK12" s="647"/>
      <c r="AL12" s="611" t="s">
        <v>122</v>
      </c>
      <c r="AM12" s="612"/>
      <c r="AN12" s="612"/>
      <c r="AO12" s="648"/>
      <c r="AP12" s="605" t="s">
        <v>240</v>
      </c>
      <c r="AQ12" s="606"/>
      <c r="AR12" s="606"/>
      <c r="AS12" s="606"/>
      <c r="AT12" s="606"/>
      <c r="AU12" s="606"/>
      <c r="AV12" s="606"/>
      <c r="AW12" s="606"/>
      <c r="AX12" s="606"/>
      <c r="AY12" s="606"/>
      <c r="AZ12" s="606"/>
      <c r="BA12" s="606"/>
      <c r="BB12" s="606"/>
      <c r="BC12" s="606"/>
      <c r="BD12" s="606"/>
      <c r="BE12" s="606"/>
      <c r="BF12" s="607"/>
      <c r="BG12" s="608">
        <v>145615</v>
      </c>
      <c r="BH12" s="609"/>
      <c r="BI12" s="609"/>
      <c r="BJ12" s="609"/>
      <c r="BK12" s="609"/>
      <c r="BL12" s="609"/>
      <c r="BM12" s="609"/>
      <c r="BN12" s="610"/>
      <c r="BO12" s="646">
        <v>72.099999999999994</v>
      </c>
      <c r="BP12" s="646"/>
      <c r="BQ12" s="646"/>
      <c r="BR12" s="646"/>
      <c r="BS12" s="647" t="s">
        <v>122</v>
      </c>
      <c r="BT12" s="647"/>
      <c r="BU12" s="647"/>
      <c r="BV12" s="647"/>
      <c r="BW12" s="647"/>
      <c r="BX12" s="647"/>
      <c r="BY12" s="647"/>
      <c r="BZ12" s="647"/>
      <c r="CA12" s="647"/>
      <c r="CB12" s="682"/>
      <c r="CD12" s="605" t="s">
        <v>241</v>
      </c>
      <c r="CE12" s="606"/>
      <c r="CF12" s="606"/>
      <c r="CG12" s="606"/>
      <c r="CH12" s="606"/>
      <c r="CI12" s="606"/>
      <c r="CJ12" s="606"/>
      <c r="CK12" s="606"/>
      <c r="CL12" s="606"/>
      <c r="CM12" s="606"/>
      <c r="CN12" s="606"/>
      <c r="CO12" s="606"/>
      <c r="CP12" s="606"/>
      <c r="CQ12" s="607"/>
      <c r="CR12" s="608">
        <v>109133</v>
      </c>
      <c r="CS12" s="609"/>
      <c r="CT12" s="609"/>
      <c r="CU12" s="609"/>
      <c r="CV12" s="609"/>
      <c r="CW12" s="609"/>
      <c r="CX12" s="609"/>
      <c r="CY12" s="610"/>
      <c r="CZ12" s="646">
        <v>3.8</v>
      </c>
      <c r="DA12" s="646"/>
      <c r="DB12" s="646"/>
      <c r="DC12" s="646"/>
      <c r="DD12" s="614">
        <v>9483</v>
      </c>
      <c r="DE12" s="609"/>
      <c r="DF12" s="609"/>
      <c r="DG12" s="609"/>
      <c r="DH12" s="609"/>
      <c r="DI12" s="609"/>
      <c r="DJ12" s="609"/>
      <c r="DK12" s="609"/>
      <c r="DL12" s="609"/>
      <c r="DM12" s="609"/>
      <c r="DN12" s="609"/>
      <c r="DO12" s="609"/>
      <c r="DP12" s="610"/>
      <c r="DQ12" s="614">
        <v>66713</v>
      </c>
      <c r="DR12" s="609"/>
      <c r="DS12" s="609"/>
      <c r="DT12" s="609"/>
      <c r="DU12" s="609"/>
      <c r="DV12" s="609"/>
      <c r="DW12" s="609"/>
      <c r="DX12" s="609"/>
      <c r="DY12" s="609"/>
      <c r="DZ12" s="609"/>
      <c r="EA12" s="609"/>
      <c r="EB12" s="609"/>
      <c r="EC12" s="645"/>
    </row>
    <row r="13" spans="2:143" ht="11.25" customHeight="1" x14ac:dyDescent="0.15">
      <c r="B13" s="605" t="s">
        <v>242</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243</v>
      </c>
      <c r="AQ13" s="606"/>
      <c r="AR13" s="606"/>
      <c r="AS13" s="606"/>
      <c r="AT13" s="606"/>
      <c r="AU13" s="606"/>
      <c r="AV13" s="606"/>
      <c r="AW13" s="606"/>
      <c r="AX13" s="606"/>
      <c r="AY13" s="606"/>
      <c r="AZ13" s="606"/>
      <c r="BA13" s="606"/>
      <c r="BB13" s="606"/>
      <c r="BC13" s="606"/>
      <c r="BD13" s="606"/>
      <c r="BE13" s="606"/>
      <c r="BF13" s="607"/>
      <c r="BG13" s="608">
        <v>134403</v>
      </c>
      <c r="BH13" s="609"/>
      <c r="BI13" s="609"/>
      <c r="BJ13" s="609"/>
      <c r="BK13" s="609"/>
      <c r="BL13" s="609"/>
      <c r="BM13" s="609"/>
      <c r="BN13" s="610"/>
      <c r="BO13" s="646">
        <v>66.5</v>
      </c>
      <c r="BP13" s="646"/>
      <c r="BQ13" s="646"/>
      <c r="BR13" s="646"/>
      <c r="BS13" s="647" t="s">
        <v>122</v>
      </c>
      <c r="BT13" s="647"/>
      <c r="BU13" s="647"/>
      <c r="BV13" s="647"/>
      <c r="BW13" s="647"/>
      <c r="BX13" s="647"/>
      <c r="BY13" s="647"/>
      <c r="BZ13" s="647"/>
      <c r="CA13" s="647"/>
      <c r="CB13" s="682"/>
      <c r="CD13" s="605" t="s">
        <v>244</v>
      </c>
      <c r="CE13" s="606"/>
      <c r="CF13" s="606"/>
      <c r="CG13" s="606"/>
      <c r="CH13" s="606"/>
      <c r="CI13" s="606"/>
      <c r="CJ13" s="606"/>
      <c r="CK13" s="606"/>
      <c r="CL13" s="606"/>
      <c r="CM13" s="606"/>
      <c r="CN13" s="606"/>
      <c r="CO13" s="606"/>
      <c r="CP13" s="606"/>
      <c r="CQ13" s="607"/>
      <c r="CR13" s="608">
        <v>237441</v>
      </c>
      <c r="CS13" s="609"/>
      <c r="CT13" s="609"/>
      <c r="CU13" s="609"/>
      <c r="CV13" s="609"/>
      <c r="CW13" s="609"/>
      <c r="CX13" s="609"/>
      <c r="CY13" s="610"/>
      <c r="CZ13" s="646">
        <v>8.1999999999999993</v>
      </c>
      <c r="DA13" s="646"/>
      <c r="DB13" s="646"/>
      <c r="DC13" s="646"/>
      <c r="DD13" s="614">
        <v>183089</v>
      </c>
      <c r="DE13" s="609"/>
      <c r="DF13" s="609"/>
      <c r="DG13" s="609"/>
      <c r="DH13" s="609"/>
      <c r="DI13" s="609"/>
      <c r="DJ13" s="609"/>
      <c r="DK13" s="609"/>
      <c r="DL13" s="609"/>
      <c r="DM13" s="609"/>
      <c r="DN13" s="609"/>
      <c r="DO13" s="609"/>
      <c r="DP13" s="610"/>
      <c r="DQ13" s="614">
        <v>61042</v>
      </c>
      <c r="DR13" s="609"/>
      <c r="DS13" s="609"/>
      <c r="DT13" s="609"/>
      <c r="DU13" s="609"/>
      <c r="DV13" s="609"/>
      <c r="DW13" s="609"/>
      <c r="DX13" s="609"/>
      <c r="DY13" s="609"/>
      <c r="DZ13" s="609"/>
      <c r="EA13" s="609"/>
      <c r="EB13" s="609"/>
      <c r="EC13" s="645"/>
    </row>
    <row r="14" spans="2:143" ht="11.25" customHeight="1" x14ac:dyDescent="0.15">
      <c r="B14" s="605" t="s">
        <v>245</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246</v>
      </c>
      <c r="AQ14" s="606"/>
      <c r="AR14" s="606"/>
      <c r="AS14" s="606"/>
      <c r="AT14" s="606"/>
      <c r="AU14" s="606"/>
      <c r="AV14" s="606"/>
      <c r="AW14" s="606"/>
      <c r="AX14" s="606"/>
      <c r="AY14" s="606"/>
      <c r="AZ14" s="606"/>
      <c r="BA14" s="606"/>
      <c r="BB14" s="606"/>
      <c r="BC14" s="606"/>
      <c r="BD14" s="606"/>
      <c r="BE14" s="606"/>
      <c r="BF14" s="607"/>
      <c r="BG14" s="608">
        <v>7839</v>
      </c>
      <c r="BH14" s="609"/>
      <c r="BI14" s="609"/>
      <c r="BJ14" s="609"/>
      <c r="BK14" s="609"/>
      <c r="BL14" s="609"/>
      <c r="BM14" s="609"/>
      <c r="BN14" s="610"/>
      <c r="BO14" s="646">
        <v>3.9</v>
      </c>
      <c r="BP14" s="646"/>
      <c r="BQ14" s="646"/>
      <c r="BR14" s="646"/>
      <c r="BS14" s="647" t="s">
        <v>122</v>
      </c>
      <c r="BT14" s="647"/>
      <c r="BU14" s="647"/>
      <c r="BV14" s="647"/>
      <c r="BW14" s="647"/>
      <c r="BX14" s="647"/>
      <c r="BY14" s="647"/>
      <c r="BZ14" s="647"/>
      <c r="CA14" s="647"/>
      <c r="CB14" s="682"/>
      <c r="CD14" s="605" t="s">
        <v>247</v>
      </c>
      <c r="CE14" s="606"/>
      <c r="CF14" s="606"/>
      <c r="CG14" s="606"/>
      <c r="CH14" s="606"/>
      <c r="CI14" s="606"/>
      <c r="CJ14" s="606"/>
      <c r="CK14" s="606"/>
      <c r="CL14" s="606"/>
      <c r="CM14" s="606"/>
      <c r="CN14" s="606"/>
      <c r="CO14" s="606"/>
      <c r="CP14" s="606"/>
      <c r="CQ14" s="607"/>
      <c r="CR14" s="608">
        <v>147687</v>
      </c>
      <c r="CS14" s="609"/>
      <c r="CT14" s="609"/>
      <c r="CU14" s="609"/>
      <c r="CV14" s="609"/>
      <c r="CW14" s="609"/>
      <c r="CX14" s="609"/>
      <c r="CY14" s="610"/>
      <c r="CZ14" s="646">
        <v>5.0999999999999996</v>
      </c>
      <c r="DA14" s="646"/>
      <c r="DB14" s="646"/>
      <c r="DC14" s="646"/>
      <c r="DD14" s="614">
        <v>58125</v>
      </c>
      <c r="DE14" s="609"/>
      <c r="DF14" s="609"/>
      <c r="DG14" s="609"/>
      <c r="DH14" s="609"/>
      <c r="DI14" s="609"/>
      <c r="DJ14" s="609"/>
      <c r="DK14" s="609"/>
      <c r="DL14" s="609"/>
      <c r="DM14" s="609"/>
      <c r="DN14" s="609"/>
      <c r="DO14" s="609"/>
      <c r="DP14" s="610"/>
      <c r="DQ14" s="614">
        <v>78418</v>
      </c>
      <c r="DR14" s="609"/>
      <c r="DS14" s="609"/>
      <c r="DT14" s="609"/>
      <c r="DU14" s="609"/>
      <c r="DV14" s="609"/>
      <c r="DW14" s="609"/>
      <c r="DX14" s="609"/>
      <c r="DY14" s="609"/>
      <c r="DZ14" s="609"/>
      <c r="EA14" s="609"/>
      <c r="EB14" s="609"/>
      <c r="EC14" s="645"/>
    </row>
    <row r="15" spans="2:143" ht="11.25" customHeight="1" x14ac:dyDescent="0.15">
      <c r="B15" s="605" t="s">
        <v>248</v>
      </c>
      <c r="C15" s="606"/>
      <c r="D15" s="606"/>
      <c r="E15" s="606"/>
      <c r="F15" s="606"/>
      <c r="G15" s="606"/>
      <c r="H15" s="606"/>
      <c r="I15" s="606"/>
      <c r="J15" s="606"/>
      <c r="K15" s="606"/>
      <c r="L15" s="606"/>
      <c r="M15" s="606"/>
      <c r="N15" s="606"/>
      <c r="O15" s="606"/>
      <c r="P15" s="606"/>
      <c r="Q15" s="607"/>
      <c r="R15" s="608">
        <v>1235</v>
      </c>
      <c r="S15" s="609"/>
      <c r="T15" s="609"/>
      <c r="U15" s="609"/>
      <c r="V15" s="609"/>
      <c r="W15" s="609"/>
      <c r="X15" s="609"/>
      <c r="Y15" s="610"/>
      <c r="Z15" s="646">
        <v>0</v>
      </c>
      <c r="AA15" s="646"/>
      <c r="AB15" s="646"/>
      <c r="AC15" s="646"/>
      <c r="AD15" s="647">
        <v>1235</v>
      </c>
      <c r="AE15" s="647"/>
      <c r="AF15" s="647"/>
      <c r="AG15" s="647"/>
      <c r="AH15" s="647"/>
      <c r="AI15" s="647"/>
      <c r="AJ15" s="647"/>
      <c r="AK15" s="647"/>
      <c r="AL15" s="611">
        <v>0.1</v>
      </c>
      <c r="AM15" s="612"/>
      <c r="AN15" s="612"/>
      <c r="AO15" s="648"/>
      <c r="AP15" s="605" t="s">
        <v>249</v>
      </c>
      <c r="AQ15" s="606"/>
      <c r="AR15" s="606"/>
      <c r="AS15" s="606"/>
      <c r="AT15" s="606"/>
      <c r="AU15" s="606"/>
      <c r="AV15" s="606"/>
      <c r="AW15" s="606"/>
      <c r="AX15" s="606"/>
      <c r="AY15" s="606"/>
      <c r="AZ15" s="606"/>
      <c r="BA15" s="606"/>
      <c r="BB15" s="606"/>
      <c r="BC15" s="606"/>
      <c r="BD15" s="606"/>
      <c r="BE15" s="606"/>
      <c r="BF15" s="607"/>
      <c r="BG15" s="608">
        <v>1417</v>
      </c>
      <c r="BH15" s="609"/>
      <c r="BI15" s="609"/>
      <c r="BJ15" s="609"/>
      <c r="BK15" s="609"/>
      <c r="BL15" s="609"/>
      <c r="BM15" s="609"/>
      <c r="BN15" s="610"/>
      <c r="BO15" s="646">
        <v>0.7</v>
      </c>
      <c r="BP15" s="646"/>
      <c r="BQ15" s="646"/>
      <c r="BR15" s="646"/>
      <c r="BS15" s="647" t="s">
        <v>122</v>
      </c>
      <c r="BT15" s="647"/>
      <c r="BU15" s="647"/>
      <c r="BV15" s="647"/>
      <c r="BW15" s="647"/>
      <c r="BX15" s="647"/>
      <c r="BY15" s="647"/>
      <c r="BZ15" s="647"/>
      <c r="CA15" s="647"/>
      <c r="CB15" s="682"/>
      <c r="CD15" s="605" t="s">
        <v>250</v>
      </c>
      <c r="CE15" s="606"/>
      <c r="CF15" s="606"/>
      <c r="CG15" s="606"/>
      <c r="CH15" s="606"/>
      <c r="CI15" s="606"/>
      <c r="CJ15" s="606"/>
      <c r="CK15" s="606"/>
      <c r="CL15" s="606"/>
      <c r="CM15" s="606"/>
      <c r="CN15" s="606"/>
      <c r="CO15" s="606"/>
      <c r="CP15" s="606"/>
      <c r="CQ15" s="607"/>
      <c r="CR15" s="608">
        <v>229705</v>
      </c>
      <c r="CS15" s="609"/>
      <c r="CT15" s="609"/>
      <c r="CU15" s="609"/>
      <c r="CV15" s="609"/>
      <c r="CW15" s="609"/>
      <c r="CX15" s="609"/>
      <c r="CY15" s="610"/>
      <c r="CZ15" s="646">
        <v>7.9</v>
      </c>
      <c r="DA15" s="646"/>
      <c r="DB15" s="646"/>
      <c r="DC15" s="646"/>
      <c r="DD15" s="614" t="s">
        <v>122</v>
      </c>
      <c r="DE15" s="609"/>
      <c r="DF15" s="609"/>
      <c r="DG15" s="609"/>
      <c r="DH15" s="609"/>
      <c r="DI15" s="609"/>
      <c r="DJ15" s="609"/>
      <c r="DK15" s="609"/>
      <c r="DL15" s="609"/>
      <c r="DM15" s="609"/>
      <c r="DN15" s="609"/>
      <c r="DO15" s="609"/>
      <c r="DP15" s="610"/>
      <c r="DQ15" s="614">
        <v>177711</v>
      </c>
      <c r="DR15" s="609"/>
      <c r="DS15" s="609"/>
      <c r="DT15" s="609"/>
      <c r="DU15" s="609"/>
      <c r="DV15" s="609"/>
      <c r="DW15" s="609"/>
      <c r="DX15" s="609"/>
      <c r="DY15" s="609"/>
      <c r="DZ15" s="609"/>
      <c r="EA15" s="609"/>
      <c r="EB15" s="609"/>
      <c r="EC15" s="645"/>
    </row>
    <row r="16" spans="2:143" ht="11.25" customHeight="1" x14ac:dyDescent="0.15">
      <c r="B16" s="605" t="s">
        <v>251</v>
      </c>
      <c r="C16" s="606"/>
      <c r="D16" s="606"/>
      <c r="E16" s="606"/>
      <c r="F16" s="606"/>
      <c r="G16" s="606"/>
      <c r="H16" s="606"/>
      <c r="I16" s="606"/>
      <c r="J16" s="606"/>
      <c r="K16" s="606"/>
      <c r="L16" s="606"/>
      <c r="M16" s="606"/>
      <c r="N16" s="606"/>
      <c r="O16" s="606"/>
      <c r="P16" s="606"/>
      <c r="Q16" s="607"/>
      <c r="R16" s="608">
        <v>1596</v>
      </c>
      <c r="S16" s="609"/>
      <c r="T16" s="609"/>
      <c r="U16" s="609"/>
      <c r="V16" s="609"/>
      <c r="W16" s="609"/>
      <c r="X16" s="609"/>
      <c r="Y16" s="610"/>
      <c r="Z16" s="646">
        <v>0.1</v>
      </c>
      <c r="AA16" s="646"/>
      <c r="AB16" s="646"/>
      <c r="AC16" s="646"/>
      <c r="AD16" s="647">
        <v>1596</v>
      </c>
      <c r="AE16" s="647"/>
      <c r="AF16" s="647"/>
      <c r="AG16" s="647"/>
      <c r="AH16" s="647"/>
      <c r="AI16" s="647"/>
      <c r="AJ16" s="647"/>
      <c r="AK16" s="647"/>
      <c r="AL16" s="611">
        <v>0.1</v>
      </c>
      <c r="AM16" s="612"/>
      <c r="AN16" s="612"/>
      <c r="AO16" s="648"/>
      <c r="AP16" s="605" t="s">
        <v>252</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2"/>
      <c r="CD16" s="605" t="s">
        <v>253</v>
      </c>
      <c r="CE16" s="606"/>
      <c r="CF16" s="606"/>
      <c r="CG16" s="606"/>
      <c r="CH16" s="606"/>
      <c r="CI16" s="606"/>
      <c r="CJ16" s="606"/>
      <c r="CK16" s="606"/>
      <c r="CL16" s="606"/>
      <c r="CM16" s="606"/>
      <c r="CN16" s="606"/>
      <c r="CO16" s="606"/>
      <c r="CP16" s="606"/>
      <c r="CQ16" s="607"/>
      <c r="CR16" s="608">
        <v>46980</v>
      </c>
      <c r="CS16" s="609"/>
      <c r="CT16" s="609"/>
      <c r="CU16" s="609"/>
      <c r="CV16" s="609"/>
      <c r="CW16" s="609"/>
      <c r="CX16" s="609"/>
      <c r="CY16" s="610"/>
      <c r="CZ16" s="646">
        <v>1.6</v>
      </c>
      <c r="DA16" s="646"/>
      <c r="DB16" s="646"/>
      <c r="DC16" s="646"/>
      <c r="DD16" s="614" t="s">
        <v>122</v>
      </c>
      <c r="DE16" s="609"/>
      <c r="DF16" s="609"/>
      <c r="DG16" s="609"/>
      <c r="DH16" s="609"/>
      <c r="DI16" s="609"/>
      <c r="DJ16" s="609"/>
      <c r="DK16" s="609"/>
      <c r="DL16" s="609"/>
      <c r="DM16" s="609"/>
      <c r="DN16" s="609"/>
      <c r="DO16" s="609"/>
      <c r="DP16" s="610"/>
      <c r="DQ16" s="614">
        <v>32027</v>
      </c>
      <c r="DR16" s="609"/>
      <c r="DS16" s="609"/>
      <c r="DT16" s="609"/>
      <c r="DU16" s="609"/>
      <c r="DV16" s="609"/>
      <c r="DW16" s="609"/>
      <c r="DX16" s="609"/>
      <c r="DY16" s="609"/>
      <c r="DZ16" s="609"/>
      <c r="EA16" s="609"/>
      <c r="EB16" s="609"/>
      <c r="EC16" s="645"/>
    </row>
    <row r="17" spans="2:133" ht="11.25" customHeight="1" x14ac:dyDescent="0.15">
      <c r="B17" s="605" t="s">
        <v>254</v>
      </c>
      <c r="C17" s="606"/>
      <c r="D17" s="606"/>
      <c r="E17" s="606"/>
      <c r="F17" s="606"/>
      <c r="G17" s="606"/>
      <c r="H17" s="606"/>
      <c r="I17" s="606"/>
      <c r="J17" s="606"/>
      <c r="K17" s="606"/>
      <c r="L17" s="606"/>
      <c r="M17" s="606"/>
      <c r="N17" s="606"/>
      <c r="O17" s="606"/>
      <c r="P17" s="606"/>
      <c r="Q17" s="607"/>
      <c r="R17" s="608">
        <v>4835</v>
      </c>
      <c r="S17" s="609"/>
      <c r="T17" s="609"/>
      <c r="U17" s="609"/>
      <c r="V17" s="609"/>
      <c r="W17" s="609"/>
      <c r="X17" s="609"/>
      <c r="Y17" s="610"/>
      <c r="Z17" s="646">
        <v>0.2</v>
      </c>
      <c r="AA17" s="646"/>
      <c r="AB17" s="646"/>
      <c r="AC17" s="646"/>
      <c r="AD17" s="647">
        <v>4835</v>
      </c>
      <c r="AE17" s="647"/>
      <c r="AF17" s="647"/>
      <c r="AG17" s="647"/>
      <c r="AH17" s="647"/>
      <c r="AI17" s="647"/>
      <c r="AJ17" s="647"/>
      <c r="AK17" s="647"/>
      <c r="AL17" s="611">
        <v>0.4</v>
      </c>
      <c r="AM17" s="612"/>
      <c r="AN17" s="612"/>
      <c r="AO17" s="648"/>
      <c r="AP17" s="605" t="s">
        <v>255</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2"/>
      <c r="CD17" s="605" t="s">
        <v>256</v>
      </c>
      <c r="CE17" s="606"/>
      <c r="CF17" s="606"/>
      <c r="CG17" s="606"/>
      <c r="CH17" s="606"/>
      <c r="CI17" s="606"/>
      <c r="CJ17" s="606"/>
      <c r="CK17" s="606"/>
      <c r="CL17" s="606"/>
      <c r="CM17" s="606"/>
      <c r="CN17" s="606"/>
      <c r="CO17" s="606"/>
      <c r="CP17" s="606"/>
      <c r="CQ17" s="607"/>
      <c r="CR17" s="608">
        <v>280012</v>
      </c>
      <c r="CS17" s="609"/>
      <c r="CT17" s="609"/>
      <c r="CU17" s="609"/>
      <c r="CV17" s="609"/>
      <c r="CW17" s="609"/>
      <c r="CX17" s="609"/>
      <c r="CY17" s="610"/>
      <c r="CZ17" s="646">
        <v>9.6999999999999993</v>
      </c>
      <c r="DA17" s="646"/>
      <c r="DB17" s="646"/>
      <c r="DC17" s="646"/>
      <c r="DD17" s="614" t="s">
        <v>122</v>
      </c>
      <c r="DE17" s="609"/>
      <c r="DF17" s="609"/>
      <c r="DG17" s="609"/>
      <c r="DH17" s="609"/>
      <c r="DI17" s="609"/>
      <c r="DJ17" s="609"/>
      <c r="DK17" s="609"/>
      <c r="DL17" s="609"/>
      <c r="DM17" s="609"/>
      <c r="DN17" s="609"/>
      <c r="DO17" s="609"/>
      <c r="DP17" s="610"/>
      <c r="DQ17" s="614">
        <v>280012</v>
      </c>
      <c r="DR17" s="609"/>
      <c r="DS17" s="609"/>
      <c r="DT17" s="609"/>
      <c r="DU17" s="609"/>
      <c r="DV17" s="609"/>
      <c r="DW17" s="609"/>
      <c r="DX17" s="609"/>
      <c r="DY17" s="609"/>
      <c r="DZ17" s="609"/>
      <c r="EA17" s="609"/>
      <c r="EB17" s="609"/>
      <c r="EC17" s="645"/>
    </row>
    <row r="18" spans="2:133" ht="11.25" customHeight="1" x14ac:dyDescent="0.15">
      <c r="B18" s="605" t="s">
        <v>257</v>
      </c>
      <c r="C18" s="606"/>
      <c r="D18" s="606"/>
      <c r="E18" s="606"/>
      <c r="F18" s="606"/>
      <c r="G18" s="606"/>
      <c r="H18" s="606"/>
      <c r="I18" s="606"/>
      <c r="J18" s="606"/>
      <c r="K18" s="606"/>
      <c r="L18" s="606"/>
      <c r="M18" s="606"/>
      <c r="N18" s="606"/>
      <c r="O18" s="606"/>
      <c r="P18" s="606"/>
      <c r="Q18" s="607"/>
      <c r="R18" s="608">
        <v>539</v>
      </c>
      <c r="S18" s="609"/>
      <c r="T18" s="609"/>
      <c r="U18" s="609"/>
      <c r="V18" s="609"/>
      <c r="W18" s="609"/>
      <c r="X18" s="609"/>
      <c r="Y18" s="610"/>
      <c r="Z18" s="646">
        <v>0</v>
      </c>
      <c r="AA18" s="646"/>
      <c r="AB18" s="646"/>
      <c r="AC18" s="646"/>
      <c r="AD18" s="647">
        <v>539</v>
      </c>
      <c r="AE18" s="647"/>
      <c r="AF18" s="647"/>
      <c r="AG18" s="647"/>
      <c r="AH18" s="647"/>
      <c r="AI18" s="647"/>
      <c r="AJ18" s="647"/>
      <c r="AK18" s="647"/>
      <c r="AL18" s="611">
        <v>0</v>
      </c>
      <c r="AM18" s="612"/>
      <c r="AN18" s="612"/>
      <c r="AO18" s="648"/>
      <c r="AP18" s="605" t="s">
        <v>258</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2"/>
      <c r="CD18" s="605" t="s">
        <v>259</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260</v>
      </c>
      <c r="C19" s="606"/>
      <c r="D19" s="606"/>
      <c r="E19" s="606"/>
      <c r="F19" s="606"/>
      <c r="G19" s="606"/>
      <c r="H19" s="606"/>
      <c r="I19" s="606"/>
      <c r="J19" s="606"/>
      <c r="K19" s="606"/>
      <c r="L19" s="606"/>
      <c r="M19" s="606"/>
      <c r="N19" s="606"/>
      <c r="O19" s="606"/>
      <c r="P19" s="606"/>
      <c r="Q19" s="607"/>
      <c r="R19" s="608">
        <v>4296</v>
      </c>
      <c r="S19" s="609"/>
      <c r="T19" s="609"/>
      <c r="U19" s="609"/>
      <c r="V19" s="609"/>
      <c r="W19" s="609"/>
      <c r="X19" s="609"/>
      <c r="Y19" s="610"/>
      <c r="Z19" s="646">
        <v>0.1</v>
      </c>
      <c r="AA19" s="646"/>
      <c r="AB19" s="646"/>
      <c r="AC19" s="646"/>
      <c r="AD19" s="647">
        <v>4296</v>
      </c>
      <c r="AE19" s="647"/>
      <c r="AF19" s="647"/>
      <c r="AG19" s="647"/>
      <c r="AH19" s="647"/>
      <c r="AI19" s="647"/>
      <c r="AJ19" s="647"/>
      <c r="AK19" s="647"/>
      <c r="AL19" s="611">
        <v>0.3</v>
      </c>
      <c r="AM19" s="612"/>
      <c r="AN19" s="612"/>
      <c r="AO19" s="648"/>
      <c r="AP19" s="605" t="s">
        <v>261</v>
      </c>
      <c r="AQ19" s="606"/>
      <c r="AR19" s="606"/>
      <c r="AS19" s="606"/>
      <c r="AT19" s="606"/>
      <c r="AU19" s="606"/>
      <c r="AV19" s="606"/>
      <c r="AW19" s="606"/>
      <c r="AX19" s="606"/>
      <c r="AY19" s="606"/>
      <c r="AZ19" s="606"/>
      <c r="BA19" s="606"/>
      <c r="BB19" s="606"/>
      <c r="BC19" s="606"/>
      <c r="BD19" s="606"/>
      <c r="BE19" s="606"/>
      <c r="BF19" s="607"/>
      <c r="BG19" s="608">
        <v>1235</v>
      </c>
      <c r="BH19" s="609"/>
      <c r="BI19" s="609"/>
      <c r="BJ19" s="609"/>
      <c r="BK19" s="609"/>
      <c r="BL19" s="609"/>
      <c r="BM19" s="609"/>
      <c r="BN19" s="610"/>
      <c r="BO19" s="646">
        <v>0.6</v>
      </c>
      <c r="BP19" s="646"/>
      <c r="BQ19" s="646"/>
      <c r="BR19" s="646"/>
      <c r="BS19" s="647" t="s">
        <v>122</v>
      </c>
      <c r="BT19" s="647"/>
      <c r="BU19" s="647"/>
      <c r="BV19" s="647"/>
      <c r="BW19" s="647"/>
      <c r="BX19" s="647"/>
      <c r="BY19" s="647"/>
      <c r="BZ19" s="647"/>
      <c r="CA19" s="647"/>
      <c r="CB19" s="682"/>
      <c r="CD19" s="605" t="s">
        <v>262</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83" t="s">
        <v>263</v>
      </c>
      <c r="C20" s="684"/>
      <c r="D20" s="684"/>
      <c r="E20" s="684"/>
      <c r="F20" s="684"/>
      <c r="G20" s="684"/>
      <c r="H20" s="684"/>
      <c r="I20" s="684"/>
      <c r="J20" s="684"/>
      <c r="K20" s="684"/>
      <c r="L20" s="684"/>
      <c r="M20" s="684"/>
      <c r="N20" s="684"/>
      <c r="O20" s="684"/>
      <c r="P20" s="684"/>
      <c r="Q20" s="685"/>
      <c r="R20" s="608" t="s">
        <v>122</v>
      </c>
      <c r="S20" s="609"/>
      <c r="T20" s="609"/>
      <c r="U20" s="609"/>
      <c r="V20" s="609"/>
      <c r="W20" s="609"/>
      <c r="X20" s="609"/>
      <c r="Y20" s="610"/>
      <c r="Z20" s="646" t="s">
        <v>122</v>
      </c>
      <c r="AA20" s="646"/>
      <c r="AB20" s="646"/>
      <c r="AC20" s="646"/>
      <c r="AD20" s="647" t="s">
        <v>122</v>
      </c>
      <c r="AE20" s="647"/>
      <c r="AF20" s="647"/>
      <c r="AG20" s="647"/>
      <c r="AH20" s="647"/>
      <c r="AI20" s="647"/>
      <c r="AJ20" s="647"/>
      <c r="AK20" s="647"/>
      <c r="AL20" s="611" t="s">
        <v>122</v>
      </c>
      <c r="AM20" s="612"/>
      <c r="AN20" s="612"/>
      <c r="AO20" s="648"/>
      <c r="AP20" s="605" t="s">
        <v>264</v>
      </c>
      <c r="AQ20" s="606"/>
      <c r="AR20" s="606"/>
      <c r="AS20" s="606"/>
      <c r="AT20" s="606"/>
      <c r="AU20" s="606"/>
      <c r="AV20" s="606"/>
      <c r="AW20" s="606"/>
      <c r="AX20" s="606"/>
      <c r="AY20" s="606"/>
      <c r="AZ20" s="606"/>
      <c r="BA20" s="606"/>
      <c r="BB20" s="606"/>
      <c r="BC20" s="606"/>
      <c r="BD20" s="606"/>
      <c r="BE20" s="606"/>
      <c r="BF20" s="607"/>
      <c r="BG20" s="608">
        <v>1235</v>
      </c>
      <c r="BH20" s="609"/>
      <c r="BI20" s="609"/>
      <c r="BJ20" s="609"/>
      <c r="BK20" s="609"/>
      <c r="BL20" s="609"/>
      <c r="BM20" s="609"/>
      <c r="BN20" s="610"/>
      <c r="BO20" s="646">
        <v>0.6</v>
      </c>
      <c r="BP20" s="646"/>
      <c r="BQ20" s="646"/>
      <c r="BR20" s="646"/>
      <c r="BS20" s="647" t="s">
        <v>122</v>
      </c>
      <c r="BT20" s="647"/>
      <c r="BU20" s="647"/>
      <c r="BV20" s="647"/>
      <c r="BW20" s="647"/>
      <c r="BX20" s="647"/>
      <c r="BY20" s="647"/>
      <c r="BZ20" s="647"/>
      <c r="CA20" s="647"/>
      <c r="CB20" s="682"/>
      <c r="CD20" s="605" t="s">
        <v>265</v>
      </c>
      <c r="CE20" s="606"/>
      <c r="CF20" s="606"/>
      <c r="CG20" s="606"/>
      <c r="CH20" s="606"/>
      <c r="CI20" s="606"/>
      <c r="CJ20" s="606"/>
      <c r="CK20" s="606"/>
      <c r="CL20" s="606"/>
      <c r="CM20" s="606"/>
      <c r="CN20" s="606"/>
      <c r="CO20" s="606"/>
      <c r="CP20" s="606"/>
      <c r="CQ20" s="607"/>
      <c r="CR20" s="608">
        <v>2900100</v>
      </c>
      <c r="CS20" s="609"/>
      <c r="CT20" s="609"/>
      <c r="CU20" s="609"/>
      <c r="CV20" s="609"/>
      <c r="CW20" s="609"/>
      <c r="CX20" s="609"/>
      <c r="CY20" s="610"/>
      <c r="CZ20" s="646">
        <v>100</v>
      </c>
      <c r="DA20" s="646"/>
      <c r="DB20" s="646"/>
      <c r="DC20" s="646"/>
      <c r="DD20" s="614">
        <v>710571</v>
      </c>
      <c r="DE20" s="609"/>
      <c r="DF20" s="609"/>
      <c r="DG20" s="609"/>
      <c r="DH20" s="609"/>
      <c r="DI20" s="609"/>
      <c r="DJ20" s="609"/>
      <c r="DK20" s="609"/>
      <c r="DL20" s="609"/>
      <c r="DM20" s="609"/>
      <c r="DN20" s="609"/>
      <c r="DO20" s="609"/>
      <c r="DP20" s="610"/>
      <c r="DQ20" s="614">
        <v>1883419</v>
      </c>
      <c r="DR20" s="609"/>
      <c r="DS20" s="609"/>
      <c r="DT20" s="609"/>
      <c r="DU20" s="609"/>
      <c r="DV20" s="609"/>
      <c r="DW20" s="609"/>
      <c r="DX20" s="609"/>
      <c r="DY20" s="609"/>
      <c r="DZ20" s="609"/>
      <c r="EA20" s="609"/>
      <c r="EB20" s="609"/>
      <c r="EC20" s="645"/>
    </row>
    <row r="21" spans="2:133" ht="11.25" customHeight="1" x14ac:dyDescent="0.15">
      <c r="B21" s="605" t="s">
        <v>266</v>
      </c>
      <c r="C21" s="606"/>
      <c r="D21" s="606"/>
      <c r="E21" s="606"/>
      <c r="F21" s="606"/>
      <c r="G21" s="606"/>
      <c r="H21" s="606"/>
      <c r="I21" s="606"/>
      <c r="J21" s="606"/>
      <c r="K21" s="606"/>
      <c r="L21" s="606"/>
      <c r="M21" s="606"/>
      <c r="N21" s="606"/>
      <c r="O21" s="606"/>
      <c r="P21" s="606"/>
      <c r="Q21" s="607"/>
      <c r="R21" s="608">
        <v>1275146</v>
      </c>
      <c r="S21" s="609"/>
      <c r="T21" s="609"/>
      <c r="U21" s="609"/>
      <c r="V21" s="609"/>
      <c r="W21" s="609"/>
      <c r="X21" s="609"/>
      <c r="Y21" s="610"/>
      <c r="Z21" s="646">
        <v>42.8</v>
      </c>
      <c r="AA21" s="646"/>
      <c r="AB21" s="646"/>
      <c r="AC21" s="646"/>
      <c r="AD21" s="647">
        <v>1035046</v>
      </c>
      <c r="AE21" s="647"/>
      <c r="AF21" s="647"/>
      <c r="AG21" s="647"/>
      <c r="AH21" s="647"/>
      <c r="AI21" s="647"/>
      <c r="AJ21" s="647"/>
      <c r="AK21" s="647"/>
      <c r="AL21" s="611">
        <v>76.900000000000006</v>
      </c>
      <c r="AM21" s="612"/>
      <c r="AN21" s="612"/>
      <c r="AO21" s="648"/>
      <c r="AP21" s="605" t="s">
        <v>267</v>
      </c>
      <c r="AQ21" s="686"/>
      <c r="AR21" s="686"/>
      <c r="AS21" s="686"/>
      <c r="AT21" s="686"/>
      <c r="AU21" s="686"/>
      <c r="AV21" s="686"/>
      <c r="AW21" s="686"/>
      <c r="AX21" s="686"/>
      <c r="AY21" s="686"/>
      <c r="AZ21" s="686"/>
      <c r="BA21" s="686"/>
      <c r="BB21" s="686"/>
      <c r="BC21" s="686"/>
      <c r="BD21" s="686"/>
      <c r="BE21" s="686"/>
      <c r="BF21" s="687"/>
      <c r="BG21" s="608">
        <v>1235</v>
      </c>
      <c r="BH21" s="609"/>
      <c r="BI21" s="609"/>
      <c r="BJ21" s="609"/>
      <c r="BK21" s="609"/>
      <c r="BL21" s="609"/>
      <c r="BM21" s="609"/>
      <c r="BN21" s="610"/>
      <c r="BO21" s="646">
        <v>0.6</v>
      </c>
      <c r="BP21" s="646"/>
      <c r="BQ21" s="646"/>
      <c r="BR21" s="646"/>
      <c r="BS21" s="647" t="s">
        <v>122</v>
      </c>
      <c r="BT21" s="647"/>
      <c r="BU21" s="647"/>
      <c r="BV21" s="647"/>
      <c r="BW21" s="647"/>
      <c r="BX21" s="647"/>
      <c r="BY21" s="647"/>
      <c r="BZ21" s="647"/>
      <c r="CA21" s="647"/>
      <c r="CB21" s="682"/>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268</v>
      </c>
      <c r="C22" s="606"/>
      <c r="D22" s="606"/>
      <c r="E22" s="606"/>
      <c r="F22" s="606"/>
      <c r="G22" s="606"/>
      <c r="H22" s="606"/>
      <c r="I22" s="606"/>
      <c r="J22" s="606"/>
      <c r="K22" s="606"/>
      <c r="L22" s="606"/>
      <c r="M22" s="606"/>
      <c r="N22" s="606"/>
      <c r="O22" s="606"/>
      <c r="P22" s="606"/>
      <c r="Q22" s="607"/>
      <c r="R22" s="608">
        <v>1035046</v>
      </c>
      <c r="S22" s="609"/>
      <c r="T22" s="609"/>
      <c r="U22" s="609"/>
      <c r="V22" s="609"/>
      <c r="W22" s="609"/>
      <c r="X22" s="609"/>
      <c r="Y22" s="610"/>
      <c r="Z22" s="646">
        <v>34.700000000000003</v>
      </c>
      <c r="AA22" s="646"/>
      <c r="AB22" s="646"/>
      <c r="AC22" s="646"/>
      <c r="AD22" s="647">
        <v>1035046</v>
      </c>
      <c r="AE22" s="647"/>
      <c r="AF22" s="647"/>
      <c r="AG22" s="647"/>
      <c r="AH22" s="647"/>
      <c r="AI22" s="647"/>
      <c r="AJ22" s="647"/>
      <c r="AK22" s="647"/>
      <c r="AL22" s="611">
        <v>76.900000000000006</v>
      </c>
      <c r="AM22" s="612"/>
      <c r="AN22" s="612"/>
      <c r="AO22" s="648"/>
      <c r="AP22" s="605" t="s">
        <v>269</v>
      </c>
      <c r="AQ22" s="686"/>
      <c r="AR22" s="686"/>
      <c r="AS22" s="686"/>
      <c r="AT22" s="686"/>
      <c r="AU22" s="686"/>
      <c r="AV22" s="686"/>
      <c r="AW22" s="686"/>
      <c r="AX22" s="686"/>
      <c r="AY22" s="686"/>
      <c r="AZ22" s="686"/>
      <c r="BA22" s="686"/>
      <c r="BB22" s="686"/>
      <c r="BC22" s="686"/>
      <c r="BD22" s="686"/>
      <c r="BE22" s="686"/>
      <c r="BF22" s="687"/>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2"/>
      <c r="CD22" s="666" t="s">
        <v>270</v>
      </c>
      <c r="CE22" s="667"/>
      <c r="CF22" s="667"/>
      <c r="CG22" s="667"/>
      <c r="CH22" s="667"/>
      <c r="CI22" s="667"/>
      <c r="CJ22" s="667"/>
      <c r="CK22" s="667"/>
      <c r="CL22" s="667"/>
      <c r="CM22" s="667"/>
      <c r="CN22" s="667"/>
      <c r="CO22" s="667"/>
      <c r="CP22" s="667"/>
      <c r="CQ22" s="667"/>
      <c r="CR22" s="667"/>
      <c r="CS22" s="667"/>
      <c r="CT22" s="667"/>
      <c r="CU22" s="667"/>
      <c r="CV22" s="667"/>
      <c r="CW22" s="667"/>
      <c r="CX22" s="667"/>
      <c r="CY22" s="667"/>
      <c r="CZ22" s="667"/>
      <c r="DA22" s="667"/>
      <c r="DB22" s="667"/>
      <c r="DC22" s="667"/>
      <c r="DD22" s="667"/>
      <c r="DE22" s="667"/>
      <c r="DF22" s="667"/>
      <c r="DG22" s="667"/>
      <c r="DH22" s="667"/>
      <c r="DI22" s="667"/>
      <c r="DJ22" s="667"/>
      <c r="DK22" s="667"/>
      <c r="DL22" s="667"/>
      <c r="DM22" s="667"/>
      <c r="DN22" s="667"/>
      <c r="DO22" s="667"/>
      <c r="DP22" s="667"/>
      <c r="DQ22" s="667"/>
      <c r="DR22" s="667"/>
      <c r="DS22" s="667"/>
      <c r="DT22" s="667"/>
      <c r="DU22" s="667"/>
      <c r="DV22" s="667"/>
      <c r="DW22" s="667"/>
      <c r="DX22" s="667"/>
      <c r="DY22" s="667"/>
      <c r="DZ22" s="667"/>
      <c r="EA22" s="667"/>
      <c r="EB22" s="667"/>
      <c r="EC22" s="668"/>
    </row>
    <row r="23" spans="2:133" ht="11.25" customHeight="1" x14ac:dyDescent="0.15">
      <c r="B23" s="605" t="s">
        <v>271</v>
      </c>
      <c r="C23" s="606"/>
      <c r="D23" s="606"/>
      <c r="E23" s="606"/>
      <c r="F23" s="606"/>
      <c r="G23" s="606"/>
      <c r="H23" s="606"/>
      <c r="I23" s="606"/>
      <c r="J23" s="606"/>
      <c r="K23" s="606"/>
      <c r="L23" s="606"/>
      <c r="M23" s="606"/>
      <c r="N23" s="606"/>
      <c r="O23" s="606"/>
      <c r="P23" s="606"/>
      <c r="Q23" s="607"/>
      <c r="R23" s="608">
        <v>240100</v>
      </c>
      <c r="S23" s="609"/>
      <c r="T23" s="609"/>
      <c r="U23" s="609"/>
      <c r="V23" s="609"/>
      <c r="W23" s="609"/>
      <c r="X23" s="609"/>
      <c r="Y23" s="610"/>
      <c r="Z23" s="646">
        <v>8.1</v>
      </c>
      <c r="AA23" s="646"/>
      <c r="AB23" s="646"/>
      <c r="AC23" s="646"/>
      <c r="AD23" s="647" t="s">
        <v>122</v>
      </c>
      <c r="AE23" s="647"/>
      <c r="AF23" s="647"/>
      <c r="AG23" s="647"/>
      <c r="AH23" s="647"/>
      <c r="AI23" s="647"/>
      <c r="AJ23" s="647"/>
      <c r="AK23" s="647"/>
      <c r="AL23" s="611" t="s">
        <v>122</v>
      </c>
      <c r="AM23" s="612"/>
      <c r="AN23" s="612"/>
      <c r="AO23" s="648"/>
      <c r="AP23" s="605" t="s">
        <v>272</v>
      </c>
      <c r="AQ23" s="686"/>
      <c r="AR23" s="686"/>
      <c r="AS23" s="686"/>
      <c r="AT23" s="686"/>
      <c r="AU23" s="686"/>
      <c r="AV23" s="686"/>
      <c r="AW23" s="686"/>
      <c r="AX23" s="686"/>
      <c r="AY23" s="686"/>
      <c r="AZ23" s="686"/>
      <c r="BA23" s="686"/>
      <c r="BB23" s="686"/>
      <c r="BC23" s="686"/>
      <c r="BD23" s="686"/>
      <c r="BE23" s="686"/>
      <c r="BF23" s="687"/>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2"/>
      <c r="CD23" s="666" t="s">
        <v>212</v>
      </c>
      <c r="CE23" s="667"/>
      <c r="CF23" s="667"/>
      <c r="CG23" s="667"/>
      <c r="CH23" s="667"/>
      <c r="CI23" s="667"/>
      <c r="CJ23" s="667"/>
      <c r="CK23" s="667"/>
      <c r="CL23" s="667"/>
      <c r="CM23" s="667"/>
      <c r="CN23" s="667"/>
      <c r="CO23" s="667"/>
      <c r="CP23" s="667"/>
      <c r="CQ23" s="668"/>
      <c r="CR23" s="666" t="s">
        <v>273</v>
      </c>
      <c r="CS23" s="667"/>
      <c r="CT23" s="667"/>
      <c r="CU23" s="667"/>
      <c r="CV23" s="667"/>
      <c r="CW23" s="667"/>
      <c r="CX23" s="667"/>
      <c r="CY23" s="668"/>
      <c r="CZ23" s="666" t="s">
        <v>274</v>
      </c>
      <c r="DA23" s="667"/>
      <c r="DB23" s="667"/>
      <c r="DC23" s="668"/>
      <c r="DD23" s="666" t="s">
        <v>275</v>
      </c>
      <c r="DE23" s="667"/>
      <c r="DF23" s="667"/>
      <c r="DG23" s="667"/>
      <c r="DH23" s="667"/>
      <c r="DI23" s="667"/>
      <c r="DJ23" s="667"/>
      <c r="DK23" s="668"/>
      <c r="DL23" s="698" t="s">
        <v>276</v>
      </c>
      <c r="DM23" s="699"/>
      <c r="DN23" s="699"/>
      <c r="DO23" s="699"/>
      <c r="DP23" s="699"/>
      <c r="DQ23" s="699"/>
      <c r="DR23" s="699"/>
      <c r="DS23" s="699"/>
      <c r="DT23" s="699"/>
      <c r="DU23" s="699"/>
      <c r="DV23" s="700"/>
      <c r="DW23" s="666" t="s">
        <v>277</v>
      </c>
      <c r="DX23" s="667"/>
      <c r="DY23" s="667"/>
      <c r="DZ23" s="667"/>
      <c r="EA23" s="667"/>
      <c r="EB23" s="667"/>
      <c r="EC23" s="668"/>
    </row>
    <row r="24" spans="2:133" ht="11.25" customHeight="1" x14ac:dyDescent="0.15">
      <c r="B24" s="605" t="s">
        <v>278</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279</v>
      </c>
      <c r="AQ24" s="686"/>
      <c r="AR24" s="686"/>
      <c r="AS24" s="686"/>
      <c r="AT24" s="686"/>
      <c r="AU24" s="686"/>
      <c r="AV24" s="686"/>
      <c r="AW24" s="686"/>
      <c r="AX24" s="686"/>
      <c r="AY24" s="686"/>
      <c r="AZ24" s="686"/>
      <c r="BA24" s="686"/>
      <c r="BB24" s="686"/>
      <c r="BC24" s="686"/>
      <c r="BD24" s="686"/>
      <c r="BE24" s="686"/>
      <c r="BF24" s="687"/>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2"/>
      <c r="CD24" s="663" t="s">
        <v>280</v>
      </c>
      <c r="CE24" s="664"/>
      <c r="CF24" s="664"/>
      <c r="CG24" s="664"/>
      <c r="CH24" s="664"/>
      <c r="CI24" s="664"/>
      <c r="CJ24" s="664"/>
      <c r="CK24" s="664"/>
      <c r="CL24" s="664"/>
      <c r="CM24" s="664"/>
      <c r="CN24" s="664"/>
      <c r="CO24" s="664"/>
      <c r="CP24" s="664"/>
      <c r="CQ24" s="665"/>
      <c r="CR24" s="660">
        <v>842897</v>
      </c>
      <c r="CS24" s="661"/>
      <c r="CT24" s="661"/>
      <c r="CU24" s="661"/>
      <c r="CV24" s="661"/>
      <c r="CW24" s="661"/>
      <c r="CX24" s="661"/>
      <c r="CY24" s="689"/>
      <c r="CZ24" s="690">
        <v>29.1</v>
      </c>
      <c r="DA24" s="672"/>
      <c r="DB24" s="672"/>
      <c r="DC24" s="692"/>
      <c r="DD24" s="688">
        <v>754118</v>
      </c>
      <c r="DE24" s="661"/>
      <c r="DF24" s="661"/>
      <c r="DG24" s="661"/>
      <c r="DH24" s="661"/>
      <c r="DI24" s="661"/>
      <c r="DJ24" s="661"/>
      <c r="DK24" s="689"/>
      <c r="DL24" s="688">
        <v>650714</v>
      </c>
      <c r="DM24" s="661"/>
      <c r="DN24" s="661"/>
      <c r="DO24" s="661"/>
      <c r="DP24" s="661"/>
      <c r="DQ24" s="661"/>
      <c r="DR24" s="661"/>
      <c r="DS24" s="661"/>
      <c r="DT24" s="661"/>
      <c r="DU24" s="661"/>
      <c r="DV24" s="689"/>
      <c r="DW24" s="690">
        <v>48.4</v>
      </c>
      <c r="DX24" s="672"/>
      <c r="DY24" s="672"/>
      <c r="DZ24" s="672"/>
      <c r="EA24" s="672"/>
      <c r="EB24" s="672"/>
      <c r="EC24" s="691"/>
    </row>
    <row r="25" spans="2:133" ht="11.25" customHeight="1" x14ac:dyDescent="0.15">
      <c r="B25" s="605" t="s">
        <v>281</v>
      </c>
      <c r="C25" s="606"/>
      <c r="D25" s="606"/>
      <c r="E25" s="606"/>
      <c r="F25" s="606"/>
      <c r="G25" s="606"/>
      <c r="H25" s="606"/>
      <c r="I25" s="606"/>
      <c r="J25" s="606"/>
      <c r="K25" s="606"/>
      <c r="L25" s="606"/>
      <c r="M25" s="606"/>
      <c r="N25" s="606"/>
      <c r="O25" s="606"/>
      <c r="P25" s="606"/>
      <c r="Q25" s="607"/>
      <c r="R25" s="608">
        <v>1575629</v>
      </c>
      <c r="S25" s="609"/>
      <c r="T25" s="609"/>
      <c r="U25" s="609"/>
      <c r="V25" s="609"/>
      <c r="W25" s="609"/>
      <c r="X25" s="609"/>
      <c r="Y25" s="610"/>
      <c r="Z25" s="646">
        <v>52.8</v>
      </c>
      <c r="AA25" s="646"/>
      <c r="AB25" s="646"/>
      <c r="AC25" s="646"/>
      <c r="AD25" s="647">
        <v>1335529</v>
      </c>
      <c r="AE25" s="647"/>
      <c r="AF25" s="647"/>
      <c r="AG25" s="647"/>
      <c r="AH25" s="647"/>
      <c r="AI25" s="647"/>
      <c r="AJ25" s="647"/>
      <c r="AK25" s="647"/>
      <c r="AL25" s="611">
        <v>99.3</v>
      </c>
      <c r="AM25" s="612"/>
      <c r="AN25" s="612"/>
      <c r="AO25" s="648"/>
      <c r="AP25" s="605" t="s">
        <v>282</v>
      </c>
      <c r="AQ25" s="686"/>
      <c r="AR25" s="686"/>
      <c r="AS25" s="686"/>
      <c r="AT25" s="686"/>
      <c r="AU25" s="686"/>
      <c r="AV25" s="686"/>
      <c r="AW25" s="686"/>
      <c r="AX25" s="686"/>
      <c r="AY25" s="686"/>
      <c r="AZ25" s="686"/>
      <c r="BA25" s="686"/>
      <c r="BB25" s="686"/>
      <c r="BC25" s="686"/>
      <c r="BD25" s="686"/>
      <c r="BE25" s="686"/>
      <c r="BF25" s="687"/>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2"/>
      <c r="CD25" s="605" t="s">
        <v>283</v>
      </c>
      <c r="CE25" s="606"/>
      <c r="CF25" s="606"/>
      <c r="CG25" s="606"/>
      <c r="CH25" s="606"/>
      <c r="CI25" s="606"/>
      <c r="CJ25" s="606"/>
      <c r="CK25" s="606"/>
      <c r="CL25" s="606"/>
      <c r="CM25" s="606"/>
      <c r="CN25" s="606"/>
      <c r="CO25" s="606"/>
      <c r="CP25" s="606"/>
      <c r="CQ25" s="607"/>
      <c r="CR25" s="608">
        <v>511968</v>
      </c>
      <c r="CS25" s="621"/>
      <c r="CT25" s="621"/>
      <c r="CU25" s="621"/>
      <c r="CV25" s="621"/>
      <c r="CW25" s="621"/>
      <c r="CX25" s="621"/>
      <c r="CY25" s="622"/>
      <c r="CZ25" s="611">
        <v>17.7</v>
      </c>
      <c r="DA25" s="623"/>
      <c r="DB25" s="623"/>
      <c r="DC25" s="624"/>
      <c r="DD25" s="614">
        <v>454737</v>
      </c>
      <c r="DE25" s="621"/>
      <c r="DF25" s="621"/>
      <c r="DG25" s="621"/>
      <c r="DH25" s="621"/>
      <c r="DI25" s="621"/>
      <c r="DJ25" s="621"/>
      <c r="DK25" s="622"/>
      <c r="DL25" s="614">
        <v>388284</v>
      </c>
      <c r="DM25" s="621"/>
      <c r="DN25" s="621"/>
      <c r="DO25" s="621"/>
      <c r="DP25" s="621"/>
      <c r="DQ25" s="621"/>
      <c r="DR25" s="621"/>
      <c r="DS25" s="621"/>
      <c r="DT25" s="621"/>
      <c r="DU25" s="621"/>
      <c r="DV25" s="622"/>
      <c r="DW25" s="611">
        <v>28.9</v>
      </c>
      <c r="DX25" s="623"/>
      <c r="DY25" s="623"/>
      <c r="DZ25" s="623"/>
      <c r="EA25" s="623"/>
      <c r="EB25" s="623"/>
      <c r="EC25" s="635"/>
    </row>
    <row r="26" spans="2:133" ht="11.25" customHeight="1" x14ac:dyDescent="0.15">
      <c r="B26" s="605" t="s">
        <v>284</v>
      </c>
      <c r="C26" s="606"/>
      <c r="D26" s="606"/>
      <c r="E26" s="606"/>
      <c r="F26" s="606"/>
      <c r="G26" s="606"/>
      <c r="H26" s="606"/>
      <c r="I26" s="606"/>
      <c r="J26" s="606"/>
      <c r="K26" s="606"/>
      <c r="L26" s="606"/>
      <c r="M26" s="606"/>
      <c r="N26" s="606"/>
      <c r="O26" s="606"/>
      <c r="P26" s="606"/>
      <c r="Q26" s="607"/>
      <c r="R26" s="608" t="s">
        <v>122</v>
      </c>
      <c r="S26" s="609"/>
      <c r="T26" s="609"/>
      <c r="U26" s="609"/>
      <c r="V26" s="609"/>
      <c r="W26" s="609"/>
      <c r="X26" s="609"/>
      <c r="Y26" s="610"/>
      <c r="Z26" s="646" t="s">
        <v>122</v>
      </c>
      <c r="AA26" s="646"/>
      <c r="AB26" s="646"/>
      <c r="AC26" s="646"/>
      <c r="AD26" s="647" t="s">
        <v>122</v>
      </c>
      <c r="AE26" s="647"/>
      <c r="AF26" s="647"/>
      <c r="AG26" s="647"/>
      <c r="AH26" s="647"/>
      <c r="AI26" s="647"/>
      <c r="AJ26" s="647"/>
      <c r="AK26" s="647"/>
      <c r="AL26" s="611" t="s">
        <v>122</v>
      </c>
      <c r="AM26" s="612"/>
      <c r="AN26" s="612"/>
      <c r="AO26" s="648"/>
      <c r="AP26" s="605" t="s">
        <v>285</v>
      </c>
      <c r="AQ26" s="686"/>
      <c r="AR26" s="686"/>
      <c r="AS26" s="686"/>
      <c r="AT26" s="686"/>
      <c r="AU26" s="686"/>
      <c r="AV26" s="686"/>
      <c r="AW26" s="686"/>
      <c r="AX26" s="686"/>
      <c r="AY26" s="686"/>
      <c r="AZ26" s="686"/>
      <c r="BA26" s="686"/>
      <c r="BB26" s="686"/>
      <c r="BC26" s="686"/>
      <c r="BD26" s="686"/>
      <c r="BE26" s="686"/>
      <c r="BF26" s="687"/>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2"/>
      <c r="CD26" s="605" t="s">
        <v>286</v>
      </c>
      <c r="CE26" s="606"/>
      <c r="CF26" s="606"/>
      <c r="CG26" s="606"/>
      <c r="CH26" s="606"/>
      <c r="CI26" s="606"/>
      <c r="CJ26" s="606"/>
      <c r="CK26" s="606"/>
      <c r="CL26" s="606"/>
      <c r="CM26" s="606"/>
      <c r="CN26" s="606"/>
      <c r="CO26" s="606"/>
      <c r="CP26" s="606"/>
      <c r="CQ26" s="607"/>
      <c r="CR26" s="608">
        <v>279803</v>
      </c>
      <c r="CS26" s="609"/>
      <c r="CT26" s="609"/>
      <c r="CU26" s="609"/>
      <c r="CV26" s="609"/>
      <c r="CW26" s="609"/>
      <c r="CX26" s="609"/>
      <c r="CY26" s="610"/>
      <c r="CZ26" s="611">
        <v>9.6</v>
      </c>
      <c r="DA26" s="623"/>
      <c r="DB26" s="623"/>
      <c r="DC26" s="624"/>
      <c r="DD26" s="614">
        <v>245462</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287</v>
      </c>
      <c r="C27" s="606"/>
      <c r="D27" s="606"/>
      <c r="E27" s="606"/>
      <c r="F27" s="606"/>
      <c r="G27" s="606"/>
      <c r="H27" s="606"/>
      <c r="I27" s="606"/>
      <c r="J27" s="606"/>
      <c r="K27" s="606"/>
      <c r="L27" s="606"/>
      <c r="M27" s="606"/>
      <c r="N27" s="606"/>
      <c r="O27" s="606"/>
      <c r="P27" s="606"/>
      <c r="Q27" s="607"/>
      <c r="R27" s="608">
        <v>33984</v>
      </c>
      <c r="S27" s="609"/>
      <c r="T27" s="609"/>
      <c r="U27" s="609"/>
      <c r="V27" s="609"/>
      <c r="W27" s="609"/>
      <c r="X27" s="609"/>
      <c r="Y27" s="610"/>
      <c r="Z27" s="646">
        <v>1.1000000000000001</v>
      </c>
      <c r="AA27" s="646"/>
      <c r="AB27" s="646"/>
      <c r="AC27" s="646"/>
      <c r="AD27" s="647" t="s">
        <v>122</v>
      </c>
      <c r="AE27" s="647"/>
      <c r="AF27" s="647"/>
      <c r="AG27" s="647"/>
      <c r="AH27" s="647"/>
      <c r="AI27" s="647"/>
      <c r="AJ27" s="647"/>
      <c r="AK27" s="647"/>
      <c r="AL27" s="611" t="s">
        <v>122</v>
      </c>
      <c r="AM27" s="612"/>
      <c r="AN27" s="612"/>
      <c r="AO27" s="648"/>
      <c r="AP27" s="605" t="s">
        <v>288</v>
      </c>
      <c r="AQ27" s="606"/>
      <c r="AR27" s="606"/>
      <c r="AS27" s="606"/>
      <c r="AT27" s="606"/>
      <c r="AU27" s="606"/>
      <c r="AV27" s="606"/>
      <c r="AW27" s="606"/>
      <c r="AX27" s="606"/>
      <c r="AY27" s="606"/>
      <c r="AZ27" s="606"/>
      <c r="BA27" s="606"/>
      <c r="BB27" s="606"/>
      <c r="BC27" s="606"/>
      <c r="BD27" s="606"/>
      <c r="BE27" s="606"/>
      <c r="BF27" s="607"/>
      <c r="BG27" s="608">
        <v>201984</v>
      </c>
      <c r="BH27" s="609"/>
      <c r="BI27" s="609"/>
      <c r="BJ27" s="609"/>
      <c r="BK27" s="609"/>
      <c r="BL27" s="609"/>
      <c r="BM27" s="609"/>
      <c r="BN27" s="610"/>
      <c r="BO27" s="646">
        <v>100</v>
      </c>
      <c r="BP27" s="646"/>
      <c r="BQ27" s="646"/>
      <c r="BR27" s="646"/>
      <c r="BS27" s="647" t="s">
        <v>122</v>
      </c>
      <c r="BT27" s="647"/>
      <c r="BU27" s="647"/>
      <c r="BV27" s="647"/>
      <c r="BW27" s="647"/>
      <c r="BX27" s="647"/>
      <c r="BY27" s="647"/>
      <c r="BZ27" s="647"/>
      <c r="CA27" s="647"/>
      <c r="CB27" s="682"/>
      <c r="CD27" s="605" t="s">
        <v>289</v>
      </c>
      <c r="CE27" s="606"/>
      <c r="CF27" s="606"/>
      <c r="CG27" s="606"/>
      <c r="CH27" s="606"/>
      <c r="CI27" s="606"/>
      <c r="CJ27" s="606"/>
      <c r="CK27" s="606"/>
      <c r="CL27" s="606"/>
      <c r="CM27" s="606"/>
      <c r="CN27" s="606"/>
      <c r="CO27" s="606"/>
      <c r="CP27" s="606"/>
      <c r="CQ27" s="607"/>
      <c r="CR27" s="608">
        <v>50917</v>
      </c>
      <c r="CS27" s="621"/>
      <c r="CT27" s="621"/>
      <c r="CU27" s="621"/>
      <c r="CV27" s="621"/>
      <c r="CW27" s="621"/>
      <c r="CX27" s="621"/>
      <c r="CY27" s="622"/>
      <c r="CZ27" s="611">
        <v>1.8</v>
      </c>
      <c r="DA27" s="623"/>
      <c r="DB27" s="623"/>
      <c r="DC27" s="624"/>
      <c r="DD27" s="614">
        <v>19369</v>
      </c>
      <c r="DE27" s="621"/>
      <c r="DF27" s="621"/>
      <c r="DG27" s="621"/>
      <c r="DH27" s="621"/>
      <c r="DI27" s="621"/>
      <c r="DJ27" s="621"/>
      <c r="DK27" s="622"/>
      <c r="DL27" s="614">
        <v>18052</v>
      </c>
      <c r="DM27" s="621"/>
      <c r="DN27" s="621"/>
      <c r="DO27" s="621"/>
      <c r="DP27" s="621"/>
      <c r="DQ27" s="621"/>
      <c r="DR27" s="621"/>
      <c r="DS27" s="621"/>
      <c r="DT27" s="621"/>
      <c r="DU27" s="621"/>
      <c r="DV27" s="622"/>
      <c r="DW27" s="611">
        <v>1.3</v>
      </c>
      <c r="DX27" s="623"/>
      <c r="DY27" s="623"/>
      <c r="DZ27" s="623"/>
      <c r="EA27" s="623"/>
      <c r="EB27" s="623"/>
      <c r="EC27" s="635"/>
    </row>
    <row r="28" spans="2:133" ht="11.25" customHeight="1" x14ac:dyDescent="0.15">
      <c r="B28" s="605" t="s">
        <v>290</v>
      </c>
      <c r="C28" s="606"/>
      <c r="D28" s="606"/>
      <c r="E28" s="606"/>
      <c r="F28" s="606"/>
      <c r="G28" s="606"/>
      <c r="H28" s="606"/>
      <c r="I28" s="606"/>
      <c r="J28" s="606"/>
      <c r="K28" s="606"/>
      <c r="L28" s="606"/>
      <c r="M28" s="606"/>
      <c r="N28" s="606"/>
      <c r="O28" s="606"/>
      <c r="P28" s="606"/>
      <c r="Q28" s="607"/>
      <c r="R28" s="608">
        <v>38612</v>
      </c>
      <c r="S28" s="609"/>
      <c r="T28" s="609"/>
      <c r="U28" s="609"/>
      <c r="V28" s="609"/>
      <c r="W28" s="609"/>
      <c r="X28" s="609"/>
      <c r="Y28" s="610"/>
      <c r="Z28" s="646">
        <v>1.3</v>
      </c>
      <c r="AA28" s="646"/>
      <c r="AB28" s="646"/>
      <c r="AC28" s="646"/>
      <c r="AD28" s="647">
        <v>5302</v>
      </c>
      <c r="AE28" s="647"/>
      <c r="AF28" s="647"/>
      <c r="AG28" s="647"/>
      <c r="AH28" s="647"/>
      <c r="AI28" s="647"/>
      <c r="AJ28" s="647"/>
      <c r="AK28" s="647"/>
      <c r="AL28" s="611">
        <v>0.4</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291</v>
      </c>
      <c r="CE28" s="606"/>
      <c r="CF28" s="606"/>
      <c r="CG28" s="606"/>
      <c r="CH28" s="606"/>
      <c r="CI28" s="606"/>
      <c r="CJ28" s="606"/>
      <c r="CK28" s="606"/>
      <c r="CL28" s="606"/>
      <c r="CM28" s="606"/>
      <c r="CN28" s="606"/>
      <c r="CO28" s="606"/>
      <c r="CP28" s="606"/>
      <c r="CQ28" s="607"/>
      <c r="CR28" s="608">
        <v>280012</v>
      </c>
      <c r="CS28" s="609"/>
      <c r="CT28" s="609"/>
      <c r="CU28" s="609"/>
      <c r="CV28" s="609"/>
      <c r="CW28" s="609"/>
      <c r="CX28" s="609"/>
      <c r="CY28" s="610"/>
      <c r="CZ28" s="611">
        <v>9.6999999999999993</v>
      </c>
      <c r="DA28" s="623"/>
      <c r="DB28" s="623"/>
      <c r="DC28" s="624"/>
      <c r="DD28" s="614">
        <v>280012</v>
      </c>
      <c r="DE28" s="609"/>
      <c r="DF28" s="609"/>
      <c r="DG28" s="609"/>
      <c r="DH28" s="609"/>
      <c r="DI28" s="609"/>
      <c r="DJ28" s="609"/>
      <c r="DK28" s="610"/>
      <c r="DL28" s="614">
        <v>244378</v>
      </c>
      <c r="DM28" s="609"/>
      <c r="DN28" s="609"/>
      <c r="DO28" s="609"/>
      <c r="DP28" s="609"/>
      <c r="DQ28" s="609"/>
      <c r="DR28" s="609"/>
      <c r="DS28" s="609"/>
      <c r="DT28" s="609"/>
      <c r="DU28" s="609"/>
      <c r="DV28" s="610"/>
      <c r="DW28" s="611">
        <v>18.2</v>
      </c>
      <c r="DX28" s="623"/>
      <c r="DY28" s="623"/>
      <c r="DZ28" s="623"/>
      <c r="EA28" s="623"/>
      <c r="EB28" s="623"/>
      <c r="EC28" s="635"/>
    </row>
    <row r="29" spans="2:133" ht="11.25" customHeight="1" x14ac:dyDescent="0.15">
      <c r="B29" s="605" t="s">
        <v>292</v>
      </c>
      <c r="C29" s="606"/>
      <c r="D29" s="606"/>
      <c r="E29" s="606"/>
      <c r="F29" s="606"/>
      <c r="G29" s="606"/>
      <c r="H29" s="606"/>
      <c r="I29" s="606"/>
      <c r="J29" s="606"/>
      <c r="K29" s="606"/>
      <c r="L29" s="606"/>
      <c r="M29" s="606"/>
      <c r="N29" s="606"/>
      <c r="O29" s="606"/>
      <c r="P29" s="606"/>
      <c r="Q29" s="607"/>
      <c r="R29" s="608">
        <v>3496</v>
      </c>
      <c r="S29" s="609"/>
      <c r="T29" s="609"/>
      <c r="U29" s="609"/>
      <c r="V29" s="609"/>
      <c r="W29" s="609"/>
      <c r="X29" s="609"/>
      <c r="Y29" s="610"/>
      <c r="Z29" s="646">
        <v>0.1</v>
      </c>
      <c r="AA29" s="646"/>
      <c r="AB29" s="646"/>
      <c r="AC29" s="646"/>
      <c r="AD29" s="647">
        <v>33</v>
      </c>
      <c r="AE29" s="647"/>
      <c r="AF29" s="647"/>
      <c r="AG29" s="647"/>
      <c r="AH29" s="647"/>
      <c r="AI29" s="647"/>
      <c r="AJ29" s="647"/>
      <c r="AK29" s="647"/>
      <c r="AL29" s="611">
        <v>0</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2"/>
      <c r="CD29" s="627" t="s">
        <v>293</v>
      </c>
      <c r="CE29" s="628"/>
      <c r="CF29" s="605" t="s">
        <v>66</v>
      </c>
      <c r="CG29" s="606"/>
      <c r="CH29" s="606"/>
      <c r="CI29" s="606"/>
      <c r="CJ29" s="606"/>
      <c r="CK29" s="606"/>
      <c r="CL29" s="606"/>
      <c r="CM29" s="606"/>
      <c r="CN29" s="606"/>
      <c r="CO29" s="606"/>
      <c r="CP29" s="606"/>
      <c r="CQ29" s="607"/>
      <c r="CR29" s="608">
        <v>280006</v>
      </c>
      <c r="CS29" s="621"/>
      <c r="CT29" s="621"/>
      <c r="CU29" s="621"/>
      <c r="CV29" s="621"/>
      <c r="CW29" s="621"/>
      <c r="CX29" s="621"/>
      <c r="CY29" s="622"/>
      <c r="CZ29" s="611">
        <v>9.6999999999999993</v>
      </c>
      <c r="DA29" s="623"/>
      <c r="DB29" s="623"/>
      <c r="DC29" s="624"/>
      <c r="DD29" s="614">
        <v>280006</v>
      </c>
      <c r="DE29" s="621"/>
      <c r="DF29" s="621"/>
      <c r="DG29" s="621"/>
      <c r="DH29" s="621"/>
      <c r="DI29" s="621"/>
      <c r="DJ29" s="621"/>
      <c r="DK29" s="622"/>
      <c r="DL29" s="614">
        <v>244372</v>
      </c>
      <c r="DM29" s="621"/>
      <c r="DN29" s="621"/>
      <c r="DO29" s="621"/>
      <c r="DP29" s="621"/>
      <c r="DQ29" s="621"/>
      <c r="DR29" s="621"/>
      <c r="DS29" s="621"/>
      <c r="DT29" s="621"/>
      <c r="DU29" s="621"/>
      <c r="DV29" s="622"/>
      <c r="DW29" s="611">
        <v>18.2</v>
      </c>
      <c r="DX29" s="623"/>
      <c r="DY29" s="623"/>
      <c r="DZ29" s="623"/>
      <c r="EA29" s="623"/>
      <c r="EB29" s="623"/>
      <c r="EC29" s="635"/>
    </row>
    <row r="30" spans="2:133" ht="11.25" customHeight="1" x14ac:dyDescent="0.15">
      <c r="B30" s="605" t="s">
        <v>294</v>
      </c>
      <c r="C30" s="606"/>
      <c r="D30" s="606"/>
      <c r="E30" s="606"/>
      <c r="F30" s="606"/>
      <c r="G30" s="606"/>
      <c r="H30" s="606"/>
      <c r="I30" s="606"/>
      <c r="J30" s="606"/>
      <c r="K30" s="606"/>
      <c r="L30" s="606"/>
      <c r="M30" s="606"/>
      <c r="N30" s="606"/>
      <c r="O30" s="606"/>
      <c r="P30" s="606"/>
      <c r="Q30" s="607"/>
      <c r="R30" s="608">
        <v>504366</v>
      </c>
      <c r="S30" s="609"/>
      <c r="T30" s="609"/>
      <c r="U30" s="609"/>
      <c r="V30" s="609"/>
      <c r="W30" s="609"/>
      <c r="X30" s="609"/>
      <c r="Y30" s="610"/>
      <c r="Z30" s="646">
        <v>16.899999999999999</v>
      </c>
      <c r="AA30" s="646"/>
      <c r="AB30" s="646"/>
      <c r="AC30" s="646"/>
      <c r="AD30" s="647" t="s">
        <v>122</v>
      </c>
      <c r="AE30" s="647"/>
      <c r="AF30" s="647"/>
      <c r="AG30" s="647"/>
      <c r="AH30" s="647"/>
      <c r="AI30" s="647"/>
      <c r="AJ30" s="647"/>
      <c r="AK30" s="647"/>
      <c r="AL30" s="611" t="s">
        <v>122</v>
      </c>
      <c r="AM30" s="612"/>
      <c r="AN30" s="612"/>
      <c r="AO30" s="648"/>
      <c r="AP30" s="666" t="s">
        <v>212</v>
      </c>
      <c r="AQ30" s="667"/>
      <c r="AR30" s="667"/>
      <c r="AS30" s="667"/>
      <c r="AT30" s="667"/>
      <c r="AU30" s="667"/>
      <c r="AV30" s="667"/>
      <c r="AW30" s="667"/>
      <c r="AX30" s="667"/>
      <c r="AY30" s="667"/>
      <c r="AZ30" s="667"/>
      <c r="BA30" s="667"/>
      <c r="BB30" s="667"/>
      <c r="BC30" s="667"/>
      <c r="BD30" s="667"/>
      <c r="BE30" s="667"/>
      <c r="BF30" s="668"/>
      <c r="BG30" s="666" t="s">
        <v>295</v>
      </c>
      <c r="BH30" s="680"/>
      <c r="BI30" s="680"/>
      <c r="BJ30" s="680"/>
      <c r="BK30" s="680"/>
      <c r="BL30" s="680"/>
      <c r="BM30" s="680"/>
      <c r="BN30" s="680"/>
      <c r="BO30" s="680"/>
      <c r="BP30" s="680"/>
      <c r="BQ30" s="681"/>
      <c r="BR30" s="666" t="s">
        <v>296</v>
      </c>
      <c r="BS30" s="680"/>
      <c r="BT30" s="680"/>
      <c r="BU30" s="680"/>
      <c r="BV30" s="680"/>
      <c r="BW30" s="680"/>
      <c r="BX30" s="680"/>
      <c r="BY30" s="680"/>
      <c r="BZ30" s="680"/>
      <c r="CA30" s="680"/>
      <c r="CB30" s="681"/>
      <c r="CD30" s="629"/>
      <c r="CE30" s="630"/>
      <c r="CF30" s="605" t="s">
        <v>297</v>
      </c>
      <c r="CG30" s="606"/>
      <c r="CH30" s="606"/>
      <c r="CI30" s="606"/>
      <c r="CJ30" s="606"/>
      <c r="CK30" s="606"/>
      <c r="CL30" s="606"/>
      <c r="CM30" s="606"/>
      <c r="CN30" s="606"/>
      <c r="CO30" s="606"/>
      <c r="CP30" s="606"/>
      <c r="CQ30" s="607"/>
      <c r="CR30" s="608">
        <v>274472</v>
      </c>
      <c r="CS30" s="609"/>
      <c r="CT30" s="609"/>
      <c r="CU30" s="609"/>
      <c r="CV30" s="609"/>
      <c r="CW30" s="609"/>
      <c r="CX30" s="609"/>
      <c r="CY30" s="610"/>
      <c r="CZ30" s="611">
        <v>9.5</v>
      </c>
      <c r="DA30" s="623"/>
      <c r="DB30" s="623"/>
      <c r="DC30" s="624"/>
      <c r="DD30" s="614">
        <v>274472</v>
      </c>
      <c r="DE30" s="609"/>
      <c r="DF30" s="609"/>
      <c r="DG30" s="609"/>
      <c r="DH30" s="609"/>
      <c r="DI30" s="609"/>
      <c r="DJ30" s="609"/>
      <c r="DK30" s="610"/>
      <c r="DL30" s="614">
        <v>244372</v>
      </c>
      <c r="DM30" s="609"/>
      <c r="DN30" s="609"/>
      <c r="DO30" s="609"/>
      <c r="DP30" s="609"/>
      <c r="DQ30" s="609"/>
      <c r="DR30" s="609"/>
      <c r="DS30" s="609"/>
      <c r="DT30" s="609"/>
      <c r="DU30" s="609"/>
      <c r="DV30" s="610"/>
      <c r="DW30" s="611">
        <v>18.2</v>
      </c>
      <c r="DX30" s="623"/>
      <c r="DY30" s="623"/>
      <c r="DZ30" s="623"/>
      <c r="EA30" s="623"/>
      <c r="EB30" s="623"/>
      <c r="EC30" s="635"/>
    </row>
    <row r="31" spans="2:133" ht="11.25" customHeight="1" x14ac:dyDescent="0.15">
      <c r="B31" s="683" t="s">
        <v>298</v>
      </c>
      <c r="C31" s="684"/>
      <c r="D31" s="684"/>
      <c r="E31" s="684"/>
      <c r="F31" s="684"/>
      <c r="G31" s="684"/>
      <c r="H31" s="684"/>
      <c r="I31" s="684"/>
      <c r="J31" s="684"/>
      <c r="K31" s="684"/>
      <c r="L31" s="684"/>
      <c r="M31" s="684"/>
      <c r="N31" s="684"/>
      <c r="O31" s="684"/>
      <c r="P31" s="684"/>
      <c r="Q31" s="685"/>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74" t="s">
        <v>299</v>
      </c>
      <c r="AQ31" s="675"/>
      <c r="AR31" s="675"/>
      <c r="AS31" s="675"/>
      <c r="AT31" s="676" t="s">
        <v>300</v>
      </c>
      <c r="AU31" s="200"/>
      <c r="AV31" s="200"/>
      <c r="AW31" s="200"/>
      <c r="AX31" s="663" t="s">
        <v>178</v>
      </c>
      <c r="AY31" s="664"/>
      <c r="AZ31" s="664"/>
      <c r="BA31" s="664"/>
      <c r="BB31" s="664"/>
      <c r="BC31" s="664"/>
      <c r="BD31" s="664"/>
      <c r="BE31" s="664"/>
      <c r="BF31" s="665"/>
      <c r="BG31" s="670">
        <v>99.9</v>
      </c>
      <c r="BH31" s="671"/>
      <c r="BI31" s="671"/>
      <c r="BJ31" s="671"/>
      <c r="BK31" s="671"/>
      <c r="BL31" s="671"/>
      <c r="BM31" s="672">
        <v>99.7</v>
      </c>
      <c r="BN31" s="671"/>
      <c r="BO31" s="671"/>
      <c r="BP31" s="671"/>
      <c r="BQ31" s="673"/>
      <c r="BR31" s="670">
        <v>99.9</v>
      </c>
      <c r="BS31" s="671"/>
      <c r="BT31" s="671"/>
      <c r="BU31" s="671"/>
      <c r="BV31" s="671"/>
      <c r="BW31" s="671"/>
      <c r="BX31" s="672">
        <v>99.7</v>
      </c>
      <c r="BY31" s="671"/>
      <c r="BZ31" s="671"/>
      <c r="CA31" s="671"/>
      <c r="CB31" s="673"/>
      <c r="CD31" s="629"/>
      <c r="CE31" s="630"/>
      <c r="CF31" s="605" t="s">
        <v>301</v>
      </c>
      <c r="CG31" s="606"/>
      <c r="CH31" s="606"/>
      <c r="CI31" s="606"/>
      <c r="CJ31" s="606"/>
      <c r="CK31" s="606"/>
      <c r="CL31" s="606"/>
      <c r="CM31" s="606"/>
      <c r="CN31" s="606"/>
      <c r="CO31" s="606"/>
      <c r="CP31" s="606"/>
      <c r="CQ31" s="607"/>
      <c r="CR31" s="608">
        <v>5534</v>
      </c>
      <c r="CS31" s="621"/>
      <c r="CT31" s="621"/>
      <c r="CU31" s="621"/>
      <c r="CV31" s="621"/>
      <c r="CW31" s="621"/>
      <c r="CX31" s="621"/>
      <c r="CY31" s="622"/>
      <c r="CZ31" s="611">
        <v>0.2</v>
      </c>
      <c r="DA31" s="623"/>
      <c r="DB31" s="623"/>
      <c r="DC31" s="624"/>
      <c r="DD31" s="614">
        <v>5534</v>
      </c>
      <c r="DE31" s="621"/>
      <c r="DF31" s="621"/>
      <c r="DG31" s="621"/>
      <c r="DH31" s="621"/>
      <c r="DI31" s="621"/>
      <c r="DJ31" s="621"/>
      <c r="DK31" s="622"/>
      <c r="DL31" s="614" t="s">
        <v>122</v>
      </c>
      <c r="DM31" s="621"/>
      <c r="DN31" s="621"/>
      <c r="DO31" s="621"/>
      <c r="DP31" s="621"/>
      <c r="DQ31" s="621"/>
      <c r="DR31" s="621"/>
      <c r="DS31" s="621"/>
      <c r="DT31" s="621"/>
      <c r="DU31" s="621"/>
      <c r="DV31" s="622"/>
      <c r="DW31" s="611" t="s">
        <v>122</v>
      </c>
      <c r="DX31" s="623"/>
      <c r="DY31" s="623"/>
      <c r="DZ31" s="623"/>
      <c r="EA31" s="623"/>
      <c r="EB31" s="623"/>
      <c r="EC31" s="635"/>
    </row>
    <row r="32" spans="2:133" ht="11.25" customHeight="1" x14ac:dyDescent="0.15">
      <c r="B32" s="605" t="s">
        <v>302</v>
      </c>
      <c r="C32" s="606"/>
      <c r="D32" s="606"/>
      <c r="E32" s="606"/>
      <c r="F32" s="606"/>
      <c r="G32" s="606"/>
      <c r="H32" s="606"/>
      <c r="I32" s="606"/>
      <c r="J32" s="606"/>
      <c r="K32" s="606"/>
      <c r="L32" s="606"/>
      <c r="M32" s="606"/>
      <c r="N32" s="606"/>
      <c r="O32" s="606"/>
      <c r="P32" s="606"/>
      <c r="Q32" s="607"/>
      <c r="R32" s="608">
        <v>152794</v>
      </c>
      <c r="S32" s="609"/>
      <c r="T32" s="609"/>
      <c r="U32" s="609"/>
      <c r="V32" s="609"/>
      <c r="W32" s="609"/>
      <c r="X32" s="609"/>
      <c r="Y32" s="610"/>
      <c r="Z32" s="646">
        <v>5.0999999999999996</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77"/>
      <c r="AU32" s="196" t="s">
        <v>303</v>
      </c>
      <c r="AX32" s="605" t="s">
        <v>304</v>
      </c>
      <c r="AY32" s="606"/>
      <c r="AZ32" s="606"/>
      <c r="BA32" s="606"/>
      <c r="BB32" s="606"/>
      <c r="BC32" s="606"/>
      <c r="BD32" s="606"/>
      <c r="BE32" s="606"/>
      <c r="BF32" s="607"/>
      <c r="BG32" s="679">
        <v>99.8</v>
      </c>
      <c r="BH32" s="621"/>
      <c r="BI32" s="621"/>
      <c r="BJ32" s="621"/>
      <c r="BK32" s="621"/>
      <c r="BL32" s="621"/>
      <c r="BM32" s="612">
        <v>99.8</v>
      </c>
      <c r="BN32" s="621"/>
      <c r="BO32" s="621"/>
      <c r="BP32" s="621"/>
      <c r="BQ32" s="644"/>
      <c r="BR32" s="679">
        <v>100</v>
      </c>
      <c r="BS32" s="621"/>
      <c r="BT32" s="621"/>
      <c r="BU32" s="621"/>
      <c r="BV32" s="621"/>
      <c r="BW32" s="621"/>
      <c r="BX32" s="612">
        <v>99.7</v>
      </c>
      <c r="BY32" s="621"/>
      <c r="BZ32" s="621"/>
      <c r="CA32" s="621"/>
      <c r="CB32" s="644"/>
      <c r="CD32" s="631"/>
      <c r="CE32" s="632"/>
      <c r="CF32" s="605" t="s">
        <v>305</v>
      </c>
      <c r="CG32" s="606"/>
      <c r="CH32" s="606"/>
      <c r="CI32" s="606"/>
      <c r="CJ32" s="606"/>
      <c r="CK32" s="606"/>
      <c r="CL32" s="606"/>
      <c r="CM32" s="606"/>
      <c r="CN32" s="606"/>
      <c r="CO32" s="606"/>
      <c r="CP32" s="606"/>
      <c r="CQ32" s="607"/>
      <c r="CR32" s="608">
        <v>6</v>
      </c>
      <c r="CS32" s="609"/>
      <c r="CT32" s="609"/>
      <c r="CU32" s="609"/>
      <c r="CV32" s="609"/>
      <c r="CW32" s="609"/>
      <c r="CX32" s="609"/>
      <c r="CY32" s="610"/>
      <c r="CZ32" s="611">
        <v>0</v>
      </c>
      <c r="DA32" s="623"/>
      <c r="DB32" s="623"/>
      <c r="DC32" s="624"/>
      <c r="DD32" s="614">
        <v>6</v>
      </c>
      <c r="DE32" s="609"/>
      <c r="DF32" s="609"/>
      <c r="DG32" s="609"/>
      <c r="DH32" s="609"/>
      <c r="DI32" s="609"/>
      <c r="DJ32" s="609"/>
      <c r="DK32" s="610"/>
      <c r="DL32" s="614">
        <v>6</v>
      </c>
      <c r="DM32" s="609"/>
      <c r="DN32" s="609"/>
      <c r="DO32" s="609"/>
      <c r="DP32" s="609"/>
      <c r="DQ32" s="609"/>
      <c r="DR32" s="609"/>
      <c r="DS32" s="609"/>
      <c r="DT32" s="609"/>
      <c r="DU32" s="609"/>
      <c r="DV32" s="610"/>
      <c r="DW32" s="611">
        <v>0</v>
      </c>
      <c r="DX32" s="623"/>
      <c r="DY32" s="623"/>
      <c r="DZ32" s="623"/>
      <c r="EA32" s="623"/>
      <c r="EB32" s="623"/>
      <c r="EC32" s="635"/>
    </row>
    <row r="33" spans="2:133" ht="11.25" customHeight="1" x14ac:dyDescent="0.15">
      <c r="B33" s="605" t="s">
        <v>306</v>
      </c>
      <c r="C33" s="606"/>
      <c r="D33" s="606"/>
      <c r="E33" s="606"/>
      <c r="F33" s="606"/>
      <c r="G33" s="606"/>
      <c r="H33" s="606"/>
      <c r="I33" s="606"/>
      <c r="J33" s="606"/>
      <c r="K33" s="606"/>
      <c r="L33" s="606"/>
      <c r="M33" s="606"/>
      <c r="N33" s="606"/>
      <c r="O33" s="606"/>
      <c r="P33" s="606"/>
      <c r="Q33" s="607"/>
      <c r="R33" s="608">
        <v>20285</v>
      </c>
      <c r="S33" s="609"/>
      <c r="T33" s="609"/>
      <c r="U33" s="609"/>
      <c r="V33" s="609"/>
      <c r="W33" s="609"/>
      <c r="X33" s="609"/>
      <c r="Y33" s="610"/>
      <c r="Z33" s="646">
        <v>0.7</v>
      </c>
      <c r="AA33" s="646"/>
      <c r="AB33" s="646"/>
      <c r="AC33" s="646"/>
      <c r="AD33" s="647">
        <v>13</v>
      </c>
      <c r="AE33" s="647"/>
      <c r="AF33" s="647"/>
      <c r="AG33" s="647"/>
      <c r="AH33" s="647"/>
      <c r="AI33" s="647"/>
      <c r="AJ33" s="647"/>
      <c r="AK33" s="647"/>
      <c r="AL33" s="611">
        <v>0</v>
      </c>
      <c r="AM33" s="612"/>
      <c r="AN33" s="612"/>
      <c r="AO33" s="648"/>
      <c r="AP33" s="651"/>
      <c r="AQ33" s="652"/>
      <c r="AR33" s="652"/>
      <c r="AS33" s="652"/>
      <c r="AT33" s="678"/>
      <c r="AU33" s="201"/>
      <c r="AV33" s="201"/>
      <c r="AW33" s="201"/>
      <c r="AX33" s="589" t="s">
        <v>307</v>
      </c>
      <c r="AY33" s="590"/>
      <c r="AZ33" s="590"/>
      <c r="BA33" s="590"/>
      <c r="BB33" s="590"/>
      <c r="BC33" s="590"/>
      <c r="BD33" s="590"/>
      <c r="BE33" s="590"/>
      <c r="BF33" s="591"/>
      <c r="BG33" s="669">
        <v>99.9</v>
      </c>
      <c r="BH33" s="593"/>
      <c r="BI33" s="593"/>
      <c r="BJ33" s="593"/>
      <c r="BK33" s="593"/>
      <c r="BL33" s="593"/>
      <c r="BM33" s="639">
        <v>99.7</v>
      </c>
      <c r="BN33" s="593"/>
      <c r="BO33" s="593"/>
      <c r="BP33" s="593"/>
      <c r="BQ33" s="656"/>
      <c r="BR33" s="669">
        <v>99.9</v>
      </c>
      <c r="BS33" s="593"/>
      <c r="BT33" s="593"/>
      <c r="BU33" s="593"/>
      <c r="BV33" s="593"/>
      <c r="BW33" s="593"/>
      <c r="BX33" s="639">
        <v>99.8</v>
      </c>
      <c r="BY33" s="593"/>
      <c r="BZ33" s="593"/>
      <c r="CA33" s="593"/>
      <c r="CB33" s="656"/>
      <c r="CD33" s="605" t="s">
        <v>308</v>
      </c>
      <c r="CE33" s="606"/>
      <c r="CF33" s="606"/>
      <c r="CG33" s="606"/>
      <c r="CH33" s="606"/>
      <c r="CI33" s="606"/>
      <c r="CJ33" s="606"/>
      <c r="CK33" s="606"/>
      <c r="CL33" s="606"/>
      <c r="CM33" s="606"/>
      <c r="CN33" s="606"/>
      <c r="CO33" s="606"/>
      <c r="CP33" s="606"/>
      <c r="CQ33" s="607"/>
      <c r="CR33" s="608">
        <v>1299652</v>
      </c>
      <c r="CS33" s="621"/>
      <c r="CT33" s="621"/>
      <c r="CU33" s="621"/>
      <c r="CV33" s="621"/>
      <c r="CW33" s="621"/>
      <c r="CX33" s="621"/>
      <c r="CY33" s="622"/>
      <c r="CZ33" s="611">
        <v>44.8</v>
      </c>
      <c r="DA33" s="623"/>
      <c r="DB33" s="623"/>
      <c r="DC33" s="624"/>
      <c r="DD33" s="614">
        <v>922644</v>
      </c>
      <c r="DE33" s="621"/>
      <c r="DF33" s="621"/>
      <c r="DG33" s="621"/>
      <c r="DH33" s="621"/>
      <c r="DI33" s="621"/>
      <c r="DJ33" s="621"/>
      <c r="DK33" s="622"/>
      <c r="DL33" s="614">
        <v>609614</v>
      </c>
      <c r="DM33" s="621"/>
      <c r="DN33" s="621"/>
      <c r="DO33" s="621"/>
      <c r="DP33" s="621"/>
      <c r="DQ33" s="621"/>
      <c r="DR33" s="621"/>
      <c r="DS33" s="621"/>
      <c r="DT33" s="621"/>
      <c r="DU33" s="621"/>
      <c r="DV33" s="622"/>
      <c r="DW33" s="611">
        <v>45.3</v>
      </c>
      <c r="DX33" s="623"/>
      <c r="DY33" s="623"/>
      <c r="DZ33" s="623"/>
      <c r="EA33" s="623"/>
      <c r="EB33" s="623"/>
      <c r="EC33" s="635"/>
    </row>
    <row r="34" spans="2:133" ht="11.25" customHeight="1" x14ac:dyDescent="0.15">
      <c r="B34" s="605" t="s">
        <v>309</v>
      </c>
      <c r="C34" s="606"/>
      <c r="D34" s="606"/>
      <c r="E34" s="606"/>
      <c r="F34" s="606"/>
      <c r="G34" s="606"/>
      <c r="H34" s="606"/>
      <c r="I34" s="606"/>
      <c r="J34" s="606"/>
      <c r="K34" s="606"/>
      <c r="L34" s="606"/>
      <c r="M34" s="606"/>
      <c r="N34" s="606"/>
      <c r="O34" s="606"/>
      <c r="P34" s="606"/>
      <c r="Q34" s="607"/>
      <c r="R34" s="608">
        <v>19291</v>
      </c>
      <c r="S34" s="609"/>
      <c r="T34" s="609"/>
      <c r="U34" s="609"/>
      <c r="V34" s="609"/>
      <c r="W34" s="609"/>
      <c r="X34" s="609"/>
      <c r="Y34" s="610"/>
      <c r="Z34" s="646">
        <v>0.6</v>
      </c>
      <c r="AA34" s="646"/>
      <c r="AB34" s="646"/>
      <c r="AC34" s="646"/>
      <c r="AD34" s="647" t="s">
        <v>122</v>
      </c>
      <c r="AE34" s="647"/>
      <c r="AF34" s="647"/>
      <c r="AG34" s="647"/>
      <c r="AH34" s="647"/>
      <c r="AI34" s="647"/>
      <c r="AJ34" s="647"/>
      <c r="AK34" s="647"/>
      <c r="AL34" s="611" t="s">
        <v>122</v>
      </c>
      <c r="AM34" s="612"/>
      <c r="AN34" s="612"/>
      <c r="AO34" s="648"/>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5" t="s">
        <v>310</v>
      </c>
      <c r="CE34" s="606"/>
      <c r="CF34" s="606"/>
      <c r="CG34" s="606"/>
      <c r="CH34" s="606"/>
      <c r="CI34" s="606"/>
      <c r="CJ34" s="606"/>
      <c r="CK34" s="606"/>
      <c r="CL34" s="606"/>
      <c r="CM34" s="606"/>
      <c r="CN34" s="606"/>
      <c r="CO34" s="606"/>
      <c r="CP34" s="606"/>
      <c r="CQ34" s="607"/>
      <c r="CR34" s="608">
        <v>645670</v>
      </c>
      <c r="CS34" s="609"/>
      <c r="CT34" s="609"/>
      <c r="CU34" s="609"/>
      <c r="CV34" s="609"/>
      <c r="CW34" s="609"/>
      <c r="CX34" s="609"/>
      <c r="CY34" s="610"/>
      <c r="CZ34" s="611">
        <v>22.3</v>
      </c>
      <c r="DA34" s="623"/>
      <c r="DB34" s="623"/>
      <c r="DC34" s="624"/>
      <c r="DD34" s="614">
        <v>397489</v>
      </c>
      <c r="DE34" s="609"/>
      <c r="DF34" s="609"/>
      <c r="DG34" s="609"/>
      <c r="DH34" s="609"/>
      <c r="DI34" s="609"/>
      <c r="DJ34" s="609"/>
      <c r="DK34" s="610"/>
      <c r="DL34" s="614">
        <v>284705</v>
      </c>
      <c r="DM34" s="609"/>
      <c r="DN34" s="609"/>
      <c r="DO34" s="609"/>
      <c r="DP34" s="609"/>
      <c r="DQ34" s="609"/>
      <c r="DR34" s="609"/>
      <c r="DS34" s="609"/>
      <c r="DT34" s="609"/>
      <c r="DU34" s="609"/>
      <c r="DV34" s="610"/>
      <c r="DW34" s="611">
        <v>21.2</v>
      </c>
      <c r="DX34" s="623"/>
      <c r="DY34" s="623"/>
      <c r="DZ34" s="623"/>
      <c r="EA34" s="623"/>
      <c r="EB34" s="623"/>
      <c r="EC34" s="635"/>
    </row>
    <row r="35" spans="2:133" ht="11.25" customHeight="1" x14ac:dyDescent="0.15">
      <c r="B35" s="605" t="s">
        <v>311</v>
      </c>
      <c r="C35" s="606"/>
      <c r="D35" s="606"/>
      <c r="E35" s="606"/>
      <c r="F35" s="606"/>
      <c r="G35" s="606"/>
      <c r="H35" s="606"/>
      <c r="I35" s="606"/>
      <c r="J35" s="606"/>
      <c r="K35" s="606"/>
      <c r="L35" s="606"/>
      <c r="M35" s="606"/>
      <c r="N35" s="606"/>
      <c r="O35" s="606"/>
      <c r="P35" s="606"/>
      <c r="Q35" s="607"/>
      <c r="R35" s="608">
        <v>221545</v>
      </c>
      <c r="S35" s="609"/>
      <c r="T35" s="609"/>
      <c r="U35" s="609"/>
      <c r="V35" s="609"/>
      <c r="W35" s="609"/>
      <c r="X35" s="609"/>
      <c r="Y35" s="610"/>
      <c r="Z35" s="646">
        <v>7.4</v>
      </c>
      <c r="AA35" s="646"/>
      <c r="AB35" s="646"/>
      <c r="AC35" s="646"/>
      <c r="AD35" s="647" t="s">
        <v>122</v>
      </c>
      <c r="AE35" s="647"/>
      <c r="AF35" s="647"/>
      <c r="AG35" s="647"/>
      <c r="AH35" s="647"/>
      <c r="AI35" s="647"/>
      <c r="AJ35" s="647"/>
      <c r="AK35" s="647"/>
      <c r="AL35" s="611" t="s">
        <v>122</v>
      </c>
      <c r="AM35" s="612"/>
      <c r="AN35" s="612"/>
      <c r="AO35" s="648"/>
      <c r="AP35" s="206"/>
      <c r="AQ35" s="666" t="s">
        <v>312</v>
      </c>
      <c r="AR35" s="667"/>
      <c r="AS35" s="667"/>
      <c r="AT35" s="667"/>
      <c r="AU35" s="667"/>
      <c r="AV35" s="667"/>
      <c r="AW35" s="667"/>
      <c r="AX35" s="667"/>
      <c r="AY35" s="667"/>
      <c r="AZ35" s="667"/>
      <c r="BA35" s="667"/>
      <c r="BB35" s="667"/>
      <c r="BC35" s="667"/>
      <c r="BD35" s="667"/>
      <c r="BE35" s="667"/>
      <c r="BF35" s="668"/>
      <c r="BG35" s="666" t="s">
        <v>313</v>
      </c>
      <c r="BH35" s="667"/>
      <c r="BI35" s="667"/>
      <c r="BJ35" s="667"/>
      <c r="BK35" s="667"/>
      <c r="BL35" s="667"/>
      <c r="BM35" s="667"/>
      <c r="BN35" s="667"/>
      <c r="BO35" s="667"/>
      <c r="BP35" s="667"/>
      <c r="BQ35" s="667"/>
      <c r="BR35" s="667"/>
      <c r="BS35" s="667"/>
      <c r="BT35" s="667"/>
      <c r="BU35" s="667"/>
      <c r="BV35" s="667"/>
      <c r="BW35" s="667"/>
      <c r="BX35" s="667"/>
      <c r="BY35" s="667"/>
      <c r="BZ35" s="667"/>
      <c r="CA35" s="667"/>
      <c r="CB35" s="668"/>
      <c r="CD35" s="605" t="s">
        <v>314</v>
      </c>
      <c r="CE35" s="606"/>
      <c r="CF35" s="606"/>
      <c r="CG35" s="606"/>
      <c r="CH35" s="606"/>
      <c r="CI35" s="606"/>
      <c r="CJ35" s="606"/>
      <c r="CK35" s="606"/>
      <c r="CL35" s="606"/>
      <c r="CM35" s="606"/>
      <c r="CN35" s="606"/>
      <c r="CO35" s="606"/>
      <c r="CP35" s="606"/>
      <c r="CQ35" s="607"/>
      <c r="CR35" s="608">
        <v>6927</v>
      </c>
      <c r="CS35" s="621"/>
      <c r="CT35" s="621"/>
      <c r="CU35" s="621"/>
      <c r="CV35" s="621"/>
      <c r="CW35" s="621"/>
      <c r="CX35" s="621"/>
      <c r="CY35" s="622"/>
      <c r="CZ35" s="611">
        <v>0.2</v>
      </c>
      <c r="DA35" s="623"/>
      <c r="DB35" s="623"/>
      <c r="DC35" s="624"/>
      <c r="DD35" s="614">
        <v>6024</v>
      </c>
      <c r="DE35" s="621"/>
      <c r="DF35" s="621"/>
      <c r="DG35" s="621"/>
      <c r="DH35" s="621"/>
      <c r="DI35" s="621"/>
      <c r="DJ35" s="621"/>
      <c r="DK35" s="622"/>
      <c r="DL35" s="614">
        <v>4848</v>
      </c>
      <c r="DM35" s="621"/>
      <c r="DN35" s="621"/>
      <c r="DO35" s="621"/>
      <c r="DP35" s="621"/>
      <c r="DQ35" s="621"/>
      <c r="DR35" s="621"/>
      <c r="DS35" s="621"/>
      <c r="DT35" s="621"/>
      <c r="DU35" s="621"/>
      <c r="DV35" s="622"/>
      <c r="DW35" s="611">
        <v>0.4</v>
      </c>
      <c r="DX35" s="623"/>
      <c r="DY35" s="623"/>
      <c r="DZ35" s="623"/>
      <c r="EA35" s="623"/>
      <c r="EB35" s="623"/>
      <c r="EC35" s="635"/>
    </row>
    <row r="36" spans="2:133" ht="11.25" customHeight="1" x14ac:dyDescent="0.15">
      <c r="B36" s="605" t="s">
        <v>315</v>
      </c>
      <c r="C36" s="606"/>
      <c r="D36" s="606"/>
      <c r="E36" s="606"/>
      <c r="F36" s="606"/>
      <c r="G36" s="606"/>
      <c r="H36" s="606"/>
      <c r="I36" s="606"/>
      <c r="J36" s="606"/>
      <c r="K36" s="606"/>
      <c r="L36" s="606"/>
      <c r="M36" s="606"/>
      <c r="N36" s="606"/>
      <c r="O36" s="606"/>
      <c r="P36" s="606"/>
      <c r="Q36" s="607"/>
      <c r="R36" s="608">
        <v>127054</v>
      </c>
      <c r="S36" s="609"/>
      <c r="T36" s="609"/>
      <c r="U36" s="609"/>
      <c r="V36" s="609"/>
      <c r="W36" s="609"/>
      <c r="X36" s="609"/>
      <c r="Y36" s="610"/>
      <c r="Z36" s="646">
        <v>4.3</v>
      </c>
      <c r="AA36" s="646"/>
      <c r="AB36" s="646"/>
      <c r="AC36" s="646"/>
      <c r="AD36" s="647" t="s">
        <v>122</v>
      </c>
      <c r="AE36" s="647"/>
      <c r="AF36" s="647"/>
      <c r="AG36" s="647"/>
      <c r="AH36" s="647"/>
      <c r="AI36" s="647"/>
      <c r="AJ36" s="647"/>
      <c r="AK36" s="647"/>
      <c r="AL36" s="611" t="s">
        <v>122</v>
      </c>
      <c r="AM36" s="612"/>
      <c r="AN36" s="612"/>
      <c r="AO36" s="648"/>
      <c r="AP36" s="206"/>
      <c r="AQ36" s="657" t="s">
        <v>316</v>
      </c>
      <c r="AR36" s="658"/>
      <c r="AS36" s="658"/>
      <c r="AT36" s="658"/>
      <c r="AU36" s="658"/>
      <c r="AV36" s="658"/>
      <c r="AW36" s="658"/>
      <c r="AX36" s="658"/>
      <c r="AY36" s="659"/>
      <c r="AZ36" s="660">
        <v>183603</v>
      </c>
      <c r="BA36" s="661"/>
      <c r="BB36" s="661"/>
      <c r="BC36" s="661"/>
      <c r="BD36" s="661"/>
      <c r="BE36" s="661"/>
      <c r="BF36" s="662"/>
      <c r="BG36" s="663" t="s">
        <v>317</v>
      </c>
      <c r="BH36" s="664"/>
      <c r="BI36" s="664"/>
      <c r="BJ36" s="664"/>
      <c r="BK36" s="664"/>
      <c r="BL36" s="664"/>
      <c r="BM36" s="664"/>
      <c r="BN36" s="664"/>
      <c r="BO36" s="664"/>
      <c r="BP36" s="664"/>
      <c r="BQ36" s="664"/>
      <c r="BR36" s="664"/>
      <c r="BS36" s="664"/>
      <c r="BT36" s="664"/>
      <c r="BU36" s="665"/>
      <c r="BV36" s="660">
        <v>1535</v>
      </c>
      <c r="BW36" s="661"/>
      <c r="BX36" s="661"/>
      <c r="BY36" s="661"/>
      <c r="BZ36" s="661"/>
      <c r="CA36" s="661"/>
      <c r="CB36" s="662"/>
      <c r="CD36" s="605" t="s">
        <v>318</v>
      </c>
      <c r="CE36" s="606"/>
      <c r="CF36" s="606"/>
      <c r="CG36" s="606"/>
      <c r="CH36" s="606"/>
      <c r="CI36" s="606"/>
      <c r="CJ36" s="606"/>
      <c r="CK36" s="606"/>
      <c r="CL36" s="606"/>
      <c r="CM36" s="606"/>
      <c r="CN36" s="606"/>
      <c r="CO36" s="606"/>
      <c r="CP36" s="606"/>
      <c r="CQ36" s="607"/>
      <c r="CR36" s="608">
        <v>412374</v>
      </c>
      <c r="CS36" s="609"/>
      <c r="CT36" s="609"/>
      <c r="CU36" s="609"/>
      <c r="CV36" s="609"/>
      <c r="CW36" s="609"/>
      <c r="CX36" s="609"/>
      <c r="CY36" s="610"/>
      <c r="CZ36" s="611">
        <v>14.2</v>
      </c>
      <c r="DA36" s="623"/>
      <c r="DB36" s="623"/>
      <c r="DC36" s="624"/>
      <c r="DD36" s="614">
        <v>331682</v>
      </c>
      <c r="DE36" s="609"/>
      <c r="DF36" s="609"/>
      <c r="DG36" s="609"/>
      <c r="DH36" s="609"/>
      <c r="DI36" s="609"/>
      <c r="DJ36" s="609"/>
      <c r="DK36" s="610"/>
      <c r="DL36" s="614">
        <v>255808</v>
      </c>
      <c r="DM36" s="609"/>
      <c r="DN36" s="609"/>
      <c r="DO36" s="609"/>
      <c r="DP36" s="609"/>
      <c r="DQ36" s="609"/>
      <c r="DR36" s="609"/>
      <c r="DS36" s="609"/>
      <c r="DT36" s="609"/>
      <c r="DU36" s="609"/>
      <c r="DV36" s="610"/>
      <c r="DW36" s="611">
        <v>19</v>
      </c>
      <c r="DX36" s="623"/>
      <c r="DY36" s="623"/>
      <c r="DZ36" s="623"/>
      <c r="EA36" s="623"/>
      <c r="EB36" s="623"/>
      <c r="EC36" s="635"/>
    </row>
    <row r="37" spans="2:133" ht="11.25" customHeight="1" x14ac:dyDescent="0.15">
      <c r="B37" s="605" t="s">
        <v>319</v>
      </c>
      <c r="C37" s="606"/>
      <c r="D37" s="606"/>
      <c r="E37" s="606"/>
      <c r="F37" s="606"/>
      <c r="G37" s="606"/>
      <c r="H37" s="606"/>
      <c r="I37" s="606"/>
      <c r="J37" s="606"/>
      <c r="K37" s="606"/>
      <c r="L37" s="606"/>
      <c r="M37" s="606"/>
      <c r="N37" s="606"/>
      <c r="O37" s="606"/>
      <c r="P37" s="606"/>
      <c r="Q37" s="607"/>
      <c r="R37" s="608">
        <v>20779</v>
      </c>
      <c r="S37" s="609"/>
      <c r="T37" s="609"/>
      <c r="U37" s="609"/>
      <c r="V37" s="609"/>
      <c r="W37" s="609"/>
      <c r="X37" s="609"/>
      <c r="Y37" s="610"/>
      <c r="Z37" s="646">
        <v>0.7</v>
      </c>
      <c r="AA37" s="646"/>
      <c r="AB37" s="646"/>
      <c r="AC37" s="646"/>
      <c r="AD37" s="647">
        <v>4287</v>
      </c>
      <c r="AE37" s="647"/>
      <c r="AF37" s="647"/>
      <c r="AG37" s="647"/>
      <c r="AH37" s="647"/>
      <c r="AI37" s="647"/>
      <c r="AJ37" s="647"/>
      <c r="AK37" s="647"/>
      <c r="AL37" s="611">
        <v>0.3</v>
      </c>
      <c r="AM37" s="612"/>
      <c r="AN37" s="612"/>
      <c r="AO37" s="648"/>
      <c r="AQ37" s="641" t="s">
        <v>320</v>
      </c>
      <c r="AR37" s="642"/>
      <c r="AS37" s="642"/>
      <c r="AT37" s="642"/>
      <c r="AU37" s="642"/>
      <c r="AV37" s="642"/>
      <c r="AW37" s="642"/>
      <c r="AX37" s="642"/>
      <c r="AY37" s="643"/>
      <c r="AZ37" s="608">
        <v>121993</v>
      </c>
      <c r="BA37" s="609"/>
      <c r="BB37" s="609"/>
      <c r="BC37" s="609"/>
      <c r="BD37" s="621"/>
      <c r="BE37" s="621"/>
      <c r="BF37" s="644"/>
      <c r="BG37" s="605" t="s">
        <v>321</v>
      </c>
      <c r="BH37" s="606"/>
      <c r="BI37" s="606"/>
      <c r="BJ37" s="606"/>
      <c r="BK37" s="606"/>
      <c r="BL37" s="606"/>
      <c r="BM37" s="606"/>
      <c r="BN37" s="606"/>
      <c r="BO37" s="606"/>
      <c r="BP37" s="606"/>
      <c r="BQ37" s="606"/>
      <c r="BR37" s="606"/>
      <c r="BS37" s="606"/>
      <c r="BT37" s="606"/>
      <c r="BU37" s="607"/>
      <c r="BV37" s="608">
        <v>-779</v>
      </c>
      <c r="BW37" s="609"/>
      <c r="BX37" s="609"/>
      <c r="BY37" s="609"/>
      <c r="BZ37" s="609"/>
      <c r="CA37" s="609"/>
      <c r="CB37" s="645"/>
      <c r="CD37" s="605" t="s">
        <v>322</v>
      </c>
      <c r="CE37" s="606"/>
      <c r="CF37" s="606"/>
      <c r="CG37" s="606"/>
      <c r="CH37" s="606"/>
      <c r="CI37" s="606"/>
      <c r="CJ37" s="606"/>
      <c r="CK37" s="606"/>
      <c r="CL37" s="606"/>
      <c r="CM37" s="606"/>
      <c r="CN37" s="606"/>
      <c r="CO37" s="606"/>
      <c r="CP37" s="606"/>
      <c r="CQ37" s="607"/>
      <c r="CR37" s="608">
        <v>206462</v>
      </c>
      <c r="CS37" s="621"/>
      <c r="CT37" s="621"/>
      <c r="CU37" s="621"/>
      <c r="CV37" s="621"/>
      <c r="CW37" s="621"/>
      <c r="CX37" s="621"/>
      <c r="CY37" s="622"/>
      <c r="CZ37" s="611">
        <v>7.1</v>
      </c>
      <c r="DA37" s="623"/>
      <c r="DB37" s="623"/>
      <c r="DC37" s="624"/>
      <c r="DD37" s="614">
        <v>202776</v>
      </c>
      <c r="DE37" s="621"/>
      <c r="DF37" s="621"/>
      <c r="DG37" s="621"/>
      <c r="DH37" s="621"/>
      <c r="DI37" s="621"/>
      <c r="DJ37" s="621"/>
      <c r="DK37" s="622"/>
      <c r="DL37" s="614">
        <v>202776</v>
      </c>
      <c r="DM37" s="621"/>
      <c r="DN37" s="621"/>
      <c r="DO37" s="621"/>
      <c r="DP37" s="621"/>
      <c r="DQ37" s="621"/>
      <c r="DR37" s="621"/>
      <c r="DS37" s="621"/>
      <c r="DT37" s="621"/>
      <c r="DU37" s="621"/>
      <c r="DV37" s="622"/>
      <c r="DW37" s="611">
        <v>15.1</v>
      </c>
      <c r="DX37" s="623"/>
      <c r="DY37" s="623"/>
      <c r="DZ37" s="623"/>
      <c r="EA37" s="623"/>
      <c r="EB37" s="623"/>
      <c r="EC37" s="635"/>
    </row>
    <row r="38" spans="2:133" ht="11.25" customHeight="1" x14ac:dyDescent="0.15">
      <c r="B38" s="605" t="s">
        <v>323</v>
      </c>
      <c r="C38" s="606"/>
      <c r="D38" s="606"/>
      <c r="E38" s="606"/>
      <c r="F38" s="606"/>
      <c r="G38" s="606"/>
      <c r="H38" s="606"/>
      <c r="I38" s="606"/>
      <c r="J38" s="606"/>
      <c r="K38" s="606"/>
      <c r="L38" s="606"/>
      <c r="M38" s="606"/>
      <c r="N38" s="606"/>
      <c r="O38" s="606"/>
      <c r="P38" s="606"/>
      <c r="Q38" s="607"/>
      <c r="R38" s="608">
        <v>264600</v>
      </c>
      <c r="S38" s="609"/>
      <c r="T38" s="609"/>
      <c r="U38" s="609"/>
      <c r="V38" s="609"/>
      <c r="W38" s="609"/>
      <c r="X38" s="609"/>
      <c r="Y38" s="610"/>
      <c r="Z38" s="646">
        <v>8.9</v>
      </c>
      <c r="AA38" s="646"/>
      <c r="AB38" s="646"/>
      <c r="AC38" s="646"/>
      <c r="AD38" s="647" t="s">
        <v>122</v>
      </c>
      <c r="AE38" s="647"/>
      <c r="AF38" s="647"/>
      <c r="AG38" s="647"/>
      <c r="AH38" s="647"/>
      <c r="AI38" s="647"/>
      <c r="AJ38" s="647"/>
      <c r="AK38" s="647"/>
      <c r="AL38" s="611" t="s">
        <v>122</v>
      </c>
      <c r="AM38" s="612"/>
      <c r="AN38" s="612"/>
      <c r="AO38" s="648"/>
      <c r="AQ38" s="641" t="s">
        <v>324</v>
      </c>
      <c r="AR38" s="642"/>
      <c r="AS38" s="642"/>
      <c r="AT38" s="642"/>
      <c r="AU38" s="642"/>
      <c r="AV38" s="642"/>
      <c r="AW38" s="642"/>
      <c r="AX38" s="642"/>
      <c r="AY38" s="643"/>
      <c r="AZ38" s="608" t="s">
        <v>122</v>
      </c>
      <c r="BA38" s="609"/>
      <c r="BB38" s="609"/>
      <c r="BC38" s="609"/>
      <c r="BD38" s="621"/>
      <c r="BE38" s="621"/>
      <c r="BF38" s="644"/>
      <c r="BG38" s="605" t="s">
        <v>325</v>
      </c>
      <c r="BH38" s="606"/>
      <c r="BI38" s="606"/>
      <c r="BJ38" s="606"/>
      <c r="BK38" s="606"/>
      <c r="BL38" s="606"/>
      <c r="BM38" s="606"/>
      <c r="BN38" s="606"/>
      <c r="BO38" s="606"/>
      <c r="BP38" s="606"/>
      <c r="BQ38" s="606"/>
      <c r="BR38" s="606"/>
      <c r="BS38" s="606"/>
      <c r="BT38" s="606"/>
      <c r="BU38" s="607"/>
      <c r="BV38" s="608">
        <v>202</v>
      </c>
      <c r="BW38" s="609"/>
      <c r="BX38" s="609"/>
      <c r="BY38" s="609"/>
      <c r="BZ38" s="609"/>
      <c r="CA38" s="609"/>
      <c r="CB38" s="645"/>
      <c r="CD38" s="605" t="s">
        <v>326</v>
      </c>
      <c r="CE38" s="606"/>
      <c r="CF38" s="606"/>
      <c r="CG38" s="606"/>
      <c r="CH38" s="606"/>
      <c r="CI38" s="606"/>
      <c r="CJ38" s="606"/>
      <c r="CK38" s="606"/>
      <c r="CL38" s="606"/>
      <c r="CM38" s="606"/>
      <c r="CN38" s="606"/>
      <c r="CO38" s="606"/>
      <c r="CP38" s="606"/>
      <c r="CQ38" s="607"/>
      <c r="CR38" s="608">
        <v>61610</v>
      </c>
      <c r="CS38" s="609"/>
      <c r="CT38" s="609"/>
      <c r="CU38" s="609"/>
      <c r="CV38" s="609"/>
      <c r="CW38" s="609"/>
      <c r="CX38" s="609"/>
      <c r="CY38" s="610"/>
      <c r="CZ38" s="611">
        <v>2.1</v>
      </c>
      <c r="DA38" s="623"/>
      <c r="DB38" s="623"/>
      <c r="DC38" s="624"/>
      <c r="DD38" s="614">
        <v>47545</v>
      </c>
      <c r="DE38" s="609"/>
      <c r="DF38" s="609"/>
      <c r="DG38" s="609"/>
      <c r="DH38" s="609"/>
      <c r="DI38" s="609"/>
      <c r="DJ38" s="609"/>
      <c r="DK38" s="610"/>
      <c r="DL38" s="614">
        <v>47545</v>
      </c>
      <c r="DM38" s="609"/>
      <c r="DN38" s="609"/>
      <c r="DO38" s="609"/>
      <c r="DP38" s="609"/>
      <c r="DQ38" s="609"/>
      <c r="DR38" s="609"/>
      <c r="DS38" s="609"/>
      <c r="DT38" s="609"/>
      <c r="DU38" s="609"/>
      <c r="DV38" s="610"/>
      <c r="DW38" s="611">
        <v>3.5</v>
      </c>
      <c r="DX38" s="623"/>
      <c r="DY38" s="623"/>
      <c r="DZ38" s="623"/>
      <c r="EA38" s="623"/>
      <c r="EB38" s="623"/>
      <c r="EC38" s="635"/>
    </row>
    <row r="39" spans="2:133" ht="11.25" customHeight="1" x14ac:dyDescent="0.15">
      <c r="B39" s="605" t="s">
        <v>327</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328</v>
      </c>
      <c r="AR39" s="642"/>
      <c r="AS39" s="642"/>
      <c r="AT39" s="642"/>
      <c r="AU39" s="642"/>
      <c r="AV39" s="642"/>
      <c r="AW39" s="642"/>
      <c r="AX39" s="642"/>
      <c r="AY39" s="643"/>
      <c r="AZ39" s="608" t="s">
        <v>122</v>
      </c>
      <c r="BA39" s="609"/>
      <c r="BB39" s="609"/>
      <c r="BC39" s="609"/>
      <c r="BD39" s="621"/>
      <c r="BE39" s="621"/>
      <c r="BF39" s="644"/>
      <c r="BG39" s="605" t="s">
        <v>329</v>
      </c>
      <c r="BH39" s="606"/>
      <c r="BI39" s="606"/>
      <c r="BJ39" s="606"/>
      <c r="BK39" s="606"/>
      <c r="BL39" s="606"/>
      <c r="BM39" s="606"/>
      <c r="BN39" s="606"/>
      <c r="BO39" s="606"/>
      <c r="BP39" s="606"/>
      <c r="BQ39" s="606"/>
      <c r="BR39" s="606"/>
      <c r="BS39" s="606"/>
      <c r="BT39" s="606"/>
      <c r="BU39" s="607"/>
      <c r="BV39" s="608">
        <v>281</v>
      </c>
      <c r="BW39" s="609"/>
      <c r="BX39" s="609"/>
      <c r="BY39" s="609"/>
      <c r="BZ39" s="609"/>
      <c r="CA39" s="609"/>
      <c r="CB39" s="645"/>
      <c r="CD39" s="605" t="s">
        <v>330</v>
      </c>
      <c r="CE39" s="606"/>
      <c r="CF39" s="606"/>
      <c r="CG39" s="606"/>
      <c r="CH39" s="606"/>
      <c r="CI39" s="606"/>
      <c r="CJ39" s="606"/>
      <c r="CK39" s="606"/>
      <c r="CL39" s="606"/>
      <c r="CM39" s="606"/>
      <c r="CN39" s="606"/>
      <c r="CO39" s="606"/>
      <c r="CP39" s="606"/>
      <c r="CQ39" s="607"/>
      <c r="CR39" s="608">
        <v>63787</v>
      </c>
      <c r="CS39" s="621"/>
      <c r="CT39" s="621"/>
      <c r="CU39" s="621"/>
      <c r="CV39" s="621"/>
      <c r="CW39" s="621"/>
      <c r="CX39" s="621"/>
      <c r="CY39" s="622"/>
      <c r="CZ39" s="611">
        <v>2.2000000000000002</v>
      </c>
      <c r="DA39" s="623"/>
      <c r="DB39" s="623"/>
      <c r="DC39" s="624"/>
      <c r="DD39" s="614">
        <v>33511</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331</v>
      </c>
      <c r="C40" s="606"/>
      <c r="D40" s="606"/>
      <c r="E40" s="606"/>
      <c r="F40" s="606"/>
      <c r="G40" s="606"/>
      <c r="H40" s="606"/>
      <c r="I40" s="606"/>
      <c r="J40" s="606"/>
      <c r="K40" s="606"/>
      <c r="L40" s="606"/>
      <c r="M40" s="606"/>
      <c r="N40" s="606"/>
      <c r="O40" s="606"/>
      <c r="P40" s="606"/>
      <c r="Q40" s="607"/>
      <c r="R40" s="608" t="s">
        <v>122</v>
      </c>
      <c r="S40" s="609"/>
      <c r="T40" s="609"/>
      <c r="U40" s="609"/>
      <c r="V40" s="609"/>
      <c r="W40" s="609"/>
      <c r="X40" s="609"/>
      <c r="Y40" s="610"/>
      <c r="Z40" s="646" t="s">
        <v>122</v>
      </c>
      <c r="AA40" s="646"/>
      <c r="AB40" s="646"/>
      <c r="AC40" s="646"/>
      <c r="AD40" s="647" t="s">
        <v>122</v>
      </c>
      <c r="AE40" s="647"/>
      <c r="AF40" s="647"/>
      <c r="AG40" s="647"/>
      <c r="AH40" s="647"/>
      <c r="AI40" s="647"/>
      <c r="AJ40" s="647"/>
      <c r="AK40" s="647"/>
      <c r="AL40" s="611" t="s">
        <v>122</v>
      </c>
      <c r="AM40" s="612"/>
      <c r="AN40" s="612"/>
      <c r="AO40" s="648"/>
      <c r="AQ40" s="641" t="s">
        <v>332</v>
      </c>
      <c r="AR40" s="642"/>
      <c r="AS40" s="642"/>
      <c r="AT40" s="642"/>
      <c r="AU40" s="642"/>
      <c r="AV40" s="642"/>
      <c r="AW40" s="642"/>
      <c r="AX40" s="642"/>
      <c r="AY40" s="643"/>
      <c r="AZ40" s="608" t="s">
        <v>122</v>
      </c>
      <c r="BA40" s="609"/>
      <c r="BB40" s="609"/>
      <c r="BC40" s="609"/>
      <c r="BD40" s="621"/>
      <c r="BE40" s="621"/>
      <c r="BF40" s="644"/>
      <c r="BG40" s="649" t="s">
        <v>333</v>
      </c>
      <c r="BH40" s="650"/>
      <c r="BI40" s="650"/>
      <c r="BJ40" s="650"/>
      <c r="BK40" s="650"/>
      <c r="BL40" s="202"/>
      <c r="BM40" s="606" t="s">
        <v>334</v>
      </c>
      <c r="BN40" s="606"/>
      <c r="BO40" s="606"/>
      <c r="BP40" s="606"/>
      <c r="BQ40" s="606"/>
      <c r="BR40" s="606"/>
      <c r="BS40" s="606"/>
      <c r="BT40" s="606"/>
      <c r="BU40" s="607"/>
      <c r="BV40" s="608">
        <v>124</v>
      </c>
      <c r="BW40" s="609"/>
      <c r="BX40" s="609"/>
      <c r="BY40" s="609"/>
      <c r="BZ40" s="609"/>
      <c r="CA40" s="609"/>
      <c r="CB40" s="645"/>
      <c r="CD40" s="605" t="s">
        <v>335</v>
      </c>
      <c r="CE40" s="606"/>
      <c r="CF40" s="606"/>
      <c r="CG40" s="606"/>
      <c r="CH40" s="606"/>
      <c r="CI40" s="606"/>
      <c r="CJ40" s="606"/>
      <c r="CK40" s="606"/>
      <c r="CL40" s="606"/>
      <c r="CM40" s="606"/>
      <c r="CN40" s="606"/>
      <c r="CO40" s="606"/>
      <c r="CP40" s="606"/>
      <c r="CQ40" s="607"/>
      <c r="CR40" s="608">
        <v>109284</v>
      </c>
      <c r="CS40" s="609"/>
      <c r="CT40" s="609"/>
      <c r="CU40" s="609"/>
      <c r="CV40" s="609"/>
      <c r="CW40" s="609"/>
      <c r="CX40" s="609"/>
      <c r="CY40" s="610"/>
      <c r="CZ40" s="611">
        <v>3.8</v>
      </c>
      <c r="DA40" s="623"/>
      <c r="DB40" s="623"/>
      <c r="DC40" s="624"/>
      <c r="DD40" s="614">
        <v>106393</v>
      </c>
      <c r="DE40" s="609"/>
      <c r="DF40" s="609"/>
      <c r="DG40" s="609"/>
      <c r="DH40" s="609"/>
      <c r="DI40" s="609"/>
      <c r="DJ40" s="609"/>
      <c r="DK40" s="610"/>
      <c r="DL40" s="614">
        <v>16708</v>
      </c>
      <c r="DM40" s="609"/>
      <c r="DN40" s="609"/>
      <c r="DO40" s="609"/>
      <c r="DP40" s="609"/>
      <c r="DQ40" s="609"/>
      <c r="DR40" s="609"/>
      <c r="DS40" s="609"/>
      <c r="DT40" s="609"/>
      <c r="DU40" s="609"/>
      <c r="DV40" s="610"/>
      <c r="DW40" s="611">
        <v>1.2</v>
      </c>
      <c r="DX40" s="623"/>
      <c r="DY40" s="623"/>
      <c r="DZ40" s="623"/>
      <c r="EA40" s="623"/>
      <c r="EB40" s="623"/>
      <c r="EC40" s="635"/>
    </row>
    <row r="41" spans="2:133" ht="11.25" customHeight="1" x14ac:dyDescent="0.15">
      <c r="B41" s="589" t="s">
        <v>336</v>
      </c>
      <c r="C41" s="590"/>
      <c r="D41" s="590"/>
      <c r="E41" s="590"/>
      <c r="F41" s="590"/>
      <c r="G41" s="590"/>
      <c r="H41" s="590"/>
      <c r="I41" s="590"/>
      <c r="J41" s="590"/>
      <c r="K41" s="590"/>
      <c r="L41" s="590"/>
      <c r="M41" s="590"/>
      <c r="N41" s="590"/>
      <c r="O41" s="590"/>
      <c r="P41" s="590"/>
      <c r="Q41" s="591"/>
      <c r="R41" s="592">
        <v>2982435</v>
      </c>
      <c r="S41" s="633"/>
      <c r="T41" s="633"/>
      <c r="U41" s="633"/>
      <c r="V41" s="633"/>
      <c r="W41" s="633"/>
      <c r="X41" s="633"/>
      <c r="Y41" s="636"/>
      <c r="Z41" s="637">
        <v>100</v>
      </c>
      <c r="AA41" s="637"/>
      <c r="AB41" s="637"/>
      <c r="AC41" s="637"/>
      <c r="AD41" s="638">
        <v>1345164</v>
      </c>
      <c r="AE41" s="638"/>
      <c r="AF41" s="638"/>
      <c r="AG41" s="638"/>
      <c r="AH41" s="638"/>
      <c r="AI41" s="638"/>
      <c r="AJ41" s="638"/>
      <c r="AK41" s="638"/>
      <c r="AL41" s="595">
        <v>100</v>
      </c>
      <c r="AM41" s="639"/>
      <c r="AN41" s="639"/>
      <c r="AO41" s="640"/>
      <c r="AQ41" s="641" t="s">
        <v>337</v>
      </c>
      <c r="AR41" s="642"/>
      <c r="AS41" s="642"/>
      <c r="AT41" s="642"/>
      <c r="AU41" s="642"/>
      <c r="AV41" s="642"/>
      <c r="AW41" s="642"/>
      <c r="AX41" s="642"/>
      <c r="AY41" s="643"/>
      <c r="AZ41" s="608">
        <v>22966</v>
      </c>
      <c r="BA41" s="609"/>
      <c r="BB41" s="609"/>
      <c r="BC41" s="609"/>
      <c r="BD41" s="621"/>
      <c r="BE41" s="621"/>
      <c r="BF41" s="644"/>
      <c r="BG41" s="649"/>
      <c r="BH41" s="650"/>
      <c r="BI41" s="650"/>
      <c r="BJ41" s="650"/>
      <c r="BK41" s="650"/>
      <c r="BL41" s="202"/>
      <c r="BM41" s="606" t="s">
        <v>338</v>
      </c>
      <c r="BN41" s="606"/>
      <c r="BO41" s="606"/>
      <c r="BP41" s="606"/>
      <c r="BQ41" s="606"/>
      <c r="BR41" s="606"/>
      <c r="BS41" s="606"/>
      <c r="BT41" s="606"/>
      <c r="BU41" s="607"/>
      <c r="BV41" s="608">
        <v>4</v>
      </c>
      <c r="BW41" s="609"/>
      <c r="BX41" s="609"/>
      <c r="BY41" s="609"/>
      <c r="BZ41" s="609"/>
      <c r="CA41" s="609"/>
      <c r="CB41" s="645"/>
      <c r="CD41" s="605" t="s">
        <v>339</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340</v>
      </c>
      <c r="AR42" s="654"/>
      <c r="AS42" s="654"/>
      <c r="AT42" s="654"/>
      <c r="AU42" s="654"/>
      <c r="AV42" s="654"/>
      <c r="AW42" s="654"/>
      <c r="AX42" s="654"/>
      <c r="AY42" s="655"/>
      <c r="AZ42" s="592">
        <v>38644</v>
      </c>
      <c r="BA42" s="633"/>
      <c r="BB42" s="633"/>
      <c r="BC42" s="633"/>
      <c r="BD42" s="593"/>
      <c r="BE42" s="593"/>
      <c r="BF42" s="656"/>
      <c r="BG42" s="651"/>
      <c r="BH42" s="652"/>
      <c r="BI42" s="652"/>
      <c r="BJ42" s="652"/>
      <c r="BK42" s="652"/>
      <c r="BL42" s="203"/>
      <c r="BM42" s="590" t="s">
        <v>341</v>
      </c>
      <c r="BN42" s="590"/>
      <c r="BO42" s="590"/>
      <c r="BP42" s="590"/>
      <c r="BQ42" s="590"/>
      <c r="BR42" s="590"/>
      <c r="BS42" s="590"/>
      <c r="BT42" s="590"/>
      <c r="BU42" s="591"/>
      <c r="BV42" s="592">
        <v>547</v>
      </c>
      <c r="BW42" s="633"/>
      <c r="BX42" s="633"/>
      <c r="BY42" s="633"/>
      <c r="BZ42" s="633"/>
      <c r="CA42" s="633"/>
      <c r="CB42" s="634"/>
      <c r="CD42" s="605" t="s">
        <v>342</v>
      </c>
      <c r="CE42" s="606"/>
      <c r="CF42" s="606"/>
      <c r="CG42" s="606"/>
      <c r="CH42" s="606"/>
      <c r="CI42" s="606"/>
      <c r="CJ42" s="606"/>
      <c r="CK42" s="606"/>
      <c r="CL42" s="606"/>
      <c r="CM42" s="606"/>
      <c r="CN42" s="606"/>
      <c r="CO42" s="606"/>
      <c r="CP42" s="606"/>
      <c r="CQ42" s="607"/>
      <c r="CR42" s="608">
        <v>757551</v>
      </c>
      <c r="CS42" s="621"/>
      <c r="CT42" s="621"/>
      <c r="CU42" s="621"/>
      <c r="CV42" s="621"/>
      <c r="CW42" s="621"/>
      <c r="CX42" s="621"/>
      <c r="CY42" s="622"/>
      <c r="CZ42" s="611">
        <v>26.1</v>
      </c>
      <c r="DA42" s="623"/>
      <c r="DB42" s="623"/>
      <c r="DC42" s="624"/>
      <c r="DD42" s="614">
        <v>206657</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343</v>
      </c>
      <c r="CD43" s="605" t="s">
        <v>344</v>
      </c>
      <c r="CE43" s="606"/>
      <c r="CF43" s="606"/>
      <c r="CG43" s="606"/>
      <c r="CH43" s="606"/>
      <c r="CI43" s="606"/>
      <c r="CJ43" s="606"/>
      <c r="CK43" s="606"/>
      <c r="CL43" s="606"/>
      <c r="CM43" s="606"/>
      <c r="CN43" s="606"/>
      <c r="CO43" s="606"/>
      <c r="CP43" s="606"/>
      <c r="CQ43" s="607"/>
      <c r="CR43" s="608" t="s">
        <v>122</v>
      </c>
      <c r="CS43" s="621"/>
      <c r="CT43" s="621"/>
      <c r="CU43" s="621"/>
      <c r="CV43" s="621"/>
      <c r="CW43" s="621"/>
      <c r="CX43" s="621"/>
      <c r="CY43" s="622"/>
      <c r="CZ43" s="611" t="s">
        <v>122</v>
      </c>
      <c r="DA43" s="623"/>
      <c r="DB43" s="623"/>
      <c r="DC43" s="624"/>
      <c r="DD43" s="614" t="s">
        <v>122</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345</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293</v>
      </c>
      <c r="CE44" s="628"/>
      <c r="CF44" s="605" t="s">
        <v>346</v>
      </c>
      <c r="CG44" s="606"/>
      <c r="CH44" s="606"/>
      <c r="CI44" s="606"/>
      <c r="CJ44" s="606"/>
      <c r="CK44" s="606"/>
      <c r="CL44" s="606"/>
      <c r="CM44" s="606"/>
      <c r="CN44" s="606"/>
      <c r="CO44" s="606"/>
      <c r="CP44" s="606"/>
      <c r="CQ44" s="607"/>
      <c r="CR44" s="608">
        <v>710571</v>
      </c>
      <c r="CS44" s="609"/>
      <c r="CT44" s="609"/>
      <c r="CU44" s="609"/>
      <c r="CV44" s="609"/>
      <c r="CW44" s="609"/>
      <c r="CX44" s="609"/>
      <c r="CY44" s="610"/>
      <c r="CZ44" s="611">
        <v>24.5</v>
      </c>
      <c r="DA44" s="612"/>
      <c r="DB44" s="612"/>
      <c r="DC44" s="613"/>
      <c r="DD44" s="614">
        <v>174630</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347</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348</v>
      </c>
      <c r="CG45" s="606"/>
      <c r="CH45" s="606"/>
      <c r="CI45" s="606"/>
      <c r="CJ45" s="606"/>
      <c r="CK45" s="606"/>
      <c r="CL45" s="606"/>
      <c r="CM45" s="606"/>
      <c r="CN45" s="606"/>
      <c r="CO45" s="606"/>
      <c r="CP45" s="606"/>
      <c r="CQ45" s="607"/>
      <c r="CR45" s="608">
        <v>455710</v>
      </c>
      <c r="CS45" s="621"/>
      <c r="CT45" s="621"/>
      <c r="CU45" s="621"/>
      <c r="CV45" s="621"/>
      <c r="CW45" s="621"/>
      <c r="CX45" s="621"/>
      <c r="CY45" s="622"/>
      <c r="CZ45" s="611">
        <v>15.7</v>
      </c>
      <c r="DA45" s="623"/>
      <c r="DB45" s="623"/>
      <c r="DC45" s="624"/>
      <c r="DD45" s="614">
        <v>36606</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349</v>
      </c>
      <c r="CG46" s="606"/>
      <c r="CH46" s="606"/>
      <c r="CI46" s="606"/>
      <c r="CJ46" s="606"/>
      <c r="CK46" s="606"/>
      <c r="CL46" s="606"/>
      <c r="CM46" s="606"/>
      <c r="CN46" s="606"/>
      <c r="CO46" s="606"/>
      <c r="CP46" s="606"/>
      <c r="CQ46" s="607"/>
      <c r="CR46" s="608">
        <v>238344</v>
      </c>
      <c r="CS46" s="609"/>
      <c r="CT46" s="609"/>
      <c r="CU46" s="609"/>
      <c r="CV46" s="609"/>
      <c r="CW46" s="609"/>
      <c r="CX46" s="609"/>
      <c r="CY46" s="610"/>
      <c r="CZ46" s="611">
        <v>8.1999999999999993</v>
      </c>
      <c r="DA46" s="612"/>
      <c r="DB46" s="612"/>
      <c r="DC46" s="613"/>
      <c r="DD46" s="614">
        <v>136707</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350</v>
      </c>
      <c r="CG47" s="606"/>
      <c r="CH47" s="606"/>
      <c r="CI47" s="606"/>
      <c r="CJ47" s="606"/>
      <c r="CK47" s="606"/>
      <c r="CL47" s="606"/>
      <c r="CM47" s="606"/>
      <c r="CN47" s="606"/>
      <c r="CO47" s="606"/>
      <c r="CP47" s="606"/>
      <c r="CQ47" s="607"/>
      <c r="CR47" s="608">
        <v>46980</v>
      </c>
      <c r="CS47" s="621"/>
      <c r="CT47" s="621"/>
      <c r="CU47" s="621"/>
      <c r="CV47" s="621"/>
      <c r="CW47" s="621"/>
      <c r="CX47" s="621"/>
      <c r="CY47" s="622"/>
      <c r="CZ47" s="611">
        <v>1.6</v>
      </c>
      <c r="DA47" s="623"/>
      <c r="DB47" s="623"/>
      <c r="DC47" s="624"/>
      <c r="DD47" s="614">
        <v>32027</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351</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352</v>
      </c>
      <c r="CE49" s="590"/>
      <c r="CF49" s="590"/>
      <c r="CG49" s="590"/>
      <c r="CH49" s="590"/>
      <c r="CI49" s="590"/>
      <c r="CJ49" s="590"/>
      <c r="CK49" s="590"/>
      <c r="CL49" s="590"/>
      <c r="CM49" s="590"/>
      <c r="CN49" s="590"/>
      <c r="CO49" s="590"/>
      <c r="CP49" s="590"/>
      <c r="CQ49" s="591"/>
      <c r="CR49" s="592">
        <v>2900100</v>
      </c>
      <c r="CS49" s="593"/>
      <c r="CT49" s="593"/>
      <c r="CU49" s="593"/>
      <c r="CV49" s="593"/>
      <c r="CW49" s="593"/>
      <c r="CX49" s="593"/>
      <c r="CY49" s="594"/>
      <c r="CZ49" s="595">
        <v>100</v>
      </c>
      <c r="DA49" s="596"/>
      <c r="DB49" s="596"/>
      <c r="DC49" s="597"/>
      <c r="DD49" s="598">
        <v>1883419</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SDieCarjYIZ9VyMEVlWTwKUxRH+yoI/Pde5p3a1B9azxuXmMHDHYb0bMqvwKbFiMFljkubEz5IFXsUfUYTKtbg==" saltValue="3DAQNYAGfThFFpkR7mink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5"/>
  <sheetViews>
    <sheetView zoomScale="55" zoomScaleNormal="5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353</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354</v>
      </c>
      <c r="DK2" s="1079"/>
      <c r="DL2" s="1079"/>
      <c r="DM2" s="1079"/>
      <c r="DN2" s="1079"/>
      <c r="DO2" s="1080"/>
      <c r="DP2" s="210"/>
      <c r="DQ2" s="1078" t="s">
        <v>355</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1046" t="s">
        <v>356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357</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15">
      <c r="A5" s="982" t="s">
        <v>358</v>
      </c>
      <c r="B5" s="983"/>
      <c r="C5" s="983"/>
      <c r="D5" s="983"/>
      <c r="E5" s="983"/>
      <c r="F5" s="983"/>
      <c r="G5" s="983"/>
      <c r="H5" s="983"/>
      <c r="I5" s="983"/>
      <c r="J5" s="983"/>
      <c r="K5" s="983"/>
      <c r="L5" s="983"/>
      <c r="M5" s="983"/>
      <c r="N5" s="983"/>
      <c r="O5" s="983"/>
      <c r="P5" s="984"/>
      <c r="Q5" s="988" t="s">
        <v>359</v>
      </c>
      <c r="R5" s="989"/>
      <c r="S5" s="989"/>
      <c r="T5" s="989"/>
      <c r="U5" s="990"/>
      <c r="V5" s="988" t="s">
        <v>360</v>
      </c>
      <c r="W5" s="989"/>
      <c r="X5" s="989"/>
      <c r="Y5" s="989"/>
      <c r="Z5" s="990"/>
      <c r="AA5" s="988" t="s">
        <v>361</v>
      </c>
      <c r="AB5" s="989"/>
      <c r="AC5" s="989"/>
      <c r="AD5" s="989"/>
      <c r="AE5" s="989"/>
      <c r="AF5" s="1081" t="s">
        <v>362</v>
      </c>
      <c r="AG5" s="989"/>
      <c r="AH5" s="989"/>
      <c r="AI5" s="989"/>
      <c r="AJ5" s="1002"/>
      <c r="AK5" s="989" t="s">
        <v>363</v>
      </c>
      <c r="AL5" s="989"/>
      <c r="AM5" s="989"/>
      <c r="AN5" s="989"/>
      <c r="AO5" s="990"/>
      <c r="AP5" s="988" t="s">
        <v>364</v>
      </c>
      <c r="AQ5" s="989"/>
      <c r="AR5" s="989"/>
      <c r="AS5" s="989"/>
      <c r="AT5" s="990"/>
      <c r="AU5" s="988" t="s">
        <v>365</v>
      </c>
      <c r="AV5" s="989"/>
      <c r="AW5" s="989"/>
      <c r="AX5" s="989"/>
      <c r="AY5" s="1002"/>
      <c r="AZ5" s="214"/>
      <c r="BA5" s="214"/>
      <c r="BB5" s="214"/>
      <c r="BC5" s="214"/>
      <c r="BD5" s="214"/>
      <c r="BE5" s="215"/>
      <c r="BF5" s="215"/>
      <c r="BG5" s="215"/>
      <c r="BH5" s="215"/>
      <c r="BI5" s="215"/>
      <c r="BJ5" s="215"/>
      <c r="BK5" s="215"/>
      <c r="BL5" s="215"/>
      <c r="BM5" s="215"/>
      <c r="BN5" s="215"/>
      <c r="BO5" s="215"/>
      <c r="BP5" s="215"/>
      <c r="BQ5" s="982" t="s">
        <v>366</v>
      </c>
      <c r="BR5" s="983"/>
      <c r="BS5" s="983"/>
      <c r="BT5" s="983"/>
      <c r="BU5" s="983"/>
      <c r="BV5" s="983"/>
      <c r="BW5" s="983"/>
      <c r="BX5" s="983"/>
      <c r="BY5" s="983"/>
      <c r="BZ5" s="983"/>
      <c r="CA5" s="983"/>
      <c r="CB5" s="983"/>
      <c r="CC5" s="983"/>
      <c r="CD5" s="983"/>
      <c r="CE5" s="983"/>
      <c r="CF5" s="983"/>
      <c r="CG5" s="984"/>
      <c r="CH5" s="988" t="s">
        <v>367</v>
      </c>
      <c r="CI5" s="989"/>
      <c r="CJ5" s="989"/>
      <c r="CK5" s="989"/>
      <c r="CL5" s="990"/>
      <c r="CM5" s="988" t="s">
        <v>368</v>
      </c>
      <c r="CN5" s="989"/>
      <c r="CO5" s="989"/>
      <c r="CP5" s="989"/>
      <c r="CQ5" s="990"/>
      <c r="CR5" s="988" t="s">
        <v>369</v>
      </c>
      <c r="CS5" s="989"/>
      <c r="CT5" s="989"/>
      <c r="CU5" s="989"/>
      <c r="CV5" s="990"/>
      <c r="CW5" s="988" t="s">
        <v>370</v>
      </c>
      <c r="CX5" s="989"/>
      <c r="CY5" s="989"/>
      <c r="CZ5" s="989"/>
      <c r="DA5" s="990"/>
      <c r="DB5" s="988" t="s">
        <v>371</v>
      </c>
      <c r="DC5" s="989"/>
      <c r="DD5" s="989"/>
      <c r="DE5" s="989"/>
      <c r="DF5" s="990"/>
      <c r="DG5" s="1071" t="s">
        <v>372</v>
      </c>
      <c r="DH5" s="1072"/>
      <c r="DI5" s="1072"/>
      <c r="DJ5" s="1072"/>
      <c r="DK5" s="1073"/>
      <c r="DL5" s="1071" t="s">
        <v>373</v>
      </c>
      <c r="DM5" s="1072"/>
      <c r="DN5" s="1072"/>
      <c r="DO5" s="1072"/>
      <c r="DP5" s="1073"/>
      <c r="DQ5" s="988" t="s">
        <v>374</v>
      </c>
      <c r="DR5" s="989"/>
      <c r="DS5" s="989"/>
      <c r="DT5" s="989"/>
      <c r="DU5" s="990"/>
      <c r="DV5" s="988" t="s">
        <v>365</v>
      </c>
      <c r="DW5" s="989"/>
      <c r="DX5" s="989"/>
      <c r="DY5" s="989"/>
      <c r="DZ5" s="1002"/>
      <c r="EA5" s="217"/>
    </row>
    <row r="6" spans="1:131" s="218"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7"/>
    </row>
    <row r="7" spans="1:131" s="218" customFormat="1" ht="26.25" customHeight="1" thickTop="1" x14ac:dyDescent="0.15">
      <c r="A7" s="219">
        <v>1</v>
      </c>
      <c r="B7" s="1034" t="s">
        <v>375</v>
      </c>
      <c r="C7" s="1035"/>
      <c r="D7" s="1035"/>
      <c r="E7" s="1035"/>
      <c r="F7" s="1035"/>
      <c r="G7" s="1035"/>
      <c r="H7" s="1035"/>
      <c r="I7" s="1035"/>
      <c r="J7" s="1035"/>
      <c r="K7" s="1035"/>
      <c r="L7" s="1035"/>
      <c r="M7" s="1035"/>
      <c r="N7" s="1035"/>
      <c r="O7" s="1035"/>
      <c r="P7" s="1036"/>
      <c r="Q7" s="1089">
        <v>2980</v>
      </c>
      <c r="R7" s="1090"/>
      <c r="S7" s="1090"/>
      <c r="T7" s="1090"/>
      <c r="U7" s="1090"/>
      <c r="V7" s="1090">
        <v>2897</v>
      </c>
      <c r="W7" s="1090"/>
      <c r="X7" s="1090"/>
      <c r="Y7" s="1090"/>
      <c r="Z7" s="1090"/>
      <c r="AA7" s="1090">
        <v>82</v>
      </c>
      <c r="AB7" s="1090"/>
      <c r="AC7" s="1090"/>
      <c r="AD7" s="1090"/>
      <c r="AE7" s="1091"/>
      <c r="AF7" s="1092">
        <v>21</v>
      </c>
      <c r="AG7" s="1093"/>
      <c r="AH7" s="1093"/>
      <c r="AI7" s="1093"/>
      <c r="AJ7" s="1094"/>
      <c r="AK7" s="1095" t="s">
        <v>545</v>
      </c>
      <c r="AL7" s="1096"/>
      <c r="AM7" s="1096"/>
      <c r="AN7" s="1096"/>
      <c r="AO7" s="1096"/>
      <c r="AP7" s="1096">
        <v>2381</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9">
        <v>1</v>
      </c>
      <c r="BR7" s="220"/>
      <c r="BS7" s="1086" t="s">
        <v>557</v>
      </c>
      <c r="BT7" s="1087"/>
      <c r="BU7" s="1087"/>
      <c r="BV7" s="1087"/>
      <c r="BW7" s="1087"/>
      <c r="BX7" s="1087"/>
      <c r="BY7" s="1087"/>
      <c r="BZ7" s="1087"/>
      <c r="CA7" s="1087"/>
      <c r="CB7" s="1087"/>
      <c r="CC7" s="1087"/>
      <c r="CD7" s="1087"/>
      <c r="CE7" s="1087"/>
      <c r="CF7" s="1087"/>
      <c r="CG7" s="1099"/>
      <c r="CH7" s="1083"/>
      <c r="CI7" s="1084"/>
      <c r="CJ7" s="1084"/>
      <c r="CK7" s="1084"/>
      <c r="CL7" s="1085"/>
      <c r="CM7" s="1083"/>
      <c r="CN7" s="1084"/>
      <c r="CO7" s="1084"/>
      <c r="CP7" s="1084"/>
      <c r="CQ7" s="1085"/>
      <c r="CR7" s="1083"/>
      <c r="CS7" s="1084"/>
      <c r="CT7" s="1084"/>
      <c r="CU7" s="1084"/>
      <c r="CV7" s="1085"/>
      <c r="CW7" s="1083"/>
      <c r="CX7" s="1084"/>
      <c r="CY7" s="1084"/>
      <c r="CZ7" s="1084"/>
      <c r="DA7" s="1085"/>
      <c r="DB7" s="1083"/>
      <c r="DC7" s="1084"/>
      <c r="DD7" s="1084"/>
      <c r="DE7" s="1084"/>
      <c r="DF7" s="1085"/>
      <c r="DG7" s="1083"/>
      <c r="DH7" s="1084"/>
      <c r="DI7" s="1084"/>
      <c r="DJ7" s="1084"/>
      <c r="DK7" s="1085"/>
      <c r="DL7" s="1083"/>
      <c r="DM7" s="1084"/>
      <c r="DN7" s="1084"/>
      <c r="DO7" s="1084"/>
      <c r="DP7" s="1085"/>
      <c r="DQ7" s="1083"/>
      <c r="DR7" s="1084"/>
      <c r="DS7" s="1084"/>
      <c r="DT7" s="1084"/>
      <c r="DU7" s="1085"/>
      <c r="DV7" s="1086"/>
      <c r="DW7" s="1087"/>
      <c r="DX7" s="1087"/>
      <c r="DY7" s="1087"/>
      <c r="DZ7" s="1088"/>
      <c r="EA7" s="217"/>
    </row>
    <row r="8" spans="1:131" s="218" customFormat="1" ht="26.25" customHeight="1" x14ac:dyDescent="0.15">
      <c r="A8" s="221">
        <v>2</v>
      </c>
      <c r="B8" s="1017" t="s">
        <v>376</v>
      </c>
      <c r="C8" s="1018"/>
      <c r="D8" s="1018"/>
      <c r="E8" s="1018"/>
      <c r="F8" s="1018"/>
      <c r="G8" s="1018"/>
      <c r="H8" s="1018"/>
      <c r="I8" s="1018"/>
      <c r="J8" s="1018"/>
      <c r="K8" s="1018"/>
      <c r="L8" s="1018"/>
      <c r="M8" s="1018"/>
      <c r="N8" s="1018"/>
      <c r="O8" s="1018"/>
      <c r="P8" s="1019"/>
      <c r="Q8" s="1025">
        <v>31</v>
      </c>
      <c r="R8" s="1026"/>
      <c r="S8" s="1026"/>
      <c r="T8" s="1026"/>
      <c r="U8" s="1026"/>
      <c r="V8" s="1026">
        <v>31</v>
      </c>
      <c r="W8" s="1026"/>
      <c r="X8" s="1026"/>
      <c r="Y8" s="1026"/>
      <c r="Z8" s="1026"/>
      <c r="AA8" s="1026">
        <v>0</v>
      </c>
      <c r="AB8" s="1026"/>
      <c r="AC8" s="1026"/>
      <c r="AD8" s="1026"/>
      <c r="AE8" s="1027"/>
      <c r="AF8" s="1022">
        <v>0</v>
      </c>
      <c r="AG8" s="1023"/>
      <c r="AH8" s="1023"/>
      <c r="AI8" s="1023"/>
      <c r="AJ8" s="1024"/>
      <c r="AK8" s="1067">
        <v>28</v>
      </c>
      <c r="AL8" s="1068"/>
      <c r="AM8" s="1068"/>
      <c r="AN8" s="1068"/>
      <c r="AO8" s="1068"/>
      <c r="AP8" s="1068" t="s">
        <v>545</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1">
        <v>2</v>
      </c>
      <c r="BR8" s="222"/>
      <c r="BS8" s="979"/>
      <c r="BT8" s="980"/>
      <c r="BU8" s="980"/>
      <c r="BV8" s="980"/>
      <c r="BW8" s="980"/>
      <c r="BX8" s="980"/>
      <c r="BY8" s="980"/>
      <c r="BZ8" s="980"/>
      <c r="CA8" s="980"/>
      <c r="CB8" s="980"/>
      <c r="CC8" s="980"/>
      <c r="CD8" s="980"/>
      <c r="CE8" s="980"/>
      <c r="CF8" s="980"/>
      <c r="CG8" s="1001"/>
      <c r="CH8" s="976"/>
      <c r="CI8" s="977"/>
      <c r="CJ8" s="977"/>
      <c r="CK8" s="977"/>
      <c r="CL8" s="978"/>
      <c r="CM8" s="976"/>
      <c r="CN8" s="977"/>
      <c r="CO8" s="977"/>
      <c r="CP8" s="977"/>
      <c r="CQ8" s="978"/>
      <c r="CR8" s="976"/>
      <c r="CS8" s="977"/>
      <c r="CT8" s="977"/>
      <c r="CU8" s="977"/>
      <c r="CV8" s="978"/>
      <c r="CW8" s="976"/>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7"/>
    </row>
    <row r="9" spans="1:131" s="218" customFormat="1" ht="26.25" customHeight="1" x14ac:dyDescent="0.15">
      <c r="A9" s="221">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1">
        <v>3</v>
      </c>
      <c r="BR9" s="222"/>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7"/>
    </row>
    <row r="10" spans="1:131" s="218" customFormat="1" ht="26.25" customHeight="1" x14ac:dyDescent="0.15">
      <c r="A10" s="221">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1">
        <v>4</v>
      </c>
      <c r="BR10" s="222"/>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7"/>
    </row>
    <row r="11" spans="1:131" s="218" customFormat="1" ht="26.25" customHeight="1" x14ac:dyDescent="0.15">
      <c r="A11" s="221">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1">
        <v>5</v>
      </c>
      <c r="BR11" s="222"/>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7"/>
    </row>
    <row r="12" spans="1:131" s="218" customFormat="1" ht="26.25" customHeight="1" x14ac:dyDescent="0.15">
      <c r="A12" s="221">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1">
        <v>6</v>
      </c>
      <c r="BR12" s="222"/>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7"/>
    </row>
    <row r="13" spans="1:131" s="218" customFormat="1" ht="26.25" customHeight="1" x14ac:dyDescent="0.15">
      <c r="A13" s="221">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1">
        <v>7</v>
      </c>
      <c r="BR13" s="222"/>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7"/>
    </row>
    <row r="14" spans="1:131" s="218" customFormat="1" ht="26.25" customHeight="1" x14ac:dyDescent="0.15">
      <c r="A14" s="221">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1">
        <v>8</v>
      </c>
      <c r="BR14" s="222"/>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7"/>
    </row>
    <row r="15" spans="1:131" s="218" customFormat="1" ht="26.25" customHeight="1" x14ac:dyDescent="0.15">
      <c r="A15" s="221">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1">
        <v>9</v>
      </c>
      <c r="BR15" s="222"/>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7"/>
    </row>
    <row r="16" spans="1:131" s="218" customFormat="1" ht="26.25" customHeight="1" x14ac:dyDescent="0.15">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1">
        <v>10</v>
      </c>
      <c r="BR16" s="222"/>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7"/>
    </row>
    <row r="17" spans="1:131" s="218" customFormat="1" ht="26.25" customHeight="1" x14ac:dyDescent="0.15">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1">
        <v>11</v>
      </c>
      <c r="BR17" s="222"/>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7"/>
    </row>
    <row r="18" spans="1:131" s="218" customFormat="1" ht="26.25" customHeight="1" x14ac:dyDescent="0.15">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1">
        <v>12</v>
      </c>
      <c r="BR18" s="222"/>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7"/>
    </row>
    <row r="19" spans="1:131" s="218" customFormat="1" ht="26.25" customHeight="1" x14ac:dyDescent="0.15">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1">
        <v>13</v>
      </c>
      <c r="BR19" s="222"/>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7"/>
    </row>
    <row r="20" spans="1:131" s="218" customFormat="1" ht="26.25" customHeight="1" x14ac:dyDescent="0.15">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1">
        <v>14</v>
      </c>
      <c r="BR20" s="222"/>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7"/>
    </row>
    <row r="21" spans="1:131" s="218" customFormat="1" ht="26.25" customHeight="1" thickBot="1" x14ac:dyDescent="0.2">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1">
        <v>15</v>
      </c>
      <c r="BR21" s="222"/>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7"/>
    </row>
    <row r="22" spans="1:131" s="218" customFormat="1" ht="26.25" customHeight="1" x14ac:dyDescent="0.15">
      <c r="A22" s="221">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377</v>
      </c>
      <c r="BA22" s="1015"/>
      <c r="BB22" s="1015"/>
      <c r="BC22" s="1015"/>
      <c r="BD22" s="1016"/>
      <c r="BE22" s="215"/>
      <c r="BF22" s="215"/>
      <c r="BG22" s="215"/>
      <c r="BH22" s="215"/>
      <c r="BI22" s="215"/>
      <c r="BJ22" s="215"/>
      <c r="BK22" s="215"/>
      <c r="BL22" s="215"/>
      <c r="BM22" s="215"/>
      <c r="BN22" s="215"/>
      <c r="BO22" s="215"/>
      <c r="BP22" s="215"/>
      <c r="BQ22" s="221">
        <v>16</v>
      </c>
      <c r="BR22" s="222"/>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7"/>
    </row>
    <row r="23" spans="1:131" s="218" customFormat="1" ht="26.25" customHeight="1" thickBot="1" x14ac:dyDescent="0.2">
      <c r="A23" s="223" t="s">
        <v>378</v>
      </c>
      <c r="B23" s="924" t="s">
        <v>379</v>
      </c>
      <c r="C23" s="925"/>
      <c r="D23" s="925"/>
      <c r="E23" s="925"/>
      <c r="F23" s="925"/>
      <c r="G23" s="925"/>
      <c r="H23" s="925"/>
      <c r="I23" s="925"/>
      <c r="J23" s="925"/>
      <c r="K23" s="925"/>
      <c r="L23" s="925"/>
      <c r="M23" s="925"/>
      <c r="N23" s="925"/>
      <c r="O23" s="925"/>
      <c r="P23" s="935"/>
      <c r="Q23" s="1054"/>
      <c r="R23" s="1048"/>
      <c r="S23" s="1048"/>
      <c r="T23" s="1048"/>
      <c r="U23" s="1048"/>
      <c r="V23" s="1048"/>
      <c r="W23" s="1048"/>
      <c r="X23" s="1048"/>
      <c r="Y23" s="1048"/>
      <c r="Z23" s="1048"/>
      <c r="AA23" s="1048"/>
      <c r="AB23" s="1048"/>
      <c r="AC23" s="1048"/>
      <c r="AD23" s="1048"/>
      <c r="AE23" s="1055"/>
      <c r="AF23" s="1056">
        <v>21</v>
      </c>
      <c r="AG23" s="1048"/>
      <c r="AH23" s="1048"/>
      <c r="AI23" s="1048"/>
      <c r="AJ23" s="1057"/>
      <c r="AK23" s="1058"/>
      <c r="AL23" s="1059"/>
      <c r="AM23" s="1059"/>
      <c r="AN23" s="1059"/>
      <c r="AO23" s="1059"/>
      <c r="AP23" s="1048"/>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1">
        <v>17</v>
      </c>
      <c r="BR23" s="222"/>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7"/>
    </row>
    <row r="24" spans="1:131" s="218" customFormat="1" ht="26.25" customHeight="1" x14ac:dyDescent="0.15">
      <c r="A24" s="1047" t="s">
        <v>380</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1">
        <v>18</v>
      </c>
      <c r="BR24" s="222"/>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7"/>
    </row>
    <row r="25" spans="1:131" ht="26.25" customHeight="1" thickBot="1" x14ac:dyDescent="0.2">
      <c r="A25" s="1046" t="s">
        <v>381</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4"/>
      <c r="BP25" s="224"/>
      <c r="BQ25" s="221">
        <v>19</v>
      </c>
      <c r="BR25" s="222"/>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358</v>
      </c>
      <c r="B26" s="983"/>
      <c r="C26" s="983"/>
      <c r="D26" s="983"/>
      <c r="E26" s="983"/>
      <c r="F26" s="983"/>
      <c r="G26" s="983"/>
      <c r="H26" s="983"/>
      <c r="I26" s="983"/>
      <c r="J26" s="983"/>
      <c r="K26" s="983"/>
      <c r="L26" s="983"/>
      <c r="M26" s="983"/>
      <c r="N26" s="983"/>
      <c r="O26" s="983"/>
      <c r="P26" s="984"/>
      <c r="Q26" s="988" t="s">
        <v>382</v>
      </c>
      <c r="R26" s="989"/>
      <c r="S26" s="989"/>
      <c r="T26" s="989"/>
      <c r="U26" s="990"/>
      <c r="V26" s="988" t="s">
        <v>383</v>
      </c>
      <c r="W26" s="989"/>
      <c r="X26" s="989"/>
      <c r="Y26" s="989"/>
      <c r="Z26" s="990"/>
      <c r="AA26" s="988" t="s">
        <v>384</v>
      </c>
      <c r="AB26" s="989"/>
      <c r="AC26" s="989"/>
      <c r="AD26" s="989"/>
      <c r="AE26" s="989"/>
      <c r="AF26" s="1042" t="s">
        <v>385</v>
      </c>
      <c r="AG26" s="995"/>
      <c r="AH26" s="995"/>
      <c r="AI26" s="995"/>
      <c r="AJ26" s="1043"/>
      <c r="AK26" s="989" t="s">
        <v>386</v>
      </c>
      <c r="AL26" s="989"/>
      <c r="AM26" s="989"/>
      <c r="AN26" s="989"/>
      <c r="AO26" s="990"/>
      <c r="AP26" s="988" t="s">
        <v>387</v>
      </c>
      <c r="AQ26" s="989"/>
      <c r="AR26" s="989"/>
      <c r="AS26" s="989"/>
      <c r="AT26" s="990"/>
      <c r="AU26" s="988" t="s">
        <v>388</v>
      </c>
      <c r="AV26" s="989"/>
      <c r="AW26" s="989"/>
      <c r="AX26" s="989"/>
      <c r="AY26" s="990"/>
      <c r="AZ26" s="988" t="s">
        <v>389</v>
      </c>
      <c r="BA26" s="989"/>
      <c r="BB26" s="989"/>
      <c r="BC26" s="989"/>
      <c r="BD26" s="990"/>
      <c r="BE26" s="988" t="s">
        <v>365</v>
      </c>
      <c r="BF26" s="989"/>
      <c r="BG26" s="989"/>
      <c r="BH26" s="989"/>
      <c r="BI26" s="1002"/>
      <c r="BJ26" s="214"/>
      <c r="BK26" s="214"/>
      <c r="BL26" s="214"/>
      <c r="BM26" s="214"/>
      <c r="BN26" s="214"/>
      <c r="BO26" s="224"/>
      <c r="BP26" s="224"/>
      <c r="BQ26" s="221">
        <v>20</v>
      </c>
      <c r="BR26" s="222"/>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4"/>
      <c r="BP27" s="224"/>
      <c r="BQ27" s="221">
        <v>21</v>
      </c>
      <c r="BR27" s="222"/>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5">
        <v>1</v>
      </c>
      <c r="B28" s="1034" t="s">
        <v>390</v>
      </c>
      <c r="C28" s="1035"/>
      <c r="D28" s="1035"/>
      <c r="E28" s="1035"/>
      <c r="F28" s="1035"/>
      <c r="G28" s="1035"/>
      <c r="H28" s="1035"/>
      <c r="I28" s="1035"/>
      <c r="J28" s="1035"/>
      <c r="K28" s="1035"/>
      <c r="L28" s="1035"/>
      <c r="M28" s="1035"/>
      <c r="N28" s="1035"/>
      <c r="O28" s="1035"/>
      <c r="P28" s="1036"/>
      <c r="Q28" s="1037">
        <v>214</v>
      </c>
      <c r="R28" s="1038"/>
      <c r="S28" s="1038"/>
      <c r="T28" s="1038"/>
      <c r="U28" s="1038"/>
      <c r="V28" s="1038">
        <v>212</v>
      </c>
      <c r="W28" s="1038"/>
      <c r="X28" s="1038"/>
      <c r="Y28" s="1038"/>
      <c r="Z28" s="1038"/>
      <c r="AA28" s="1038">
        <v>0</v>
      </c>
      <c r="AB28" s="1038"/>
      <c r="AC28" s="1038"/>
      <c r="AD28" s="1038"/>
      <c r="AE28" s="1039"/>
      <c r="AF28" s="1040">
        <v>2</v>
      </c>
      <c r="AG28" s="1038"/>
      <c r="AH28" s="1038"/>
      <c r="AI28" s="1038"/>
      <c r="AJ28" s="1041"/>
      <c r="AK28" s="1029">
        <v>14</v>
      </c>
      <c r="AL28" s="1030"/>
      <c r="AM28" s="1030"/>
      <c r="AN28" s="1030"/>
      <c r="AO28" s="1030"/>
      <c r="AP28" s="1030" t="s">
        <v>545</v>
      </c>
      <c r="AQ28" s="1030"/>
      <c r="AR28" s="1030"/>
      <c r="AS28" s="1030"/>
      <c r="AT28" s="1030"/>
      <c r="AU28" s="1030" t="s">
        <v>545</v>
      </c>
      <c r="AV28" s="1030"/>
      <c r="AW28" s="1030"/>
      <c r="AX28" s="1030"/>
      <c r="AY28" s="1030"/>
      <c r="AZ28" s="1031" t="s">
        <v>545</v>
      </c>
      <c r="BA28" s="1031"/>
      <c r="BB28" s="1031"/>
      <c r="BC28" s="1031"/>
      <c r="BD28" s="1031"/>
      <c r="BE28" s="1032"/>
      <c r="BF28" s="1032"/>
      <c r="BG28" s="1032"/>
      <c r="BH28" s="1032"/>
      <c r="BI28" s="1033"/>
      <c r="BJ28" s="214"/>
      <c r="BK28" s="214"/>
      <c r="BL28" s="214"/>
      <c r="BM28" s="214"/>
      <c r="BN28" s="214"/>
      <c r="BO28" s="224"/>
      <c r="BP28" s="224"/>
      <c r="BQ28" s="221">
        <v>22</v>
      </c>
      <c r="BR28" s="222"/>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5">
        <v>2</v>
      </c>
      <c r="B29" s="1017" t="s">
        <v>391</v>
      </c>
      <c r="C29" s="1018"/>
      <c r="D29" s="1018"/>
      <c r="E29" s="1018"/>
      <c r="F29" s="1018"/>
      <c r="G29" s="1018"/>
      <c r="H29" s="1018"/>
      <c r="I29" s="1018"/>
      <c r="J29" s="1018"/>
      <c r="K29" s="1018"/>
      <c r="L29" s="1018"/>
      <c r="M29" s="1018"/>
      <c r="N29" s="1018"/>
      <c r="O29" s="1018"/>
      <c r="P29" s="1019"/>
      <c r="Q29" s="1025">
        <v>30</v>
      </c>
      <c r="R29" s="1026"/>
      <c r="S29" s="1026"/>
      <c r="T29" s="1026"/>
      <c r="U29" s="1026"/>
      <c r="V29" s="1026">
        <v>29</v>
      </c>
      <c r="W29" s="1026"/>
      <c r="X29" s="1026"/>
      <c r="Y29" s="1026"/>
      <c r="Z29" s="1026"/>
      <c r="AA29" s="1026">
        <v>0</v>
      </c>
      <c r="AB29" s="1026"/>
      <c r="AC29" s="1026"/>
      <c r="AD29" s="1026"/>
      <c r="AE29" s="1027"/>
      <c r="AF29" s="1022">
        <v>1</v>
      </c>
      <c r="AG29" s="1023"/>
      <c r="AH29" s="1023"/>
      <c r="AI29" s="1023"/>
      <c r="AJ29" s="1024"/>
      <c r="AK29" s="967">
        <v>8</v>
      </c>
      <c r="AL29" s="958"/>
      <c r="AM29" s="958"/>
      <c r="AN29" s="958"/>
      <c r="AO29" s="958"/>
      <c r="AP29" s="958" t="s">
        <v>545</v>
      </c>
      <c r="AQ29" s="958"/>
      <c r="AR29" s="958"/>
      <c r="AS29" s="958"/>
      <c r="AT29" s="958"/>
      <c r="AU29" s="958" t="s">
        <v>545</v>
      </c>
      <c r="AV29" s="958"/>
      <c r="AW29" s="958"/>
      <c r="AX29" s="958"/>
      <c r="AY29" s="958"/>
      <c r="AZ29" s="1028" t="s">
        <v>545</v>
      </c>
      <c r="BA29" s="1028"/>
      <c r="BB29" s="1028"/>
      <c r="BC29" s="1028"/>
      <c r="BD29" s="1028"/>
      <c r="BE29" s="959"/>
      <c r="BF29" s="959"/>
      <c r="BG29" s="959"/>
      <c r="BH29" s="959"/>
      <c r="BI29" s="960"/>
      <c r="BJ29" s="214"/>
      <c r="BK29" s="214"/>
      <c r="BL29" s="214"/>
      <c r="BM29" s="214"/>
      <c r="BN29" s="214"/>
      <c r="BO29" s="224"/>
      <c r="BP29" s="224"/>
      <c r="BQ29" s="221">
        <v>23</v>
      </c>
      <c r="BR29" s="222"/>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5">
        <v>3</v>
      </c>
      <c r="B30" s="1017" t="s">
        <v>392</v>
      </c>
      <c r="C30" s="1018"/>
      <c r="D30" s="1018"/>
      <c r="E30" s="1018"/>
      <c r="F30" s="1018"/>
      <c r="G30" s="1018"/>
      <c r="H30" s="1018"/>
      <c r="I30" s="1018"/>
      <c r="J30" s="1018"/>
      <c r="K30" s="1018"/>
      <c r="L30" s="1018"/>
      <c r="M30" s="1018"/>
      <c r="N30" s="1018"/>
      <c r="O30" s="1018"/>
      <c r="P30" s="1019"/>
      <c r="Q30" s="1025">
        <v>31</v>
      </c>
      <c r="R30" s="1026"/>
      <c r="S30" s="1026"/>
      <c r="T30" s="1026"/>
      <c r="U30" s="1026"/>
      <c r="V30" s="1026">
        <v>23</v>
      </c>
      <c r="W30" s="1026"/>
      <c r="X30" s="1026"/>
      <c r="Y30" s="1026"/>
      <c r="Z30" s="1026"/>
      <c r="AA30" s="1026">
        <v>8</v>
      </c>
      <c r="AB30" s="1026"/>
      <c r="AC30" s="1026"/>
      <c r="AD30" s="1026"/>
      <c r="AE30" s="1027"/>
      <c r="AF30" s="1022">
        <v>72</v>
      </c>
      <c r="AG30" s="1023"/>
      <c r="AH30" s="1023"/>
      <c r="AI30" s="1023"/>
      <c r="AJ30" s="1024"/>
      <c r="AK30" s="967">
        <v>20</v>
      </c>
      <c r="AL30" s="958"/>
      <c r="AM30" s="958"/>
      <c r="AN30" s="958"/>
      <c r="AO30" s="958"/>
      <c r="AP30" s="958">
        <v>1</v>
      </c>
      <c r="AQ30" s="958"/>
      <c r="AR30" s="958"/>
      <c r="AS30" s="958"/>
      <c r="AT30" s="958"/>
      <c r="AU30" s="958">
        <v>20</v>
      </c>
      <c r="AV30" s="958"/>
      <c r="AW30" s="958"/>
      <c r="AX30" s="958"/>
      <c r="AY30" s="958"/>
      <c r="AZ30" s="1028" t="s">
        <v>545</v>
      </c>
      <c r="BA30" s="1028"/>
      <c r="BB30" s="1028"/>
      <c r="BC30" s="1028"/>
      <c r="BD30" s="1028"/>
      <c r="BE30" s="959" t="s">
        <v>393</v>
      </c>
      <c r="BF30" s="959"/>
      <c r="BG30" s="959"/>
      <c r="BH30" s="959"/>
      <c r="BI30" s="960"/>
      <c r="BJ30" s="214"/>
      <c r="BK30" s="214"/>
      <c r="BL30" s="214"/>
      <c r="BM30" s="214"/>
      <c r="BN30" s="214"/>
      <c r="BO30" s="224"/>
      <c r="BP30" s="224"/>
      <c r="BQ30" s="221">
        <v>24</v>
      </c>
      <c r="BR30" s="222"/>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5">
        <v>4</v>
      </c>
      <c r="B31" s="1017"/>
      <c r="C31" s="1018"/>
      <c r="D31" s="1018"/>
      <c r="E31" s="1018"/>
      <c r="F31" s="1018"/>
      <c r="G31" s="1018"/>
      <c r="H31" s="1018"/>
      <c r="I31" s="1018"/>
      <c r="J31" s="1018"/>
      <c r="K31" s="1018"/>
      <c r="L31" s="1018"/>
      <c r="M31" s="1018"/>
      <c r="N31" s="1018"/>
      <c r="O31" s="1018"/>
      <c r="P31" s="1019"/>
      <c r="Q31" s="1025"/>
      <c r="R31" s="1026"/>
      <c r="S31" s="1026"/>
      <c r="T31" s="1026"/>
      <c r="U31" s="1026"/>
      <c r="V31" s="1026"/>
      <c r="W31" s="1026"/>
      <c r="X31" s="1026"/>
      <c r="Y31" s="1026"/>
      <c r="Z31" s="1026"/>
      <c r="AA31" s="1026"/>
      <c r="AB31" s="1026"/>
      <c r="AC31" s="1026"/>
      <c r="AD31" s="1026"/>
      <c r="AE31" s="1027"/>
      <c r="AF31" s="1022"/>
      <c r="AG31" s="1023"/>
      <c r="AH31" s="1023"/>
      <c r="AI31" s="1023"/>
      <c r="AJ31" s="1024"/>
      <c r="AK31" s="967"/>
      <c r="AL31" s="958"/>
      <c r="AM31" s="958"/>
      <c r="AN31" s="958"/>
      <c r="AO31" s="958"/>
      <c r="AP31" s="958"/>
      <c r="AQ31" s="958"/>
      <c r="AR31" s="958"/>
      <c r="AS31" s="958"/>
      <c r="AT31" s="958"/>
      <c r="AU31" s="958"/>
      <c r="AV31" s="958"/>
      <c r="AW31" s="958"/>
      <c r="AX31" s="958"/>
      <c r="AY31" s="958"/>
      <c r="AZ31" s="1028"/>
      <c r="BA31" s="1028"/>
      <c r="BB31" s="1028"/>
      <c r="BC31" s="1028"/>
      <c r="BD31" s="1028"/>
      <c r="BE31" s="959"/>
      <c r="BF31" s="959"/>
      <c r="BG31" s="959"/>
      <c r="BH31" s="959"/>
      <c r="BI31" s="960"/>
      <c r="BJ31" s="214"/>
      <c r="BK31" s="214"/>
      <c r="BL31" s="214"/>
      <c r="BM31" s="214"/>
      <c r="BN31" s="214"/>
      <c r="BO31" s="224"/>
      <c r="BP31" s="224"/>
      <c r="BQ31" s="221">
        <v>25</v>
      </c>
      <c r="BR31" s="222"/>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5">
        <v>5</v>
      </c>
      <c r="B32" s="1017"/>
      <c r="C32" s="1018"/>
      <c r="D32" s="1018"/>
      <c r="E32" s="1018"/>
      <c r="F32" s="1018"/>
      <c r="G32" s="1018"/>
      <c r="H32" s="1018"/>
      <c r="I32" s="1018"/>
      <c r="J32" s="1018"/>
      <c r="K32" s="1018"/>
      <c r="L32" s="1018"/>
      <c r="M32" s="1018"/>
      <c r="N32" s="1018"/>
      <c r="O32" s="1018"/>
      <c r="P32" s="1019"/>
      <c r="Q32" s="1025"/>
      <c r="R32" s="1026"/>
      <c r="S32" s="1026"/>
      <c r="T32" s="1026"/>
      <c r="U32" s="1026"/>
      <c r="V32" s="1026"/>
      <c r="W32" s="1026"/>
      <c r="X32" s="1026"/>
      <c r="Y32" s="1026"/>
      <c r="Z32" s="1026"/>
      <c r="AA32" s="1026"/>
      <c r="AB32" s="1026"/>
      <c r="AC32" s="1026"/>
      <c r="AD32" s="1026"/>
      <c r="AE32" s="1027"/>
      <c r="AF32" s="1022"/>
      <c r="AG32" s="1023"/>
      <c r="AH32" s="1023"/>
      <c r="AI32" s="1023"/>
      <c r="AJ32" s="1024"/>
      <c r="AK32" s="967"/>
      <c r="AL32" s="958"/>
      <c r="AM32" s="958"/>
      <c r="AN32" s="958"/>
      <c r="AO32" s="958"/>
      <c r="AP32" s="958"/>
      <c r="AQ32" s="958"/>
      <c r="AR32" s="958"/>
      <c r="AS32" s="958"/>
      <c r="AT32" s="958"/>
      <c r="AU32" s="958"/>
      <c r="AV32" s="958"/>
      <c r="AW32" s="958"/>
      <c r="AX32" s="958"/>
      <c r="AY32" s="958"/>
      <c r="AZ32" s="1028"/>
      <c r="BA32" s="1028"/>
      <c r="BB32" s="1028"/>
      <c r="BC32" s="1028"/>
      <c r="BD32" s="1028"/>
      <c r="BE32" s="959"/>
      <c r="BF32" s="959"/>
      <c r="BG32" s="959"/>
      <c r="BH32" s="959"/>
      <c r="BI32" s="960"/>
      <c r="BJ32" s="214"/>
      <c r="BK32" s="214"/>
      <c r="BL32" s="214"/>
      <c r="BM32" s="214"/>
      <c r="BN32" s="214"/>
      <c r="BO32" s="224"/>
      <c r="BP32" s="224"/>
      <c r="BQ32" s="221">
        <v>26</v>
      </c>
      <c r="BR32" s="222"/>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5">
        <v>6</v>
      </c>
      <c r="B33" s="1017"/>
      <c r="C33" s="1018"/>
      <c r="D33" s="1018"/>
      <c r="E33" s="1018"/>
      <c r="F33" s="1018"/>
      <c r="G33" s="1018"/>
      <c r="H33" s="1018"/>
      <c r="I33" s="1018"/>
      <c r="J33" s="1018"/>
      <c r="K33" s="1018"/>
      <c r="L33" s="1018"/>
      <c r="M33" s="1018"/>
      <c r="N33" s="1018"/>
      <c r="O33" s="1018"/>
      <c r="P33" s="1019"/>
      <c r="Q33" s="1025"/>
      <c r="R33" s="1026"/>
      <c r="S33" s="1026"/>
      <c r="T33" s="1026"/>
      <c r="U33" s="1026"/>
      <c r="V33" s="1026"/>
      <c r="W33" s="1026"/>
      <c r="X33" s="1026"/>
      <c r="Y33" s="1026"/>
      <c r="Z33" s="1026"/>
      <c r="AA33" s="1026"/>
      <c r="AB33" s="1026"/>
      <c r="AC33" s="1026"/>
      <c r="AD33" s="1026"/>
      <c r="AE33" s="1027"/>
      <c r="AF33" s="1022"/>
      <c r="AG33" s="1023"/>
      <c r="AH33" s="1023"/>
      <c r="AI33" s="1023"/>
      <c r="AJ33" s="1024"/>
      <c r="AK33" s="967"/>
      <c r="AL33" s="958"/>
      <c r="AM33" s="958"/>
      <c r="AN33" s="958"/>
      <c r="AO33" s="958"/>
      <c r="AP33" s="958"/>
      <c r="AQ33" s="958"/>
      <c r="AR33" s="958"/>
      <c r="AS33" s="958"/>
      <c r="AT33" s="958"/>
      <c r="AU33" s="958"/>
      <c r="AV33" s="958"/>
      <c r="AW33" s="958"/>
      <c r="AX33" s="958"/>
      <c r="AY33" s="958"/>
      <c r="AZ33" s="1028"/>
      <c r="BA33" s="1028"/>
      <c r="BB33" s="1028"/>
      <c r="BC33" s="1028"/>
      <c r="BD33" s="1028"/>
      <c r="BE33" s="959"/>
      <c r="BF33" s="959"/>
      <c r="BG33" s="959"/>
      <c r="BH33" s="959"/>
      <c r="BI33" s="960"/>
      <c r="BJ33" s="214"/>
      <c r="BK33" s="214"/>
      <c r="BL33" s="214"/>
      <c r="BM33" s="214"/>
      <c r="BN33" s="214"/>
      <c r="BO33" s="224"/>
      <c r="BP33" s="224"/>
      <c r="BQ33" s="221">
        <v>27</v>
      </c>
      <c r="BR33" s="222"/>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5">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4"/>
      <c r="BP34" s="224"/>
      <c r="BQ34" s="221">
        <v>28</v>
      </c>
      <c r="BR34" s="222"/>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5">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4"/>
      <c r="BP35" s="224"/>
      <c r="BQ35" s="221">
        <v>29</v>
      </c>
      <c r="BR35" s="222"/>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5">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4"/>
      <c r="BP36" s="224"/>
      <c r="BQ36" s="221">
        <v>30</v>
      </c>
      <c r="BR36" s="222"/>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5">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4"/>
      <c r="BP37" s="224"/>
      <c r="BQ37" s="221">
        <v>31</v>
      </c>
      <c r="BR37" s="222"/>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5">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4"/>
      <c r="BP38" s="224"/>
      <c r="BQ38" s="221">
        <v>32</v>
      </c>
      <c r="BR38" s="222"/>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5">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4"/>
      <c r="BP39" s="224"/>
      <c r="BQ39" s="221">
        <v>33</v>
      </c>
      <c r="BR39" s="222"/>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1">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4"/>
      <c r="BP40" s="224"/>
      <c r="BQ40" s="221">
        <v>34</v>
      </c>
      <c r="BR40" s="222"/>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1">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4"/>
      <c r="BP41" s="224"/>
      <c r="BQ41" s="221">
        <v>35</v>
      </c>
      <c r="BR41" s="222"/>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1">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4"/>
      <c r="BP42" s="224"/>
      <c r="BQ42" s="221">
        <v>36</v>
      </c>
      <c r="BR42" s="222"/>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394</v>
      </c>
      <c r="BK62" s="1015"/>
      <c r="BL62" s="1015"/>
      <c r="BM62" s="1015"/>
      <c r="BN62" s="1016"/>
      <c r="BO62" s="224"/>
      <c r="BP62" s="224"/>
      <c r="BQ62" s="221">
        <v>56</v>
      </c>
      <c r="BR62" s="222"/>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3" t="s">
        <v>378</v>
      </c>
      <c r="B63" s="924" t="s">
        <v>395</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74</v>
      </c>
      <c r="AG63" s="946"/>
      <c r="AH63" s="946"/>
      <c r="AI63" s="946"/>
      <c r="AJ63" s="1009"/>
      <c r="AK63" s="1010"/>
      <c r="AL63" s="950"/>
      <c r="AM63" s="950"/>
      <c r="AN63" s="950"/>
      <c r="AO63" s="950"/>
      <c r="AP63" s="946">
        <v>1</v>
      </c>
      <c r="AQ63" s="946"/>
      <c r="AR63" s="946"/>
      <c r="AS63" s="946"/>
      <c r="AT63" s="946"/>
      <c r="AU63" s="946">
        <v>20</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4"/>
      <c r="BP63" s="224"/>
      <c r="BQ63" s="221">
        <v>57</v>
      </c>
      <c r="BR63" s="222"/>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397</v>
      </c>
      <c r="B66" s="983"/>
      <c r="C66" s="983"/>
      <c r="D66" s="983"/>
      <c r="E66" s="983"/>
      <c r="F66" s="983"/>
      <c r="G66" s="983"/>
      <c r="H66" s="983"/>
      <c r="I66" s="983"/>
      <c r="J66" s="983"/>
      <c r="K66" s="983"/>
      <c r="L66" s="983"/>
      <c r="M66" s="983"/>
      <c r="N66" s="983"/>
      <c r="O66" s="983"/>
      <c r="P66" s="984"/>
      <c r="Q66" s="988" t="s">
        <v>382</v>
      </c>
      <c r="R66" s="989"/>
      <c r="S66" s="989"/>
      <c r="T66" s="989"/>
      <c r="U66" s="990"/>
      <c r="V66" s="988" t="s">
        <v>383</v>
      </c>
      <c r="W66" s="989"/>
      <c r="X66" s="989"/>
      <c r="Y66" s="989"/>
      <c r="Z66" s="990"/>
      <c r="AA66" s="988" t="s">
        <v>384</v>
      </c>
      <c r="AB66" s="989"/>
      <c r="AC66" s="989"/>
      <c r="AD66" s="989"/>
      <c r="AE66" s="990"/>
      <c r="AF66" s="994" t="s">
        <v>385</v>
      </c>
      <c r="AG66" s="995"/>
      <c r="AH66" s="995"/>
      <c r="AI66" s="995"/>
      <c r="AJ66" s="996"/>
      <c r="AK66" s="988" t="s">
        <v>386</v>
      </c>
      <c r="AL66" s="983"/>
      <c r="AM66" s="983"/>
      <c r="AN66" s="983"/>
      <c r="AO66" s="984"/>
      <c r="AP66" s="988" t="s">
        <v>387</v>
      </c>
      <c r="AQ66" s="989"/>
      <c r="AR66" s="989"/>
      <c r="AS66" s="989"/>
      <c r="AT66" s="990"/>
      <c r="AU66" s="988" t="s">
        <v>398</v>
      </c>
      <c r="AV66" s="989"/>
      <c r="AW66" s="989"/>
      <c r="AX66" s="989"/>
      <c r="AY66" s="990"/>
      <c r="AZ66" s="988" t="s">
        <v>365</v>
      </c>
      <c r="BA66" s="989"/>
      <c r="BB66" s="989"/>
      <c r="BC66" s="989"/>
      <c r="BD66" s="100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9">
        <v>1</v>
      </c>
      <c r="B68" s="972" t="s">
        <v>546</v>
      </c>
      <c r="C68" s="973"/>
      <c r="D68" s="973"/>
      <c r="E68" s="973"/>
      <c r="F68" s="973"/>
      <c r="G68" s="973"/>
      <c r="H68" s="973"/>
      <c r="I68" s="973"/>
      <c r="J68" s="973"/>
      <c r="K68" s="973"/>
      <c r="L68" s="973"/>
      <c r="M68" s="973"/>
      <c r="N68" s="973"/>
      <c r="O68" s="973"/>
      <c r="P68" s="974"/>
      <c r="Q68" s="975">
        <v>538</v>
      </c>
      <c r="R68" s="969"/>
      <c r="S68" s="969"/>
      <c r="T68" s="969"/>
      <c r="U68" s="969"/>
      <c r="V68" s="969">
        <v>532</v>
      </c>
      <c r="W68" s="969"/>
      <c r="X68" s="969"/>
      <c r="Y68" s="969"/>
      <c r="Z68" s="969"/>
      <c r="AA68" s="969">
        <v>5</v>
      </c>
      <c r="AB68" s="969"/>
      <c r="AC68" s="969"/>
      <c r="AD68" s="969"/>
      <c r="AE68" s="969"/>
      <c r="AF68" s="969">
        <v>5</v>
      </c>
      <c r="AG68" s="969"/>
      <c r="AH68" s="969"/>
      <c r="AI68" s="969"/>
      <c r="AJ68" s="969"/>
      <c r="AK68" s="969">
        <v>0</v>
      </c>
      <c r="AL68" s="969"/>
      <c r="AM68" s="969"/>
      <c r="AN68" s="969"/>
      <c r="AO68" s="969"/>
      <c r="AP68" s="969" t="s">
        <v>545</v>
      </c>
      <c r="AQ68" s="969"/>
      <c r="AR68" s="969"/>
      <c r="AS68" s="969"/>
      <c r="AT68" s="969"/>
      <c r="AU68" s="969" t="s">
        <v>545</v>
      </c>
      <c r="AV68" s="969"/>
      <c r="AW68" s="969"/>
      <c r="AX68" s="969"/>
      <c r="AY68" s="969"/>
      <c r="AZ68" s="970" t="s">
        <v>552</v>
      </c>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1">
        <v>2</v>
      </c>
      <c r="B69" s="961" t="s">
        <v>547</v>
      </c>
      <c r="C69" s="962"/>
      <c r="D69" s="962"/>
      <c r="E69" s="962"/>
      <c r="F69" s="962"/>
      <c r="G69" s="962"/>
      <c r="H69" s="962"/>
      <c r="I69" s="962"/>
      <c r="J69" s="962"/>
      <c r="K69" s="962"/>
      <c r="L69" s="962"/>
      <c r="M69" s="962"/>
      <c r="N69" s="962"/>
      <c r="O69" s="962"/>
      <c r="P69" s="963"/>
      <c r="Q69" s="964">
        <v>1228</v>
      </c>
      <c r="R69" s="958"/>
      <c r="S69" s="958"/>
      <c r="T69" s="958"/>
      <c r="U69" s="958"/>
      <c r="V69" s="958">
        <v>1131</v>
      </c>
      <c r="W69" s="958"/>
      <c r="X69" s="958"/>
      <c r="Y69" s="958"/>
      <c r="Z69" s="958"/>
      <c r="AA69" s="958">
        <v>96</v>
      </c>
      <c r="AB69" s="958"/>
      <c r="AC69" s="958"/>
      <c r="AD69" s="958"/>
      <c r="AE69" s="958"/>
      <c r="AF69" s="958">
        <v>88</v>
      </c>
      <c r="AG69" s="958"/>
      <c r="AH69" s="958"/>
      <c r="AI69" s="958"/>
      <c r="AJ69" s="958"/>
      <c r="AK69" s="958">
        <v>0</v>
      </c>
      <c r="AL69" s="958"/>
      <c r="AM69" s="958"/>
      <c r="AN69" s="958"/>
      <c r="AO69" s="958"/>
      <c r="AP69" s="958" t="s">
        <v>545</v>
      </c>
      <c r="AQ69" s="958"/>
      <c r="AR69" s="958"/>
      <c r="AS69" s="958"/>
      <c r="AT69" s="958"/>
      <c r="AU69" s="958" t="s">
        <v>545</v>
      </c>
      <c r="AV69" s="958"/>
      <c r="AW69" s="958"/>
      <c r="AX69" s="958"/>
      <c r="AY69" s="958"/>
      <c r="AZ69" s="959" t="s">
        <v>552</v>
      </c>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1">
        <v>3</v>
      </c>
      <c r="B70" s="961" t="s">
        <v>547</v>
      </c>
      <c r="C70" s="962"/>
      <c r="D70" s="962"/>
      <c r="E70" s="962"/>
      <c r="F70" s="962"/>
      <c r="G70" s="962"/>
      <c r="H70" s="962"/>
      <c r="I70" s="962"/>
      <c r="J70" s="962"/>
      <c r="K70" s="962"/>
      <c r="L70" s="962"/>
      <c r="M70" s="962"/>
      <c r="N70" s="962"/>
      <c r="O70" s="962"/>
      <c r="P70" s="963"/>
      <c r="Q70" s="964">
        <v>44</v>
      </c>
      <c r="R70" s="958"/>
      <c r="S70" s="958"/>
      <c r="T70" s="958"/>
      <c r="U70" s="958"/>
      <c r="V70" s="958">
        <v>44</v>
      </c>
      <c r="W70" s="958"/>
      <c r="X70" s="958"/>
      <c r="Y70" s="958"/>
      <c r="Z70" s="958"/>
      <c r="AA70" s="958">
        <v>0</v>
      </c>
      <c r="AB70" s="958"/>
      <c r="AC70" s="958"/>
      <c r="AD70" s="958"/>
      <c r="AE70" s="958"/>
      <c r="AF70" s="958">
        <v>0</v>
      </c>
      <c r="AG70" s="958"/>
      <c r="AH70" s="958"/>
      <c r="AI70" s="958"/>
      <c r="AJ70" s="958"/>
      <c r="AK70" s="958">
        <v>0</v>
      </c>
      <c r="AL70" s="958"/>
      <c r="AM70" s="958"/>
      <c r="AN70" s="958"/>
      <c r="AO70" s="958"/>
      <c r="AP70" s="958" t="s">
        <v>545</v>
      </c>
      <c r="AQ70" s="958"/>
      <c r="AR70" s="958"/>
      <c r="AS70" s="958"/>
      <c r="AT70" s="958"/>
      <c r="AU70" s="958" t="s">
        <v>545</v>
      </c>
      <c r="AV70" s="958"/>
      <c r="AW70" s="958"/>
      <c r="AX70" s="958"/>
      <c r="AY70" s="958"/>
      <c r="AZ70" s="959" t="s">
        <v>553</v>
      </c>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1">
        <v>4</v>
      </c>
      <c r="B71" s="961" t="s">
        <v>548</v>
      </c>
      <c r="C71" s="962"/>
      <c r="D71" s="962"/>
      <c r="E71" s="962"/>
      <c r="F71" s="962"/>
      <c r="G71" s="962"/>
      <c r="H71" s="962"/>
      <c r="I71" s="962"/>
      <c r="J71" s="962"/>
      <c r="K71" s="962"/>
      <c r="L71" s="962"/>
      <c r="M71" s="962"/>
      <c r="N71" s="962"/>
      <c r="O71" s="962"/>
      <c r="P71" s="963"/>
      <c r="Q71" s="964">
        <v>1370</v>
      </c>
      <c r="R71" s="958"/>
      <c r="S71" s="958"/>
      <c r="T71" s="958"/>
      <c r="U71" s="958"/>
      <c r="V71" s="958">
        <v>1303</v>
      </c>
      <c r="W71" s="958"/>
      <c r="X71" s="958"/>
      <c r="Y71" s="958"/>
      <c r="Z71" s="958"/>
      <c r="AA71" s="958">
        <v>67</v>
      </c>
      <c r="AB71" s="958"/>
      <c r="AC71" s="958"/>
      <c r="AD71" s="958"/>
      <c r="AE71" s="958"/>
      <c r="AF71" s="958">
        <v>67</v>
      </c>
      <c r="AG71" s="958"/>
      <c r="AH71" s="958"/>
      <c r="AI71" s="958"/>
      <c r="AJ71" s="958"/>
      <c r="AK71" s="958">
        <v>0</v>
      </c>
      <c r="AL71" s="958"/>
      <c r="AM71" s="958"/>
      <c r="AN71" s="958"/>
      <c r="AO71" s="958"/>
      <c r="AP71" s="958" t="s">
        <v>545</v>
      </c>
      <c r="AQ71" s="958"/>
      <c r="AR71" s="958"/>
      <c r="AS71" s="958"/>
      <c r="AT71" s="958"/>
      <c r="AU71" s="958" t="s">
        <v>545</v>
      </c>
      <c r="AV71" s="958"/>
      <c r="AW71" s="958"/>
      <c r="AX71" s="958"/>
      <c r="AY71" s="958"/>
      <c r="AZ71" s="959" t="s">
        <v>552</v>
      </c>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1">
        <v>5</v>
      </c>
      <c r="B72" s="961" t="s">
        <v>548</v>
      </c>
      <c r="C72" s="962"/>
      <c r="D72" s="962"/>
      <c r="E72" s="962"/>
      <c r="F72" s="962"/>
      <c r="G72" s="962"/>
      <c r="H72" s="962"/>
      <c r="I72" s="962"/>
      <c r="J72" s="962"/>
      <c r="K72" s="962"/>
      <c r="L72" s="962"/>
      <c r="M72" s="962"/>
      <c r="N72" s="962"/>
      <c r="O72" s="962"/>
      <c r="P72" s="963"/>
      <c r="Q72" s="964">
        <v>1833</v>
      </c>
      <c r="R72" s="958"/>
      <c r="S72" s="958"/>
      <c r="T72" s="958"/>
      <c r="U72" s="958"/>
      <c r="V72" s="958">
        <v>1805</v>
      </c>
      <c r="W72" s="958"/>
      <c r="X72" s="958"/>
      <c r="Y72" s="958"/>
      <c r="Z72" s="958"/>
      <c r="AA72" s="958">
        <v>28</v>
      </c>
      <c r="AB72" s="958"/>
      <c r="AC72" s="958"/>
      <c r="AD72" s="958"/>
      <c r="AE72" s="958"/>
      <c r="AF72" s="958">
        <v>28</v>
      </c>
      <c r="AG72" s="958"/>
      <c r="AH72" s="958"/>
      <c r="AI72" s="958"/>
      <c r="AJ72" s="958"/>
      <c r="AK72" s="958">
        <v>21</v>
      </c>
      <c r="AL72" s="958"/>
      <c r="AM72" s="958"/>
      <c r="AN72" s="958"/>
      <c r="AO72" s="958"/>
      <c r="AP72" s="958" t="s">
        <v>545</v>
      </c>
      <c r="AQ72" s="958"/>
      <c r="AR72" s="958"/>
      <c r="AS72" s="958"/>
      <c r="AT72" s="958"/>
      <c r="AU72" s="958" t="s">
        <v>545</v>
      </c>
      <c r="AV72" s="958"/>
      <c r="AW72" s="958"/>
      <c r="AX72" s="958"/>
      <c r="AY72" s="958"/>
      <c r="AZ72" s="959" t="s">
        <v>554</v>
      </c>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1">
        <v>6</v>
      </c>
      <c r="B73" s="961" t="s">
        <v>549</v>
      </c>
      <c r="C73" s="962"/>
      <c r="D73" s="962"/>
      <c r="E73" s="962"/>
      <c r="F73" s="962"/>
      <c r="G73" s="962"/>
      <c r="H73" s="962"/>
      <c r="I73" s="962"/>
      <c r="J73" s="962"/>
      <c r="K73" s="962"/>
      <c r="L73" s="962"/>
      <c r="M73" s="962"/>
      <c r="N73" s="962"/>
      <c r="O73" s="962"/>
      <c r="P73" s="963"/>
      <c r="Q73" s="964">
        <v>152</v>
      </c>
      <c r="R73" s="958"/>
      <c r="S73" s="958"/>
      <c r="T73" s="958"/>
      <c r="U73" s="958"/>
      <c r="V73" s="958">
        <v>143</v>
      </c>
      <c r="W73" s="958"/>
      <c r="X73" s="958"/>
      <c r="Y73" s="958"/>
      <c r="Z73" s="958"/>
      <c r="AA73" s="958">
        <v>9</v>
      </c>
      <c r="AB73" s="958"/>
      <c r="AC73" s="958"/>
      <c r="AD73" s="958"/>
      <c r="AE73" s="958"/>
      <c r="AF73" s="958">
        <v>9</v>
      </c>
      <c r="AG73" s="958"/>
      <c r="AH73" s="958"/>
      <c r="AI73" s="958"/>
      <c r="AJ73" s="958"/>
      <c r="AK73" s="958">
        <v>0</v>
      </c>
      <c r="AL73" s="958"/>
      <c r="AM73" s="958"/>
      <c r="AN73" s="958"/>
      <c r="AO73" s="958"/>
      <c r="AP73" s="958" t="s">
        <v>545</v>
      </c>
      <c r="AQ73" s="958"/>
      <c r="AR73" s="958"/>
      <c r="AS73" s="958"/>
      <c r="AT73" s="958"/>
      <c r="AU73" s="958" t="s">
        <v>545</v>
      </c>
      <c r="AV73" s="958"/>
      <c r="AW73" s="958"/>
      <c r="AX73" s="958"/>
      <c r="AY73" s="958"/>
      <c r="AZ73" s="959" t="s">
        <v>552</v>
      </c>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1">
        <v>7</v>
      </c>
      <c r="B74" s="961" t="s">
        <v>550</v>
      </c>
      <c r="C74" s="962"/>
      <c r="D74" s="962"/>
      <c r="E74" s="962"/>
      <c r="F74" s="962"/>
      <c r="G74" s="962"/>
      <c r="H74" s="962"/>
      <c r="I74" s="962"/>
      <c r="J74" s="962"/>
      <c r="K74" s="962"/>
      <c r="L74" s="962"/>
      <c r="M74" s="962"/>
      <c r="N74" s="962"/>
      <c r="O74" s="962"/>
      <c r="P74" s="963"/>
      <c r="Q74" s="964">
        <v>4171</v>
      </c>
      <c r="R74" s="958"/>
      <c r="S74" s="958"/>
      <c r="T74" s="958"/>
      <c r="U74" s="958"/>
      <c r="V74" s="958">
        <v>3764</v>
      </c>
      <c r="W74" s="958"/>
      <c r="X74" s="958"/>
      <c r="Y74" s="958"/>
      <c r="Z74" s="958"/>
      <c r="AA74" s="958">
        <v>407</v>
      </c>
      <c r="AB74" s="958"/>
      <c r="AC74" s="958"/>
      <c r="AD74" s="958"/>
      <c r="AE74" s="958"/>
      <c r="AF74" s="958">
        <v>407</v>
      </c>
      <c r="AG74" s="958"/>
      <c r="AH74" s="958"/>
      <c r="AI74" s="958"/>
      <c r="AJ74" s="958"/>
      <c r="AK74" s="958">
        <v>2</v>
      </c>
      <c r="AL74" s="958"/>
      <c r="AM74" s="958"/>
      <c r="AN74" s="958"/>
      <c r="AO74" s="958"/>
      <c r="AP74" s="958" t="s">
        <v>545</v>
      </c>
      <c r="AQ74" s="958"/>
      <c r="AR74" s="958"/>
      <c r="AS74" s="958"/>
      <c r="AT74" s="958"/>
      <c r="AU74" s="958" t="s">
        <v>545</v>
      </c>
      <c r="AV74" s="958"/>
      <c r="AW74" s="958"/>
      <c r="AX74" s="958"/>
      <c r="AY74" s="958"/>
      <c r="AZ74" s="959" t="s">
        <v>552</v>
      </c>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1">
        <v>8</v>
      </c>
      <c r="B75" s="961" t="s">
        <v>550</v>
      </c>
      <c r="C75" s="962"/>
      <c r="D75" s="962"/>
      <c r="E75" s="962"/>
      <c r="F75" s="962"/>
      <c r="G75" s="962"/>
      <c r="H75" s="962"/>
      <c r="I75" s="962"/>
      <c r="J75" s="962"/>
      <c r="K75" s="962"/>
      <c r="L75" s="962"/>
      <c r="M75" s="962"/>
      <c r="N75" s="962"/>
      <c r="O75" s="962"/>
      <c r="P75" s="963"/>
      <c r="Q75" s="965">
        <v>7</v>
      </c>
      <c r="R75" s="966"/>
      <c r="S75" s="966"/>
      <c r="T75" s="966"/>
      <c r="U75" s="967"/>
      <c r="V75" s="968">
        <v>7</v>
      </c>
      <c r="W75" s="966"/>
      <c r="X75" s="966"/>
      <c r="Y75" s="966"/>
      <c r="Z75" s="967"/>
      <c r="AA75" s="968">
        <v>0</v>
      </c>
      <c r="AB75" s="966"/>
      <c r="AC75" s="966"/>
      <c r="AD75" s="966"/>
      <c r="AE75" s="967"/>
      <c r="AF75" s="968">
        <v>0</v>
      </c>
      <c r="AG75" s="966"/>
      <c r="AH75" s="966"/>
      <c r="AI75" s="966"/>
      <c r="AJ75" s="967"/>
      <c r="AK75" s="968">
        <v>0</v>
      </c>
      <c r="AL75" s="966"/>
      <c r="AM75" s="966"/>
      <c r="AN75" s="966"/>
      <c r="AO75" s="967"/>
      <c r="AP75" s="968" t="s">
        <v>545</v>
      </c>
      <c r="AQ75" s="966"/>
      <c r="AR75" s="966"/>
      <c r="AS75" s="966"/>
      <c r="AT75" s="967"/>
      <c r="AU75" s="968" t="s">
        <v>545</v>
      </c>
      <c r="AV75" s="966"/>
      <c r="AW75" s="966"/>
      <c r="AX75" s="966"/>
      <c r="AY75" s="967"/>
      <c r="AZ75" s="959" t="s">
        <v>555</v>
      </c>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1">
        <v>9</v>
      </c>
      <c r="B76" s="961" t="s">
        <v>551</v>
      </c>
      <c r="C76" s="962"/>
      <c r="D76" s="962"/>
      <c r="E76" s="962"/>
      <c r="F76" s="962"/>
      <c r="G76" s="962"/>
      <c r="H76" s="962"/>
      <c r="I76" s="962"/>
      <c r="J76" s="962"/>
      <c r="K76" s="962"/>
      <c r="L76" s="962"/>
      <c r="M76" s="962"/>
      <c r="N76" s="962"/>
      <c r="O76" s="962"/>
      <c r="P76" s="963"/>
      <c r="Q76" s="965">
        <v>59</v>
      </c>
      <c r="R76" s="966"/>
      <c r="S76" s="966"/>
      <c r="T76" s="966"/>
      <c r="U76" s="967"/>
      <c r="V76" s="968">
        <v>48</v>
      </c>
      <c r="W76" s="966"/>
      <c r="X76" s="966"/>
      <c r="Y76" s="966"/>
      <c r="Z76" s="967"/>
      <c r="AA76" s="968">
        <v>11</v>
      </c>
      <c r="AB76" s="966"/>
      <c r="AC76" s="966"/>
      <c r="AD76" s="966"/>
      <c r="AE76" s="967"/>
      <c r="AF76" s="968">
        <v>11</v>
      </c>
      <c r="AG76" s="966"/>
      <c r="AH76" s="966"/>
      <c r="AI76" s="966"/>
      <c r="AJ76" s="967"/>
      <c r="AK76" s="968">
        <v>0</v>
      </c>
      <c r="AL76" s="966"/>
      <c r="AM76" s="966"/>
      <c r="AN76" s="966"/>
      <c r="AO76" s="967"/>
      <c r="AP76" s="968" t="s">
        <v>545</v>
      </c>
      <c r="AQ76" s="966"/>
      <c r="AR76" s="966"/>
      <c r="AS76" s="966"/>
      <c r="AT76" s="967"/>
      <c r="AU76" s="968" t="s">
        <v>545</v>
      </c>
      <c r="AV76" s="966"/>
      <c r="AW76" s="966"/>
      <c r="AX76" s="966"/>
      <c r="AY76" s="967"/>
      <c r="AZ76" s="959" t="s">
        <v>552</v>
      </c>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1">
        <v>10</v>
      </c>
      <c r="B77" s="961" t="s">
        <v>551</v>
      </c>
      <c r="C77" s="962"/>
      <c r="D77" s="962"/>
      <c r="E77" s="962"/>
      <c r="F77" s="962"/>
      <c r="G77" s="962"/>
      <c r="H77" s="962"/>
      <c r="I77" s="962"/>
      <c r="J77" s="962"/>
      <c r="K77" s="962"/>
      <c r="L77" s="962"/>
      <c r="M77" s="962"/>
      <c r="N77" s="962"/>
      <c r="O77" s="962"/>
      <c r="P77" s="963"/>
      <c r="Q77" s="965">
        <v>155045</v>
      </c>
      <c r="R77" s="966"/>
      <c r="S77" s="966"/>
      <c r="T77" s="966"/>
      <c r="U77" s="967"/>
      <c r="V77" s="968">
        <v>151878</v>
      </c>
      <c r="W77" s="966"/>
      <c r="X77" s="966"/>
      <c r="Y77" s="966"/>
      <c r="Z77" s="967"/>
      <c r="AA77" s="968">
        <v>3167</v>
      </c>
      <c r="AB77" s="966"/>
      <c r="AC77" s="966"/>
      <c r="AD77" s="966"/>
      <c r="AE77" s="967"/>
      <c r="AF77" s="968">
        <v>3167</v>
      </c>
      <c r="AG77" s="966"/>
      <c r="AH77" s="966"/>
      <c r="AI77" s="966"/>
      <c r="AJ77" s="967"/>
      <c r="AK77" s="968">
        <v>0</v>
      </c>
      <c r="AL77" s="966"/>
      <c r="AM77" s="966"/>
      <c r="AN77" s="966"/>
      <c r="AO77" s="967"/>
      <c r="AP77" s="968" t="s">
        <v>545</v>
      </c>
      <c r="AQ77" s="966"/>
      <c r="AR77" s="966"/>
      <c r="AS77" s="966"/>
      <c r="AT77" s="967"/>
      <c r="AU77" s="968" t="s">
        <v>545</v>
      </c>
      <c r="AV77" s="966"/>
      <c r="AW77" s="966"/>
      <c r="AX77" s="966"/>
      <c r="AY77" s="967"/>
      <c r="AZ77" s="959" t="s">
        <v>556</v>
      </c>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3" t="s">
        <v>378</v>
      </c>
      <c r="B88" s="924" t="s">
        <v>399</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3782</v>
      </c>
      <c r="AG88" s="946"/>
      <c r="AH88" s="946"/>
      <c r="AI88" s="946"/>
      <c r="AJ88" s="946"/>
      <c r="AK88" s="950"/>
      <c r="AL88" s="950"/>
      <c r="AM88" s="950"/>
      <c r="AN88" s="950"/>
      <c r="AO88" s="950"/>
      <c r="AP88" s="946"/>
      <c r="AQ88" s="946"/>
      <c r="AR88" s="946"/>
      <c r="AS88" s="946"/>
      <c r="AT88" s="946"/>
      <c r="AU88" s="946"/>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378</v>
      </c>
      <c r="BR102" s="924" t="s">
        <v>400</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c r="CS102" s="940"/>
      <c r="CT102" s="940"/>
      <c r="CU102" s="940"/>
      <c r="CV102" s="941"/>
      <c r="CW102" s="939"/>
      <c r="CX102" s="940"/>
      <c r="CY102" s="940"/>
      <c r="CZ102" s="940"/>
      <c r="DA102" s="941"/>
      <c r="DB102" s="939"/>
      <c r="DC102" s="940"/>
      <c r="DD102" s="940"/>
      <c r="DE102" s="940"/>
      <c r="DF102" s="941"/>
      <c r="DG102" s="939"/>
      <c r="DH102" s="940"/>
      <c r="DI102" s="940"/>
      <c r="DJ102" s="940"/>
      <c r="DK102" s="941"/>
      <c r="DL102" s="939"/>
      <c r="DM102" s="940"/>
      <c r="DN102" s="940"/>
      <c r="DO102" s="940"/>
      <c r="DP102" s="941"/>
      <c r="DQ102" s="939"/>
      <c r="DR102" s="940"/>
      <c r="DS102" s="940"/>
      <c r="DT102" s="940"/>
      <c r="DU102" s="941"/>
      <c r="DV102" s="924"/>
      <c r="DW102" s="925"/>
      <c r="DX102" s="925"/>
      <c r="DY102" s="925"/>
      <c r="DZ102" s="92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401</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402</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405</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406</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408</v>
      </c>
      <c r="AB109" s="883"/>
      <c r="AC109" s="883"/>
      <c r="AD109" s="883"/>
      <c r="AE109" s="884"/>
      <c r="AF109" s="885" t="s">
        <v>409</v>
      </c>
      <c r="AG109" s="883"/>
      <c r="AH109" s="883"/>
      <c r="AI109" s="883"/>
      <c r="AJ109" s="884"/>
      <c r="AK109" s="885" t="s">
        <v>295</v>
      </c>
      <c r="AL109" s="883"/>
      <c r="AM109" s="883"/>
      <c r="AN109" s="883"/>
      <c r="AO109" s="884"/>
      <c r="AP109" s="885" t="s">
        <v>410</v>
      </c>
      <c r="AQ109" s="883"/>
      <c r="AR109" s="883"/>
      <c r="AS109" s="883"/>
      <c r="AT109" s="916"/>
      <c r="AU109" s="882"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408</v>
      </c>
      <c r="BR109" s="883"/>
      <c r="BS109" s="883"/>
      <c r="BT109" s="883"/>
      <c r="BU109" s="884"/>
      <c r="BV109" s="885" t="s">
        <v>409</v>
      </c>
      <c r="BW109" s="883"/>
      <c r="BX109" s="883"/>
      <c r="BY109" s="883"/>
      <c r="BZ109" s="884"/>
      <c r="CA109" s="885" t="s">
        <v>295</v>
      </c>
      <c r="CB109" s="883"/>
      <c r="CC109" s="883"/>
      <c r="CD109" s="883"/>
      <c r="CE109" s="884"/>
      <c r="CF109" s="923" t="s">
        <v>410</v>
      </c>
      <c r="CG109" s="923"/>
      <c r="CH109" s="923"/>
      <c r="CI109" s="923"/>
      <c r="CJ109" s="923"/>
      <c r="CK109" s="885"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408</v>
      </c>
      <c r="DH109" s="883"/>
      <c r="DI109" s="883"/>
      <c r="DJ109" s="883"/>
      <c r="DK109" s="884"/>
      <c r="DL109" s="885" t="s">
        <v>409</v>
      </c>
      <c r="DM109" s="883"/>
      <c r="DN109" s="883"/>
      <c r="DO109" s="883"/>
      <c r="DP109" s="884"/>
      <c r="DQ109" s="885" t="s">
        <v>295</v>
      </c>
      <c r="DR109" s="883"/>
      <c r="DS109" s="883"/>
      <c r="DT109" s="883"/>
      <c r="DU109" s="884"/>
      <c r="DV109" s="885" t="s">
        <v>410</v>
      </c>
      <c r="DW109" s="883"/>
      <c r="DX109" s="883"/>
      <c r="DY109" s="883"/>
      <c r="DZ109" s="916"/>
    </row>
    <row r="110" spans="1:131" s="212" customFormat="1" ht="26.25" customHeight="1" x14ac:dyDescent="0.15">
      <c r="A110" s="794" t="s">
        <v>412</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264418</v>
      </c>
      <c r="AB110" s="876"/>
      <c r="AC110" s="876"/>
      <c r="AD110" s="876"/>
      <c r="AE110" s="877"/>
      <c r="AF110" s="878">
        <v>233727</v>
      </c>
      <c r="AG110" s="876"/>
      <c r="AH110" s="876"/>
      <c r="AI110" s="876"/>
      <c r="AJ110" s="877"/>
      <c r="AK110" s="878">
        <v>249907</v>
      </c>
      <c r="AL110" s="876"/>
      <c r="AM110" s="876"/>
      <c r="AN110" s="876"/>
      <c r="AO110" s="877"/>
      <c r="AP110" s="879">
        <v>23.1</v>
      </c>
      <c r="AQ110" s="880"/>
      <c r="AR110" s="880"/>
      <c r="AS110" s="880"/>
      <c r="AT110" s="881"/>
      <c r="AU110" s="917" t="s">
        <v>69</v>
      </c>
      <c r="AV110" s="918"/>
      <c r="AW110" s="918"/>
      <c r="AX110" s="918"/>
      <c r="AY110" s="918"/>
      <c r="AZ110" s="847" t="s">
        <v>413</v>
      </c>
      <c r="BA110" s="795"/>
      <c r="BB110" s="795"/>
      <c r="BC110" s="795"/>
      <c r="BD110" s="795"/>
      <c r="BE110" s="795"/>
      <c r="BF110" s="795"/>
      <c r="BG110" s="795"/>
      <c r="BH110" s="795"/>
      <c r="BI110" s="795"/>
      <c r="BJ110" s="795"/>
      <c r="BK110" s="795"/>
      <c r="BL110" s="795"/>
      <c r="BM110" s="795"/>
      <c r="BN110" s="795"/>
      <c r="BO110" s="795"/>
      <c r="BP110" s="796"/>
      <c r="BQ110" s="848">
        <v>2428839</v>
      </c>
      <c r="BR110" s="829"/>
      <c r="BS110" s="829"/>
      <c r="BT110" s="829"/>
      <c r="BU110" s="829"/>
      <c r="BV110" s="829">
        <v>2390831</v>
      </c>
      <c r="BW110" s="829"/>
      <c r="BX110" s="829"/>
      <c r="BY110" s="829"/>
      <c r="BZ110" s="829"/>
      <c r="CA110" s="829">
        <v>2380959</v>
      </c>
      <c r="CB110" s="829"/>
      <c r="CC110" s="829"/>
      <c r="CD110" s="829"/>
      <c r="CE110" s="829"/>
      <c r="CF110" s="853">
        <v>220.1</v>
      </c>
      <c r="CG110" s="854"/>
      <c r="CH110" s="854"/>
      <c r="CI110" s="854"/>
      <c r="CJ110" s="854"/>
      <c r="CK110" s="913" t="s">
        <v>414</v>
      </c>
      <c r="CL110" s="806"/>
      <c r="CM110" s="847" t="s">
        <v>415</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416</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417</v>
      </c>
      <c r="BA111" s="739"/>
      <c r="BB111" s="739"/>
      <c r="BC111" s="739"/>
      <c r="BD111" s="739"/>
      <c r="BE111" s="739"/>
      <c r="BF111" s="739"/>
      <c r="BG111" s="739"/>
      <c r="BH111" s="739"/>
      <c r="BI111" s="739"/>
      <c r="BJ111" s="739"/>
      <c r="BK111" s="739"/>
      <c r="BL111" s="739"/>
      <c r="BM111" s="739"/>
      <c r="BN111" s="739"/>
      <c r="BO111" s="739"/>
      <c r="BP111" s="740"/>
      <c r="BQ111" s="803">
        <v>2437</v>
      </c>
      <c r="BR111" s="804"/>
      <c r="BS111" s="804"/>
      <c r="BT111" s="804"/>
      <c r="BU111" s="804"/>
      <c r="BV111" s="804">
        <v>11543</v>
      </c>
      <c r="BW111" s="804"/>
      <c r="BX111" s="804"/>
      <c r="BY111" s="804"/>
      <c r="BZ111" s="804"/>
      <c r="CA111" s="804">
        <v>25448</v>
      </c>
      <c r="CB111" s="804"/>
      <c r="CC111" s="804"/>
      <c r="CD111" s="804"/>
      <c r="CE111" s="804"/>
      <c r="CF111" s="862">
        <v>2.4</v>
      </c>
      <c r="CG111" s="863"/>
      <c r="CH111" s="863"/>
      <c r="CI111" s="863"/>
      <c r="CJ111" s="863"/>
      <c r="CK111" s="914"/>
      <c r="CL111" s="808"/>
      <c r="CM111" s="802" t="s">
        <v>418</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419</v>
      </c>
      <c r="B112" s="900"/>
      <c r="C112" s="739" t="s">
        <v>420</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421</v>
      </c>
      <c r="BA112" s="739"/>
      <c r="BB112" s="739"/>
      <c r="BC112" s="739"/>
      <c r="BD112" s="739"/>
      <c r="BE112" s="739"/>
      <c r="BF112" s="739"/>
      <c r="BG112" s="739"/>
      <c r="BH112" s="739"/>
      <c r="BI112" s="739"/>
      <c r="BJ112" s="739"/>
      <c r="BK112" s="739"/>
      <c r="BL112" s="739"/>
      <c r="BM112" s="739"/>
      <c r="BN112" s="739"/>
      <c r="BO112" s="739"/>
      <c r="BP112" s="740"/>
      <c r="BQ112" s="803" t="s">
        <v>122</v>
      </c>
      <c r="BR112" s="804"/>
      <c r="BS112" s="804"/>
      <c r="BT112" s="804"/>
      <c r="BU112" s="804"/>
      <c r="BV112" s="804">
        <v>30900</v>
      </c>
      <c r="BW112" s="804"/>
      <c r="BX112" s="804"/>
      <c r="BY112" s="804"/>
      <c r="BZ112" s="804"/>
      <c r="CA112" s="804">
        <v>19961</v>
      </c>
      <c r="CB112" s="804"/>
      <c r="CC112" s="804"/>
      <c r="CD112" s="804"/>
      <c r="CE112" s="804"/>
      <c r="CF112" s="862">
        <v>1.8</v>
      </c>
      <c r="CG112" s="863"/>
      <c r="CH112" s="863"/>
      <c r="CI112" s="863"/>
      <c r="CJ112" s="863"/>
      <c r="CK112" s="914"/>
      <c r="CL112" s="808"/>
      <c r="CM112" s="802" t="s">
        <v>422</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423</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914</v>
      </c>
      <c r="AB113" s="906"/>
      <c r="AC113" s="906"/>
      <c r="AD113" s="906"/>
      <c r="AE113" s="907"/>
      <c r="AF113" s="908">
        <v>520</v>
      </c>
      <c r="AG113" s="906"/>
      <c r="AH113" s="906"/>
      <c r="AI113" s="906"/>
      <c r="AJ113" s="907"/>
      <c r="AK113" s="908">
        <v>19962</v>
      </c>
      <c r="AL113" s="906"/>
      <c r="AM113" s="906"/>
      <c r="AN113" s="906"/>
      <c r="AO113" s="907"/>
      <c r="AP113" s="909">
        <v>1.8</v>
      </c>
      <c r="AQ113" s="910"/>
      <c r="AR113" s="910"/>
      <c r="AS113" s="910"/>
      <c r="AT113" s="911"/>
      <c r="AU113" s="919"/>
      <c r="AV113" s="920"/>
      <c r="AW113" s="920"/>
      <c r="AX113" s="920"/>
      <c r="AY113" s="920"/>
      <c r="AZ113" s="802" t="s">
        <v>424</v>
      </c>
      <c r="BA113" s="739"/>
      <c r="BB113" s="739"/>
      <c r="BC113" s="739"/>
      <c r="BD113" s="739"/>
      <c r="BE113" s="739"/>
      <c r="BF113" s="739"/>
      <c r="BG113" s="739"/>
      <c r="BH113" s="739"/>
      <c r="BI113" s="739"/>
      <c r="BJ113" s="739"/>
      <c r="BK113" s="739"/>
      <c r="BL113" s="739"/>
      <c r="BM113" s="739"/>
      <c r="BN113" s="739"/>
      <c r="BO113" s="739"/>
      <c r="BP113" s="740"/>
      <c r="BQ113" s="803" t="s">
        <v>122</v>
      </c>
      <c r="BR113" s="804"/>
      <c r="BS113" s="804"/>
      <c r="BT113" s="804"/>
      <c r="BU113" s="804"/>
      <c r="BV113" s="804" t="s">
        <v>122</v>
      </c>
      <c r="BW113" s="804"/>
      <c r="BX113" s="804"/>
      <c r="BY113" s="804"/>
      <c r="BZ113" s="804"/>
      <c r="CA113" s="804" t="s">
        <v>122</v>
      </c>
      <c r="CB113" s="804"/>
      <c r="CC113" s="804"/>
      <c r="CD113" s="804"/>
      <c r="CE113" s="804"/>
      <c r="CF113" s="862" t="s">
        <v>122</v>
      </c>
      <c r="CG113" s="863"/>
      <c r="CH113" s="863"/>
      <c r="CI113" s="863"/>
      <c r="CJ113" s="863"/>
      <c r="CK113" s="914"/>
      <c r="CL113" s="808"/>
      <c r="CM113" s="802" t="s">
        <v>425</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426</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2141</v>
      </c>
      <c r="AB114" s="767"/>
      <c r="AC114" s="767"/>
      <c r="AD114" s="767"/>
      <c r="AE114" s="768"/>
      <c r="AF114" s="769" t="s">
        <v>122</v>
      </c>
      <c r="AG114" s="767"/>
      <c r="AH114" s="767"/>
      <c r="AI114" s="767"/>
      <c r="AJ114" s="768"/>
      <c r="AK114" s="769" t="s">
        <v>122</v>
      </c>
      <c r="AL114" s="767"/>
      <c r="AM114" s="767"/>
      <c r="AN114" s="767"/>
      <c r="AO114" s="768"/>
      <c r="AP114" s="811" t="s">
        <v>122</v>
      </c>
      <c r="AQ114" s="812"/>
      <c r="AR114" s="812"/>
      <c r="AS114" s="812"/>
      <c r="AT114" s="813"/>
      <c r="AU114" s="919"/>
      <c r="AV114" s="920"/>
      <c r="AW114" s="920"/>
      <c r="AX114" s="920"/>
      <c r="AY114" s="920"/>
      <c r="AZ114" s="802" t="s">
        <v>427</v>
      </c>
      <c r="BA114" s="739"/>
      <c r="BB114" s="739"/>
      <c r="BC114" s="739"/>
      <c r="BD114" s="739"/>
      <c r="BE114" s="739"/>
      <c r="BF114" s="739"/>
      <c r="BG114" s="739"/>
      <c r="BH114" s="739"/>
      <c r="BI114" s="739"/>
      <c r="BJ114" s="739"/>
      <c r="BK114" s="739"/>
      <c r="BL114" s="739"/>
      <c r="BM114" s="739"/>
      <c r="BN114" s="739"/>
      <c r="BO114" s="739"/>
      <c r="BP114" s="740"/>
      <c r="BQ114" s="803">
        <v>375466</v>
      </c>
      <c r="BR114" s="804"/>
      <c r="BS114" s="804"/>
      <c r="BT114" s="804"/>
      <c r="BU114" s="804"/>
      <c r="BV114" s="804">
        <v>329712</v>
      </c>
      <c r="BW114" s="804"/>
      <c r="BX114" s="804"/>
      <c r="BY114" s="804"/>
      <c r="BZ114" s="804"/>
      <c r="CA114" s="804">
        <v>230801</v>
      </c>
      <c r="CB114" s="804"/>
      <c r="CC114" s="804"/>
      <c r="CD114" s="804"/>
      <c r="CE114" s="804"/>
      <c r="CF114" s="862">
        <v>21.3</v>
      </c>
      <c r="CG114" s="863"/>
      <c r="CH114" s="863"/>
      <c r="CI114" s="863"/>
      <c r="CJ114" s="863"/>
      <c r="CK114" s="914"/>
      <c r="CL114" s="808"/>
      <c r="CM114" s="802" t="s">
        <v>428</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429</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t="s">
        <v>122</v>
      </c>
      <c r="AB115" s="906"/>
      <c r="AC115" s="906"/>
      <c r="AD115" s="906"/>
      <c r="AE115" s="907"/>
      <c r="AF115" s="908" t="s">
        <v>122</v>
      </c>
      <c r="AG115" s="906"/>
      <c r="AH115" s="906"/>
      <c r="AI115" s="906"/>
      <c r="AJ115" s="907"/>
      <c r="AK115" s="908" t="s">
        <v>122</v>
      </c>
      <c r="AL115" s="906"/>
      <c r="AM115" s="906"/>
      <c r="AN115" s="906"/>
      <c r="AO115" s="907"/>
      <c r="AP115" s="909" t="s">
        <v>122</v>
      </c>
      <c r="AQ115" s="910"/>
      <c r="AR115" s="910"/>
      <c r="AS115" s="910"/>
      <c r="AT115" s="911"/>
      <c r="AU115" s="919"/>
      <c r="AV115" s="920"/>
      <c r="AW115" s="920"/>
      <c r="AX115" s="920"/>
      <c r="AY115" s="920"/>
      <c r="AZ115" s="802" t="s">
        <v>430</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431</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432</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t="s">
        <v>122</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433</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434</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435</v>
      </c>
      <c r="Z117" s="884"/>
      <c r="AA117" s="889">
        <v>267473</v>
      </c>
      <c r="AB117" s="890"/>
      <c r="AC117" s="890"/>
      <c r="AD117" s="890"/>
      <c r="AE117" s="891"/>
      <c r="AF117" s="892">
        <v>234247</v>
      </c>
      <c r="AG117" s="890"/>
      <c r="AH117" s="890"/>
      <c r="AI117" s="890"/>
      <c r="AJ117" s="891"/>
      <c r="AK117" s="892">
        <v>269869</v>
      </c>
      <c r="AL117" s="890"/>
      <c r="AM117" s="890"/>
      <c r="AN117" s="890"/>
      <c r="AO117" s="891"/>
      <c r="AP117" s="893"/>
      <c r="AQ117" s="894"/>
      <c r="AR117" s="894"/>
      <c r="AS117" s="894"/>
      <c r="AT117" s="895"/>
      <c r="AU117" s="919"/>
      <c r="AV117" s="920"/>
      <c r="AW117" s="920"/>
      <c r="AX117" s="920"/>
      <c r="AY117" s="920"/>
      <c r="AZ117" s="850" t="s">
        <v>436</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437</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408</v>
      </c>
      <c r="AB118" s="883"/>
      <c r="AC118" s="883"/>
      <c r="AD118" s="883"/>
      <c r="AE118" s="884"/>
      <c r="AF118" s="885" t="s">
        <v>409</v>
      </c>
      <c r="AG118" s="883"/>
      <c r="AH118" s="883"/>
      <c r="AI118" s="883"/>
      <c r="AJ118" s="884"/>
      <c r="AK118" s="885" t="s">
        <v>295</v>
      </c>
      <c r="AL118" s="883"/>
      <c r="AM118" s="883"/>
      <c r="AN118" s="883"/>
      <c r="AO118" s="884"/>
      <c r="AP118" s="886" t="s">
        <v>410</v>
      </c>
      <c r="AQ118" s="887"/>
      <c r="AR118" s="887"/>
      <c r="AS118" s="887"/>
      <c r="AT118" s="888"/>
      <c r="AU118" s="919"/>
      <c r="AV118" s="920"/>
      <c r="AW118" s="920"/>
      <c r="AX118" s="920"/>
      <c r="AY118" s="920"/>
      <c r="AZ118" s="825" t="s">
        <v>438</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439</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414</v>
      </c>
      <c r="B119" s="806"/>
      <c r="C119" s="847" t="s">
        <v>415</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5" t="s">
        <v>178</v>
      </c>
      <c r="BA119" s="235"/>
      <c r="BB119" s="235"/>
      <c r="BC119" s="235"/>
      <c r="BD119" s="235"/>
      <c r="BE119" s="235"/>
      <c r="BF119" s="235"/>
      <c r="BG119" s="235"/>
      <c r="BH119" s="235"/>
      <c r="BI119" s="235"/>
      <c r="BJ119" s="235"/>
      <c r="BK119" s="235"/>
      <c r="BL119" s="235"/>
      <c r="BM119" s="235"/>
      <c r="BN119" s="235"/>
      <c r="BO119" s="864" t="s">
        <v>440</v>
      </c>
      <c r="BP119" s="865"/>
      <c r="BQ119" s="866">
        <v>2806742</v>
      </c>
      <c r="BR119" s="832"/>
      <c r="BS119" s="832"/>
      <c r="BT119" s="832"/>
      <c r="BU119" s="832"/>
      <c r="BV119" s="832">
        <v>2762986</v>
      </c>
      <c r="BW119" s="832"/>
      <c r="BX119" s="832"/>
      <c r="BY119" s="832"/>
      <c r="BZ119" s="832"/>
      <c r="CA119" s="832">
        <v>2657169</v>
      </c>
      <c r="CB119" s="832"/>
      <c r="CC119" s="832"/>
      <c r="CD119" s="832"/>
      <c r="CE119" s="832"/>
      <c r="CF119" s="735"/>
      <c r="CG119" s="736"/>
      <c r="CH119" s="736"/>
      <c r="CI119" s="736"/>
      <c r="CJ119" s="821"/>
      <c r="CK119" s="915"/>
      <c r="CL119" s="810"/>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v>2437</v>
      </c>
      <c r="DH119" s="751"/>
      <c r="DI119" s="751"/>
      <c r="DJ119" s="751"/>
      <c r="DK119" s="752"/>
      <c r="DL119" s="753">
        <v>11543</v>
      </c>
      <c r="DM119" s="751"/>
      <c r="DN119" s="751"/>
      <c r="DO119" s="751"/>
      <c r="DP119" s="752"/>
      <c r="DQ119" s="753">
        <v>25448</v>
      </c>
      <c r="DR119" s="751"/>
      <c r="DS119" s="751"/>
      <c r="DT119" s="751"/>
      <c r="DU119" s="752"/>
      <c r="DV119" s="835">
        <v>2.4</v>
      </c>
      <c r="DW119" s="836"/>
      <c r="DX119" s="836"/>
      <c r="DY119" s="836"/>
      <c r="DZ119" s="837"/>
    </row>
    <row r="120" spans="1:130" s="212" customFormat="1" ht="26.25" customHeight="1" x14ac:dyDescent="0.15">
      <c r="A120" s="807"/>
      <c r="B120" s="808"/>
      <c r="C120" s="802" t="s">
        <v>418</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442</v>
      </c>
      <c r="AV120" s="868"/>
      <c r="AW120" s="868"/>
      <c r="AX120" s="868"/>
      <c r="AY120" s="869"/>
      <c r="AZ120" s="847" t="s">
        <v>443</v>
      </c>
      <c r="BA120" s="795"/>
      <c r="BB120" s="795"/>
      <c r="BC120" s="795"/>
      <c r="BD120" s="795"/>
      <c r="BE120" s="795"/>
      <c r="BF120" s="795"/>
      <c r="BG120" s="795"/>
      <c r="BH120" s="795"/>
      <c r="BI120" s="795"/>
      <c r="BJ120" s="795"/>
      <c r="BK120" s="795"/>
      <c r="BL120" s="795"/>
      <c r="BM120" s="795"/>
      <c r="BN120" s="795"/>
      <c r="BO120" s="795"/>
      <c r="BP120" s="796"/>
      <c r="BQ120" s="848">
        <v>3539600</v>
      </c>
      <c r="BR120" s="829"/>
      <c r="BS120" s="829"/>
      <c r="BT120" s="829"/>
      <c r="BU120" s="829"/>
      <c r="BV120" s="829">
        <v>3600943</v>
      </c>
      <c r="BW120" s="829"/>
      <c r="BX120" s="829"/>
      <c r="BY120" s="829"/>
      <c r="BZ120" s="829"/>
      <c r="CA120" s="829">
        <v>3486353</v>
      </c>
      <c r="CB120" s="829"/>
      <c r="CC120" s="829"/>
      <c r="CD120" s="829"/>
      <c r="CE120" s="829"/>
      <c r="CF120" s="853">
        <v>322.3</v>
      </c>
      <c r="CG120" s="854"/>
      <c r="CH120" s="854"/>
      <c r="CI120" s="854"/>
      <c r="CJ120" s="854"/>
      <c r="CK120" s="855" t="s">
        <v>444</v>
      </c>
      <c r="CL120" s="839"/>
      <c r="CM120" s="839"/>
      <c r="CN120" s="839"/>
      <c r="CO120" s="840"/>
      <c r="CP120" s="859" t="s">
        <v>445</v>
      </c>
      <c r="CQ120" s="860"/>
      <c r="CR120" s="860"/>
      <c r="CS120" s="860"/>
      <c r="CT120" s="860"/>
      <c r="CU120" s="860"/>
      <c r="CV120" s="860"/>
      <c r="CW120" s="860"/>
      <c r="CX120" s="860"/>
      <c r="CY120" s="860"/>
      <c r="CZ120" s="860"/>
      <c r="DA120" s="860"/>
      <c r="DB120" s="860"/>
      <c r="DC120" s="860"/>
      <c r="DD120" s="860"/>
      <c r="DE120" s="860"/>
      <c r="DF120" s="861"/>
      <c r="DG120" s="848" t="s">
        <v>122</v>
      </c>
      <c r="DH120" s="829"/>
      <c r="DI120" s="829"/>
      <c r="DJ120" s="829"/>
      <c r="DK120" s="829"/>
      <c r="DL120" s="829" t="s">
        <v>122</v>
      </c>
      <c r="DM120" s="829"/>
      <c r="DN120" s="829"/>
      <c r="DO120" s="829"/>
      <c r="DP120" s="829"/>
      <c r="DQ120" s="829">
        <v>19961</v>
      </c>
      <c r="DR120" s="829"/>
      <c r="DS120" s="829"/>
      <c r="DT120" s="829"/>
      <c r="DU120" s="829"/>
      <c r="DV120" s="830">
        <v>1.8</v>
      </c>
      <c r="DW120" s="830"/>
      <c r="DX120" s="830"/>
      <c r="DY120" s="830"/>
      <c r="DZ120" s="831"/>
    </row>
    <row r="121" spans="1:130" s="212" customFormat="1" ht="26.25" customHeight="1" x14ac:dyDescent="0.15">
      <c r="A121" s="807"/>
      <c r="B121" s="808"/>
      <c r="C121" s="850" t="s">
        <v>446</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447</v>
      </c>
      <c r="BA121" s="739"/>
      <c r="BB121" s="739"/>
      <c r="BC121" s="739"/>
      <c r="BD121" s="739"/>
      <c r="BE121" s="739"/>
      <c r="BF121" s="739"/>
      <c r="BG121" s="739"/>
      <c r="BH121" s="739"/>
      <c r="BI121" s="739"/>
      <c r="BJ121" s="739"/>
      <c r="BK121" s="739"/>
      <c r="BL121" s="739"/>
      <c r="BM121" s="739"/>
      <c r="BN121" s="739"/>
      <c r="BO121" s="739"/>
      <c r="BP121" s="740"/>
      <c r="BQ121" s="803" t="s">
        <v>122</v>
      </c>
      <c r="BR121" s="804"/>
      <c r="BS121" s="804"/>
      <c r="BT121" s="804"/>
      <c r="BU121" s="804"/>
      <c r="BV121" s="804" t="s">
        <v>122</v>
      </c>
      <c r="BW121" s="804"/>
      <c r="BX121" s="804"/>
      <c r="BY121" s="804"/>
      <c r="BZ121" s="804"/>
      <c r="CA121" s="804" t="s">
        <v>122</v>
      </c>
      <c r="CB121" s="804"/>
      <c r="CC121" s="804"/>
      <c r="CD121" s="804"/>
      <c r="CE121" s="804"/>
      <c r="CF121" s="862" t="s">
        <v>122</v>
      </c>
      <c r="CG121" s="863"/>
      <c r="CH121" s="863"/>
      <c r="CI121" s="863"/>
      <c r="CJ121" s="863"/>
      <c r="CK121" s="856"/>
      <c r="CL121" s="842"/>
      <c r="CM121" s="842"/>
      <c r="CN121" s="842"/>
      <c r="CO121" s="843"/>
      <c r="CP121" s="822"/>
      <c r="CQ121" s="823"/>
      <c r="CR121" s="823"/>
      <c r="CS121" s="823"/>
      <c r="CT121" s="823"/>
      <c r="CU121" s="823"/>
      <c r="CV121" s="823"/>
      <c r="CW121" s="823"/>
      <c r="CX121" s="823"/>
      <c r="CY121" s="823"/>
      <c r="CZ121" s="823"/>
      <c r="DA121" s="823"/>
      <c r="DB121" s="823"/>
      <c r="DC121" s="823"/>
      <c r="DD121" s="823"/>
      <c r="DE121" s="823"/>
      <c r="DF121" s="824"/>
      <c r="DG121" s="803"/>
      <c r="DH121" s="804"/>
      <c r="DI121" s="804"/>
      <c r="DJ121" s="804"/>
      <c r="DK121" s="804"/>
      <c r="DL121" s="804"/>
      <c r="DM121" s="804"/>
      <c r="DN121" s="804"/>
      <c r="DO121" s="804"/>
      <c r="DP121" s="804"/>
      <c r="DQ121" s="804"/>
      <c r="DR121" s="804"/>
      <c r="DS121" s="804"/>
      <c r="DT121" s="804"/>
      <c r="DU121" s="804"/>
      <c r="DV121" s="781"/>
      <c r="DW121" s="781"/>
      <c r="DX121" s="781"/>
      <c r="DY121" s="781"/>
      <c r="DZ121" s="782"/>
    </row>
    <row r="122" spans="1:130" s="212" customFormat="1" ht="26.25" customHeight="1" x14ac:dyDescent="0.15">
      <c r="A122" s="807"/>
      <c r="B122" s="808"/>
      <c r="C122" s="802" t="s">
        <v>428</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448</v>
      </c>
      <c r="BA122" s="826"/>
      <c r="BB122" s="826"/>
      <c r="BC122" s="826"/>
      <c r="BD122" s="826"/>
      <c r="BE122" s="826"/>
      <c r="BF122" s="826"/>
      <c r="BG122" s="826"/>
      <c r="BH122" s="826"/>
      <c r="BI122" s="826"/>
      <c r="BJ122" s="826"/>
      <c r="BK122" s="826"/>
      <c r="BL122" s="826"/>
      <c r="BM122" s="826"/>
      <c r="BN122" s="826"/>
      <c r="BO122" s="826"/>
      <c r="BP122" s="827"/>
      <c r="BQ122" s="866">
        <v>2436531</v>
      </c>
      <c r="BR122" s="832"/>
      <c r="BS122" s="832"/>
      <c r="BT122" s="832"/>
      <c r="BU122" s="832"/>
      <c r="BV122" s="832">
        <v>2361379</v>
      </c>
      <c r="BW122" s="832"/>
      <c r="BX122" s="832"/>
      <c r="BY122" s="832"/>
      <c r="BZ122" s="832"/>
      <c r="CA122" s="832">
        <v>2297875</v>
      </c>
      <c r="CB122" s="832"/>
      <c r="CC122" s="832"/>
      <c r="CD122" s="832"/>
      <c r="CE122" s="832"/>
      <c r="CF122" s="833">
        <v>212.4</v>
      </c>
      <c r="CG122" s="834"/>
      <c r="CH122" s="834"/>
      <c r="CI122" s="834"/>
      <c r="CJ122" s="834"/>
      <c r="CK122" s="856"/>
      <c r="CL122" s="842"/>
      <c r="CM122" s="842"/>
      <c r="CN122" s="842"/>
      <c r="CO122" s="843"/>
      <c r="CP122" s="822"/>
      <c r="CQ122" s="823"/>
      <c r="CR122" s="823"/>
      <c r="CS122" s="823"/>
      <c r="CT122" s="823"/>
      <c r="CU122" s="823"/>
      <c r="CV122" s="823"/>
      <c r="CW122" s="823"/>
      <c r="CX122" s="823"/>
      <c r="CY122" s="823"/>
      <c r="CZ122" s="823"/>
      <c r="DA122" s="823"/>
      <c r="DB122" s="823"/>
      <c r="DC122" s="823"/>
      <c r="DD122" s="823"/>
      <c r="DE122" s="823"/>
      <c r="DF122" s="824"/>
      <c r="DG122" s="803"/>
      <c r="DH122" s="804"/>
      <c r="DI122" s="804"/>
      <c r="DJ122" s="804"/>
      <c r="DK122" s="804"/>
      <c r="DL122" s="804"/>
      <c r="DM122" s="804"/>
      <c r="DN122" s="804"/>
      <c r="DO122" s="804"/>
      <c r="DP122" s="804"/>
      <c r="DQ122" s="804"/>
      <c r="DR122" s="804"/>
      <c r="DS122" s="804"/>
      <c r="DT122" s="804"/>
      <c r="DU122" s="804"/>
      <c r="DV122" s="781"/>
      <c r="DW122" s="781"/>
      <c r="DX122" s="781"/>
      <c r="DY122" s="781"/>
      <c r="DZ122" s="782"/>
    </row>
    <row r="123" spans="1:130" s="212" customFormat="1" ht="26.25" customHeight="1" x14ac:dyDescent="0.15">
      <c r="A123" s="807"/>
      <c r="B123" s="808"/>
      <c r="C123" s="802" t="s">
        <v>434</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5" t="s">
        <v>178</v>
      </c>
      <c r="BA123" s="235"/>
      <c r="BB123" s="235"/>
      <c r="BC123" s="235"/>
      <c r="BD123" s="235"/>
      <c r="BE123" s="235"/>
      <c r="BF123" s="235"/>
      <c r="BG123" s="235"/>
      <c r="BH123" s="235"/>
      <c r="BI123" s="235"/>
      <c r="BJ123" s="235"/>
      <c r="BK123" s="235"/>
      <c r="BL123" s="235"/>
      <c r="BM123" s="235"/>
      <c r="BN123" s="235"/>
      <c r="BO123" s="864" t="s">
        <v>449</v>
      </c>
      <c r="BP123" s="865"/>
      <c r="BQ123" s="819">
        <v>5976131</v>
      </c>
      <c r="BR123" s="820"/>
      <c r="BS123" s="820"/>
      <c r="BT123" s="820"/>
      <c r="BU123" s="820"/>
      <c r="BV123" s="820">
        <v>5962322</v>
      </c>
      <c r="BW123" s="820"/>
      <c r="BX123" s="820"/>
      <c r="BY123" s="820"/>
      <c r="BZ123" s="820"/>
      <c r="CA123" s="820">
        <v>5784228</v>
      </c>
      <c r="CB123" s="820"/>
      <c r="CC123" s="820"/>
      <c r="CD123" s="820"/>
      <c r="CE123" s="820"/>
      <c r="CF123" s="735"/>
      <c r="CG123" s="736"/>
      <c r="CH123" s="736"/>
      <c r="CI123" s="736"/>
      <c r="CJ123" s="821"/>
      <c r="CK123" s="856"/>
      <c r="CL123" s="842"/>
      <c r="CM123" s="842"/>
      <c r="CN123" s="842"/>
      <c r="CO123" s="843"/>
      <c r="CP123" s="822"/>
      <c r="CQ123" s="823"/>
      <c r="CR123" s="823"/>
      <c r="CS123" s="823"/>
      <c r="CT123" s="823"/>
      <c r="CU123" s="823"/>
      <c r="CV123" s="823"/>
      <c r="CW123" s="823"/>
      <c r="CX123" s="823"/>
      <c r="CY123" s="823"/>
      <c r="CZ123" s="823"/>
      <c r="DA123" s="823"/>
      <c r="DB123" s="823"/>
      <c r="DC123" s="823"/>
      <c r="DD123" s="823"/>
      <c r="DE123" s="823"/>
      <c r="DF123" s="824"/>
      <c r="DG123" s="766"/>
      <c r="DH123" s="767"/>
      <c r="DI123" s="767"/>
      <c r="DJ123" s="767"/>
      <c r="DK123" s="768"/>
      <c r="DL123" s="769"/>
      <c r="DM123" s="767"/>
      <c r="DN123" s="767"/>
      <c r="DO123" s="767"/>
      <c r="DP123" s="768"/>
      <c r="DQ123" s="769"/>
      <c r="DR123" s="767"/>
      <c r="DS123" s="767"/>
      <c r="DT123" s="767"/>
      <c r="DU123" s="768"/>
      <c r="DV123" s="811"/>
      <c r="DW123" s="812"/>
      <c r="DX123" s="812"/>
      <c r="DY123" s="812"/>
      <c r="DZ123" s="813"/>
    </row>
    <row r="124" spans="1:130" s="212" customFormat="1" ht="26.25" customHeight="1" thickBot="1" x14ac:dyDescent="0.2">
      <c r="A124" s="807"/>
      <c r="B124" s="808"/>
      <c r="C124" s="802" t="s">
        <v>437</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450</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t="s">
        <v>122</v>
      </c>
      <c r="BR124" s="818"/>
      <c r="BS124" s="818"/>
      <c r="BT124" s="818"/>
      <c r="BU124" s="818"/>
      <c r="BV124" s="818" t="s">
        <v>122</v>
      </c>
      <c r="BW124" s="818"/>
      <c r="BX124" s="818"/>
      <c r="BY124" s="818"/>
      <c r="BZ124" s="818"/>
      <c r="CA124" s="818" t="s">
        <v>122</v>
      </c>
      <c r="CB124" s="818"/>
      <c r="CC124" s="818"/>
      <c r="CD124" s="818"/>
      <c r="CE124" s="818"/>
      <c r="CF124" s="713"/>
      <c r="CG124" s="714"/>
      <c r="CH124" s="714"/>
      <c r="CI124" s="714"/>
      <c r="CJ124" s="849"/>
      <c r="CK124" s="857"/>
      <c r="CL124" s="857"/>
      <c r="CM124" s="857"/>
      <c r="CN124" s="857"/>
      <c r="CO124" s="858"/>
      <c r="CP124" s="822" t="s">
        <v>451</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439</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452</v>
      </c>
      <c r="CL125" s="839"/>
      <c r="CM125" s="839"/>
      <c r="CN125" s="839"/>
      <c r="CO125" s="840"/>
      <c r="CP125" s="847" t="s">
        <v>453</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441</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454</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t="s">
        <v>122</v>
      </c>
      <c r="AG127" s="767"/>
      <c r="AH127" s="767"/>
      <c r="AI127" s="767"/>
      <c r="AJ127" s="768"/>
      <c r="AK127" s="769" t="s">
        <v>122</v>
      </c>
      <c r="AL127" s="767"/>
      <c r="AM127" s="767"/>
      <c r="AN127" s="767"/>
      <c r="AO127" s="768"/>
      <c r="AP127" s="811" t="s">
        <v>122</v>
      </c>
      <c r="AQ127" s="812"/>
      <c r="AR127" s="812"/>
      <c r="AS127" s="812"/>
      <c r="AT127" s="813"/>
      <c r="AU127" s="214"/>
      <c r="AV127" s="214"/>
      <c r="AW127" s="214"/>
      <c r="AX127" s="828" t="s">
        <v>456</v>
      </c>
      <c r="AY127" s="799"/>
      <c r="AZ127" s="799"/>
      <c r="BA127" s="799"/>
      <c r="BB127" s="799"/>
      <c r="BC127" s="799"/>
      <c r="BD127" s="799"/>
      <c r="BE127" s="800"/>
      <c r="BF127" s="798" t="s">
        <v>457</v>
      </c>
      <c r="BG127" s="799"/>
      <c r="BH127" s="799"/>
      <c r="BI127" s="799"/>
      <c r="BJ127" s="799"/>
      <c r="BK127" s="799"/>
      <c r="BL127" s="800"/>
      <c r="BM127" s="798" t="s">
        <v>458</v>
      </c>
      <c r="BN127" s="799"/>
      <c r="BO127" s="799"/>
      <c r="BP127" s="799"/>
      <c r="BQ127" s="799"/>
      <c r="BR127" s="799"/>
      <c r="BS127" s="800"/>
      <c r="BT127" s="798" t="s">
        <v>459</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460</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461</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462</v>
      </c>
      <c r="X128" s="785"/>
      <c r="Y128" s="785"/>
      <c r="Z128" s="786"/>
      <c r="AA128" s="787" t="s">
        <v>122</v>
      </c>
      <c r="AB128" s="788"/>
      <c r="AC128" s="788"/>
      <c r="AD128" s="788"/>
      <c r="AE128" s="789"/>
      <c r="AF128" s="790" t="s">
        <v>122</v>
      </c>
      <c r="AG128" s="788"/>
      <c r="AH128" s="788"/>
      <c r="AI128" s="788"/>
      <c r="AJ128" s="789"/>
      <c r="AK128" s="790" t="s">
        <v>122</v>
      </c>
      <c r="AL128" s="788"/>
      <c r="AM128" s="788"/>
      <c r="AN128" s="788"/>
      <c r="AO128" s="789"/>
      <c r="AP128" s="791"/>
      <c r="AQ128" s="792"/>
      <c r="AR128" s="792"/>
      <c r="AS128" s="792"/>
      <c r="AT128" s="793"/>
      <c r="AU128" s="214"/>
      <c r="AV128" s="214"/>
      <c r="AW128" s="214"/>
      <c r="AX128" s="794" t="s">
        <v>463</v>
      </c>
      <c r="AY128" s="795"/>
      <c r="AZ128" s="795"/>
      <c r="BA128" s="795"/>
      <c r="BB128" s="795"/>
      <c r="BC128" s="795"/>
      <c r="BD128" s="795"/>
      <c r="BE128" s="796"/>
      <c r="BF128" s="773" t="s">
        <v>122</v>
      </c>
      <c r="BG128" s="774"/>
      <c r="BH128" s="774"/>
      <c r="BI128" s="774"/>
      <c r="BJ128" s="774"/>
      <c r="BK128" s="774"/>
      <c r="BL128" s="797"/>
      <c r="BM128" s="773">
        <v>15</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464</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465</v>
      </c>
      <c r="X129" s="764"/>
      <c r="Y129" s="764"/>
      <c r="Z129" s="765"/>
      <c r="AA129" s="766">
        <v>1330319</v>
      </c>
      <c r="AB129" s="767"/>
      <c r="AC129" s="767"/>
      <c r="AD129" s="767"/>
      <c r="AE129" s="768"/>
      <c r="AF129" s="769">
        <v>1298309</v>
      </c>
      <c r="AG129" s="767"/>
      <c r="AH129" s="767"/>
      <c r="AI129" s="767"/>
      <c r="AJ129" s="768"/>
      <c r="AK129" s="769">
        <v>1333913</v>
      </c>
      <c r="AL129" s="767"/>
      <c r="AM129" s="767"/>
      <c r="AN129" s="767"/>
      <c r="AO129" s="768"/>
      <c r="AP129" s="770"/>
      <c r="AQ129" s="771"/>
      <c r="AR129" s="771"/>
      <c r="AS129" s="771"/>
      <c r="AT129" s="772"/>
      <c r="AU129" s="215"/>
      <c r="AV129" s="215"/>
      <c r="AW129" s="215"/>
      <c r="AX129" s="738" t="s">
        <v>466</v>
      </c>
      <c r="AY129" s="739"/>
      <c r="AZ129" s="739"/>
      <c r="BA129" s="739"/>
      <c r="BB129" s="739"/>
      <c r="BC129" s="739"/>
      <c r="BD129" s="739"/>
      <c r="BE129" s="740"/>
      <c r="BF129" s="757" t="s">
        <v>122</v>
      </c>
      <c r="BG129" s="758"/>
      <c r="BH129" s="758"/>
      <c r="BI129" s="758"/>
      <c r="BJ129" s="758"/>
      <c r="BK129" s="758"/>
      <c r="BL129" s="759"/>
      <c r="BM129" s="757">
        <v>20</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467</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468</v>
      </c>
      <c r="X130" s="764"/>
      <c r="Y130" s="764"/>
      <c r="Z130" s="765"/>
      <c r="AA130" s="766">
        <v>275807</v>
      </c>
      <c r="AB130" s="767"/>
      <c r="AC130" s="767"/>
      <c r="AD130" s="767"/>
      <c r="AE130" s="768"/>
      <c r="AF130" s="769">
        <v>247115</v>
      </c>
      <c r="AG130" s="767"/>
      <c r="AH130" s="767"/>
      <c r="AI130" s="767"/>
      <c r="AJ130" s="768"/>
      <c r="AK130" s="769">
        <v>252076</v>
      </c>
      <c r="AL130" s="767"/>
      <c r="AM130" s="767"/>
      <c r="AN130" s="767"/>
      <c r="AO130" s="768"/>
      <c r="AP130" s="770"/>
      <c r="AQ130" s="771"/>
      <c r="AR130" s="771"/>
      <c r="AS130" s="771"/>
      <c r="AT130" s="772"/>
      <c r="AU130" s="215"/>
      <c r="AV130" s="215"/>
      <c r="AW130" s="215"/>
      <c r="AX130" s="738" t="s">
        <v>469</v>
      </c>
      <c r="AY130" s="739"/>
      <c r="AZ130" s="739"/>
      <c r="BA130" s="739"/>
      <c r="BB130" s="739"/>
      <c r="BC130" s="739"/>
      <c r="BD130" s="739"/>
      <c r="BE130" s="740"/>
      <c r="BF130" s="741">
        <v>-0.1</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470</v>
      </c>
      <c r="X131" s="748"/>
      <c r="Y131" s="748"/>
      <c r="Z131" s="749"/>
      <c r="AA131" s="750">
        <v>1054512</v>
      </c>
      <c r="AB131" s="751"/>
      <c r="AC131" s="751"/>
      <c r="AD131" s="751"/>
      <c r="AE131" s="752"/>
      <c r="AF131" s="753">
        <v>1051194</v>
      </c>
      <c r="AG131" s="751"/>
      <c r="AH131" s="751"/>
      <c r="AI131" s="751"/>
      <c r="AJ131" s="752"/>
      <c r="AK131" s="753">
        <v>1081837</v>
      </c>
      <c r="AL131" s="751"/>
      <c r="AM131" s="751"/>
      <c r="AN131" s="751"/>
      <c r="AO131" s="752"/>
      <c r="AP131" s="754"/>
      <c r="AQ131" s="755"/>
      <c r="AR131" s="755"/>
      <c r="AS131" s="755"/>
      <c r="AT131" s="756"/>
      <c r="AU131" s="215"/>
      <c r="AV131" s="215"/>
      <c r="AW131" s="215"/>
      <c r="AX131" s="716" t="s">
        <v>471</v>
      </c>
      <c r="AY131" s="717"/>
      <c r="AZ131" s="717"/>
      <c r="BA131" s="717"/>
      <c r="BB131" s="717"/>
      <c r="BC131" s="717"/>
      <c r="BD131" s="717"/>
      <c r="BE131" s="718"/>
      <c r="BF131" s="719" t="s">
        <v>122</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472</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473</v>
      </c>
      <c r="W132" s="729"/>
      <c r="X132" s="729"/>
      <c r="Y132" s="729"/>
      <c r="Z132" s="730"/>
      <c r="AA132" s="731">
        <v>-0.79031817599999998</v>
      </c>
      <c r="AB132" s="732"/>
      <c r="AC132" s="732"/>
      <c r="AD132" s="732"/>
      <c r="AE132" s="733"/>
      <c r="AF132" s="734">
        <v>-1.2241317970000001</v>
      </c>
      <c r="AG132" s="732"/>
      <c r="AH132" s="732"/>
      <c r="AI132" s="732"/>
      <c r="AJ132" s="733"/>
      <c r="AK132" s="734">
        <v>1.6447024830000001</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474</v>
      </c>
      <c r="W133" s="708"/>
      <c r="X133" s="708"/>
      <c r="Y133" s="708"/>
      <c r="Z133" s="709"/>
      <c r="AA133" s="710">
        <v>-2.9</v>
      </c>
      <c r="AB133" s="711"/>
      <c r="AC133" s="711"/>
      <c r="AD133" s="711"/>
      <c r="AE133" s="712"/>
      <c r="AF133" s="710">
        <v>-1.9</v>
      </c>
      <c r="AG133" s="711"/>
      <c r="AH133" s="711"/>
      <c r="AI133" s="711"/>
      <c r="AJ133" s="712"/>
      <c r="AK133" s="710">
        <v>-0.1</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GjAM/ZeFmzFwQ16t2zAV1/k6s//lA3i5QqjD7ScM1GylDXDJdNqxMp5fXUfRmfTUi+2Emz9W7P73oQFgOvqAyA==" saltValue="Hji7QE4XGZJy4PZdQKziu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Q105"/>
  <sheetViews>
    <sheetView showGridLines="0" view="pageBreakPreview" zoomScale="55" zoomScaleNormal="85" zoomScaleSheetLayoutView="55"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475</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vy+1t84KlcJNgBSjWJ5LIGDtMlOeR3pmrdkY+vLyzsTo9PORHdKg9wWMlgWE/CsqOvHwNIQS7BcxK0xg1jk+sg==" saltValue="RJVjTfdfCxbQGYlvWl0ipw==" spinCount="100000"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DL89"/>
  <sheetViews>
    <sheetView showGridLines="0" zoomScale="85" zoomScaleNormal="85"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EUSret5ppwYS+dXK4dKq+CzWZ4bqq3Gi2BGWTc++PCJ6LUAtGNAwp0wgLAkjyDdQ+HgJWNRvF/a3/yoleZWDpA==" saltValue="11xHyy1VNCn9n6lqvpdfdQ==" spinCount="100000" sheet="1" objects="1" scenarios="1"/>
  <dataConsolidate/>
  <phoneticPr fontId="2"/>
  <printOptions horizontalCentered="1" verticalCentered="1"/>
  <pageMargins left="0" right="0" top="0" bottom="0" header="0" footer="0"/>
  <pageSetup paperSize="8" scale="69" orientation="landscape" r:id="rId1"/>
  <headerFooter alignWithMargins="0">
    <oddFooter>&amp;C&amp;P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Z73"/>
  <sheetViews>
    <sheetView showGridLines="0" view="pageBreakPreview" zoomScale="115" zoomScaleSheetLayoutView="115"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476</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477</v>
      </c>
      <c r="AL6" s="248"/>
      <c r="AM6" s="248"/>
      <c r="AN6" s="248"/>
    </row>
    <row r="7" spans="1:46" ht="13.5" customHeight="1" x14ac:dyDescent="0.15">
      <c r="A7" s="247"/>
      <c r="AK7" s="250"/>
      <c r="AL7" s="251"/>
      <c r="AM7" s="251"/>
      <c r="AN7" s="252"/>
      <c r="AO7" s="1105" t="s">
        <v>478</v>
      </c>
      <c r="AP7" s="253"/>
      <c r="AQ7" s="254" t="s">
        <v>479</v>
      </c>
      <c r="AR7" s="255"/>
    </row>
    <row r="8" spans="1:46" x14ac:dyDescent="0.15">
      <c r="A8" s="247"/>
      <c r="AK8" s="256"/>
      <c r="AL8" s="257"/>
      <c r="AM8" s="257"/>
      <c r="AN8" s="258"/>
      <c r="AO8" s="1106"/>
      <c r="AP8" s="259" t="s">
        <v>480</v>
      </c>
      <c r="AQ8" s="260" t="s">
        <v>481</v>
      </c>
      <c r="AR8" s="261" t="s">
        <v>482</v>
      </c>
    </row>
    <row r="9" spans="1:46" x14ac:dyDescent="0.15">
      <c r="A9" s="247"/>
      <c r="AK9" s="1117" t="s">
        <v>483</v>
      </c>
      <c r="AL9" s="1118"/>
      <c r="AM9" s="1118"/>
      <c r="AN9" s="1119"/>
      <c r="AO9" s="262">
        <v>511968</v>
      </c>
      <c r="AP9" s="262">
        <v>434977</v>
      </c>
      <c r="AQ9" s="263">
        <v>263788</v>
      </c>
      <c r="AR9" s="264">
        <v>64.900000000000006</v>
      </c>
    </row>
    <row r="10" spans="1:46" ht="13.5" customHeight="1" x14ac:dyDescent="0.15">
      <c r="A10" s="247"/>
      <c r="AK10" s="1117" t="s">
        <v>484</v>
      </c>
      <c r="AL10" s="1118"/>
      <c r="AM10" s="1118"/>
      <c r="AN10" s="1119"/>
      <c r="AO10" s="265">
        <v>50674</v>
      </c>
      <c r="AP10" s="265">
        <v>43054</v>
      </c>
      <c r="AQ10" s="266">
        <v>39680</v>
      </c>
      <c r="AR10" s="267">
        <v>8.5</v>
      </c>
    </row>
    <row r="11" spans="1:46" ht="13.5" customHeight="1" x14ac:dyDescent="0.15">
      <c r="A11" s="247"/>
      <c r="AK11" s="1117" t="s">
        <v>485</v>
      </c>
      <c r="AL11" s="1118"/>
      <c r="AM11" s="1118"/>
      <c r="AN11" s="1119"/>
      <c r="AO11" s="265" t="s">
        <v>486</v>
      </c>
      <c r="AP11" s="265" t="s">
        <v>486</v>
      </c>
      <c r="AQ11" s="266">
        <v>4557</v>
      </c>
      <c r="AR11" s="267" t="s">
        <v>486</v>
      </c>
    </row>
    <row r="12" spans="1:46" ht="13.5" customHeight="1" x14ac:dyDescent="0.15">
      <c r="A12" s="247"/>
      <c r="AK12" s="1117" t="s">
        <v>487</v>
      </c>
      <c r="AL12" s="1118"/>
      <c r="AM12" s="1118"/>
      <c r="AN12" s="1119"/>
      <c r="AO12" s="265" t="s">
        <v>486</v>
      </c>
      <c r="AP12" s="265" t="s">
        <v>486</v>
      </c>
      <c r="AQ12" s="266" t="s">
        <v>486</v>
      </c>
      <c r="AR12" s="267" t="s">
        <v>486</v>
      </c>
    </row>
    <row r="13" spans="1:46" ht="13.5" customHeight="1" x14ac:dyDescent="0.15">
      <c r="A13" s="247"/>
      <c r="AK13" s="1117" t="s">
        <v>488</v>
      </c>
      <c r="AL13" s="1118"/>
      <c r="AM13" s="1118"/>
      <c r="AN13" s="1119"/>
      <c r="AO13" s="265" t="s">
        <v>486</v>
      </c>
      <c r="AP13" s="265" t="s">
        <v>486</v>
      </c>
      <c r="AQ13" s="266">
        <v>12917</v>
      </c>
      <c r="AR13" s="267" t="s">
        <v>486</v>
      </c>
    </row>
    <row r="14" spans="1:46" ht="13.5" customHeight="1" x14ac:dyDescent="0.15">
      <c r="A14" s="247"/>
      <c r="AK14" s="1117" t="s">
        <v>489</v>
      </c>
      <c r="AL14" s="1118"/>
      <c r="AM14" s="1118"/>
      <c r="AN14" s="1119"/>
      <c r="AO14" s="265" t="s">
        <v>486</v>
      </c>
      <c r="AP14" s="265" t="s">
        <v>486</v>
      </c>
      <c r="AQ14" s="266">
        <v>4746</v>
      </c>
      <c r="AR14" s="267" t="s">
        <v>486</v>
      </c>
    </row>
    <row r="15" spans="1:46" ht="13.5" customHeight="1" x14ac:dyDescent="0.15">
      <c r="A15" s="247"/>
      <c r="AK15" s="1120" t="s">
        <v>490</v>
      </c>
      <c r="AL15" s="1121"/>
      <c r="AM15" s="1121"/>
      <c r="AN15" s="1122"/>
      <c r="AO15" s="265">
        <v>-25649</v>
      </c>
      <c r="AP15" s="265">
        <v>-21792</v>
      </c>
      <c r="AQ15" s="266">
        <v>-12765</v>
      </c>
      <c r="AR15" s="267">
        <v>70.7</v>
      </c>
    </row>
    <row r="16" spans="1:46" x14ac:dyDescent="0.15">
      <c r="A16" s="247"/>
      <c r="AK16" s="1120" t="s">
        <v>178</v>
      </c>
      <c r="AL16" s="1121"/>
      <c r="AM16" s="1121"/>
      <c r="AN16" s="1122"/>
      <c r="AO16" s="265">
        <v>536993</v>
      </c>
      <c r="AP16" s="265">
        <v>456239</v>
      </c>
      <c r="AQ16" s="266">
        <v>312922</v>
      </c>
      <c r="AR16" s="267">
        <v>45.8</v>
      </c>
    </row>
    <row r="17" spans="1:46" x14ac:dyDescent="0.15">
      <c r="A17" s="247"/>
    </row>
    <row r="18" spans="1:46" x14ac:dyDescent="0.15">
      <c r="A18" s="247"/>
      <c r="AQ18" s="268"/>
      <c r="AR18" s="268"/>
    </row>
    <row r="19" spans="1:46" x14ac:dyDescent="0.15">
      <c r="A19" s="247"/>
      <c r="AK19" s="243" t="s">
        <v>491</v>
      </c>
    </row>
    <row r="20" spans="1:46" x14ac:dyDescent="0.15">
      <c r="A20" s="247"/>
      <c r="AK20" s="269"/>
      <c r="AL20" s="270"/>
      <c r="AM20" s="270"/>
      <c r="AN20" s="271"/>
      <c r="AO20" s="272" t="s">
        <v>492</v>
      </c>
      <c r="AP20" s="273" t="s">
        <v>493</v>
      </c>
      <c r="AQ20" s="274" t="s">
        <v>494</v>
      </c>
      <c r="AR20" s="275"/>
    </row>
    <row r="21" spans="1:46" s="248" customFormat="1" x14ac:dyDescent="0.15">
      <c r="A21" s="276"/>
      <c r="AK21" s="1123" t="s">
        <v>495</v>
      </c>
      <c r="AL21" s="1124"/>
      <c r="AM21" s="1124"/>
      <c r="AN21" s="1125"/>
      <c r="AO21" s="277">
        <v>37.380000000000003</v>
      </c>
      <c r="AP21" s="278">
        <v>24.75</v>
      </c>
      <c r="AQ21" s="279">
        <v>12.63</v>
      </c>
      <c r="AS21" s="280"/>
      <c r="AT21" s="276"/>
    </row>
    <row r="22" spans="1:46" s="248" customFormat="1" x14ac:dyDescent="0.15">
      <c r="A22" s="276"/>
      <c r="AK22" s="1123" t="s">
        <v>496</v>
      </c>
      <c r="AL22" s="1124"/>
      <c r="AM22" s="1124"/>
      <c r="AN22" s="1125"/>
      <c r="AO22" s="281">
        <v>96</v>
      </c>
      <c r="AP22" s="282">
        <v>95.6</v>
      </c>
      <c r="AQ22" s="283">
        <v>0.4</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497</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498</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499</v>
      </c>
      <c r="AL29" s="248"/>
      <c r="AM29" s="248"/>
      <c r="AN29" s="248"/>
      <c r="AS29" s="290"/>
    </row>
    <row r="30" spans="1:46" ht="13.5" customHeight="1" x14ac:dyDescent="0.15">
      <c r="A30" s="247"/>
      <c r="AK30" s="250"/>
      <c r="AL30" s="251"/>
      <c r="AM30" s="251"/>
      <c r="AN30" s="252"/>
      <c r="AO30" s="1105" t="s">
        <v>478</v>
      </c>
      <c r="AP30" s="253"/>
      <c r="AQ30" s="254" t="s">
        <v>479</v>
      </c>
      <c r="AR30" s="255"/>
    </row>
    <row r="31" spans="1:46" x14ac:dyDescent="0.15">
      <c r="A31" s="247"/>
      <c r="AK31" s="256"/>
      <c r="AL31" s="257"/>
      <c r="AM31" s="257"/>
      <c r="AN31" s="258"/>
      <c r="AO31" s="1106"/>
      <c r="AP31" s="259" t="s">
        <v>480</v>
      </c>
      <c r="AQ31" s="260" t="s">
        <v>481</v>
      </c>
      <c r="AR31" s="261" t="s">
        <v>482</v>
      </c>
    </row>
    <row r="32" spans="1:46" ht="27" customHeight="1" x14ac:dyDescent="0.15">
      <c r="A32" s="247"/>
      <c r="AK32" s="1107" t="s">
        <v>500</v>
      </c>
      <c r="AL32" s="1108"/>
      <c r="AM32" s="1108"/>
      <c r="AN32" s="1109"/>
      <c r="AO32" s="291">
        <v>249907</v>
      </c>
      <c r="AP32" s="291">
        <v>212325</v>
      </c>
      <c r="AQ32" s="292">
        <v>170896</v>
      </c>
      <c r="AR32" s="293">
        <v>24.2</v>
      </c>
    </row>
    <row r="33" spans="1:46" ht="13.5" customHeight="1" x14ac:dyDescent="0.15">
      <c r="A33" s="247"/>
      <c r="AK33" s="1107" t="s">
        <v>501</v>
      </c>
      <c r="AL33" s="1108"/>
      <c r="AM33" s="1108"/>
      <c r="AN33" s="1109"/>
      <c r="AO33" s="291" t="s">
        <v>486</v>
      </c>
      <c r="AP33" s="291" t="s">
        <v>486</v>
      </c>
      <c r="AQ33" s="292" t="s">
        <v>486</v>
      </c>
      <c r="AR33" s="293" t="s">
        <v>486</v>
      </c>
    </row>
    <row r="34" spans="1:46" ht="27" customHeight="1" x14ac:dyDescent="0.15">
      <c r="A34" s="247"/>
      <c r="AK34" s="1107" t="s">
        <v>502</v>
      </c>
      <c r="AL34" s="1108"/>
      <c r="AM34" s="1108"/>
      <c r="AN34" s="1109"/>
      <c r="AO34" s="291" t="s">
        <v>486</v>
      </c>
      <c r="AP34" s="291" t="s">
        <v>486</v>
      </c>
      <c r="AQ34" s="292">
        <v>5</v>
      </c>
      <c r="AR34" s="293" t="s">
        <v>486</v>
      </c>
    </row>
    <row r="35" spans="1:46" ht="27" customHeight="1" x14ac:dyDescent="0.15">
      <c r="A35" s="247"/>
      <c r="AK35" s="1107" t="s">
        <v>503</v>
      </c>
      <c r="AL35" s="1108"/>
      <c r="AM35" s="1108"/>
      <c r="AN35" s="1109"/>
      <c r="AO35" s="291">
        <v>19962</v>
      </c>
      <c r="AP35" s="291">
        <v>16960</v>
      </c>
      <c r="AQ35" s="292">
        <v>33138</v>
      </c>
      <c r="AR35" s="293">
        <v>-48.8</v>
      </c>
    </row>
    <row r="36" spans="1:46" ht="27" customHeight="1" x14ac:dyDescent="0.15">
      <c r="A36" s="247"/>
      <c r="AK36" s="1107" t="s">
        <v>504</v>
      </c>
      <c r="AL36" s="1108"/>
      <c r="AM36" s="1108"/>
      <c r="AN36" s="1109"/>
      <c r="AO36" s="291" t="s">
        <v>486</v>
      </c>
      <c r="AP36" s="291" t="s">
        <v>486</v>
      </c>
      <c r="AQ36" s="292">
        <v>2943</v>
      </c>
      <c r="AR36" s="293" t="s">
        <v>486</v>
      </c>
    </row>
    <row r="37" spans="1:46" ht="13.5" customHeight="1" x14ac:dyDescent="0.15">
      <c r="A37" s="247"/>
      <c r="AK37" s="1107" t="s">
        <v>505</v>
      </c>
      <c r="AL37" s="1108"/>
      <c r="AM37" s="1108"/>
      <c r="AN37" s="1109"/>
      <c r="AO37" s="291" t="s">
        <v>486</v>
      </c>
      <c r="AP37" s="291" t="s">
        <v>486</v>
      </c>
      <c r="AQ37" s="292">
        <v>1487</v>
      </c>
      <c r="AR37" s="293" t="s">
        <v>486</v>
      </c>
    </row>
    <row r="38" spans="1:46" ht="27" customHeight="1" x14ac:dyDescent="0.15">
      <c r="A38" s="247"/>
      <c r="AK38" s="1110" t="s">
        <v>506</v>
      </c>
      <c r="AL38" s="1111"/>
      <c r="AM38" s="1111"/>
      <c r="AN38" s="1112"/>
      <c r="AO38" s="294" t="s">
        <v>486</v>
      </c>
      <c r="AP38" s="294" t="s">
        <v>486</v>
      </c>
      <c r="AQ38" s="295">
        <v>60</v>
      </c>
      <c r="AR38" s="283" t="s">
        <v>486</v>
      </c>
      <c r="AS38" s="290"/>
    </row>
    <row r="39" spans="1:46" x14ac:dyDescent="0.15">
      <c r="A39" s="247"/>
      <c r="AK39" s="1110" t="s">
        <v>507</v>
      </c>
      <c r="AL39" s="1111"/>
      <c r="AM39" s="1111"/>
      <c r="AN39" s="1112"/>
      <c r="AO39" s="291" t="s">
        <v>486</v>
      </c>
      <c r="AP39" s="291" t="s">
        <v>486</v>
      </c>
      <c r="AQ39" s="292">
        <v>-8408</v>
      </c>
      <c r="AR39" s="293" t="s">
        <v>486</v>
      </c>
      <c r="AS39" s="290"/>
    </row>
    <row r="40" spans="1:46" ht="27" customHeight="1" x14ac:dyDescent="0.15">
      <c r="A40" s="247"/>
      <c r="AK40" s="1107" t="s">
        <v>508</v>
      </c>
      <c r="AL40" s="1108"/>
      <c r="AM40" s="1108"/>
      <c r="AN40" s="1109"/>
      <c r="AO40" s="291">
        <v>-252076</v>
      </c>
      <c r="AP40" s="291">
        <v>-214168</v>
      </c>
      <c r="AQ40" s="292">
        <v>-141122</v>
      </c>
      <c r="AR40" s="293">
        <v>51.8</v>
      </c>
      <c r="AS40" s="290"/>
    </row>
    <row r="41" spans="1:46" x14ac:dyDescent="0.15">
      <c r="A41" s="247"/>
      <c r="AK41" s="1113" t="s">
        <v>288</v>
      </c>
      <c r="AL41" s="1114"/>
      <c r="AM41" s="1114"/>
      <c r="AN41" s="1115"/>
      <c r="AO41" s="291">
        <v>17793</v>
      </c>
      <c r="AP41" s="291">
        <v>15117</v>
      </c>
      <c r="AQ41" s="292">
        <v>59000</v>
      </c>
      <c r="AR41" s="293">
        <v>-74.400000000000006</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509</v>
      </c>
    </row>
    <row r="48" spans="1:46" x14ac:dyDescent="0.15">
      <c r="A48" s="247"/>
      <c r="AK48" s="301" t="s">
        <v>510</v>
      </c>
      <c r="AL48" s="301"/>
      <c r="AM48" s="301"/>
      <c r="AN48" s="301"/>
      <c r="AO48" s="301"/>
      <c r="AP48" s="301"/>
      <c r="AQ48" s="302"/>
      <c r="AR48" s="301"/>
    </row>
    <row r="49" spans="1:44" ht="13.5" customHeight="1" x14ac:dyDescent="0.15">
      <c r="A49" s="247"/>
      <c r="AK49" s="303"/>
      <c r="AL49" s="304"/>
      <c r="AM49" s="1100" t="s">
        <v>478</v>
      </c>
      <c r="AN49" s="1102" t="s">
        <v>511</v>
      </c>
      <c r="AO49" s="1103"/>
      <c r="AP49" s="1103"/>
      <c r="AQ49" s="1103"/>
      <c r="AR49" s="1104"/>
    </row>
    <row r="50" spans="1:44" x14ac:dyDescent="0.15">
      <c r="A50" s="247"/>
      <c r="AK50" s="305"/>
      <c r="AL50" s="306"/>
      <c r="AM50" s="1101"/>
      <c r="AN50" s="307" t="s">
        <v>512</v>
      </c>
      <c r="AO50" s="308" t="s">
        <v>513</v>
      </c>
      <c r="AP50" s="309" t="s">
        <v>514</v>
      </c>
      <c r="AQ50" s="310" t="s">
        <v>515</v>
      </c>
      <c r="AR50" s="311" t="s">
        <v>516</v>
      </c>
    </row>
    <row r="51" spans="1:44" x14ac:dyDescent="0.15">
      <c r="A51" s="247"/>
      <c r="AK51" s="303" t="s">
        <v>517</v>
      </c>
      <c r="AL51" s="304"/>
      <c r="AM51" s="312">
        <v>458550</v>
      </c>
      <c r="AN51" s="313">
        <v>367723</v>
      </c>
      <c r="AO51" s="314">
        <v>2.1</v>
      </c>
      <c r="AP51" s="315">
        <v>301035</v>
      </c>
      <c r="AQ51" s="316">
        <v>12.2</v>
      </c>
      <c r="AR51" s="317">
        <v>-10.1</v>
      </c>
    </row>
    <row r="52" spans="1:44" x14ac:dyDescent="0.15">
      <c r="A52" s="247"/>
      <c r="AK52" s="318"/>
      <c r="AL52" s="319" t="s">
        <v>518</v>
      </c>
      <c r="AM52" s="320">
        <v>284392</v>
      </c>
      <c r="AN52" s="321">
        <v>228061</v>
      </c>
      <c r="AO52" s="322">
        <v>10.8</v>
      </c>
      <c r="AP52" s="323">
        <v>154376</v>
      </c>
      <c r="AQ52" s="324">
        <v>29.1</v>
      </c>
      <c r="AR52" s="325">
        <v>-18.3</v>
      </c>
    </row>
    <row r="53" spans="1:44" x14ac:dyDescent="0.15">
      <c r="A53" s="247"/>
      <c r="AK53" s="303" t="s">
        <v>519</v>
      </c>
      <c r="AL53" s="304"/>
      <c r="AM53" s="312">
        <v>436721</v>
      </c>
      <c r="AN53" s="313">
        <v>357382</v>
      </c>
      <c r="AO53" s="314">
        <v>-2.8</v>
      </c>
      <c r="AP53" s="315">
        <v>277467</v>
      </c>
      <c r="AQ53" s="316">
        <v>-7.8</v>
      </c>
      <c r="AR53" s="317">
        <v>5</v>
      </c>
    </row>
    <row r="54" spans="1:44" x14ac:dyDescent="0.15">
      <c r="A54" s="247"/>
      <c r="AK54" s="318"/>
      <c r="AL54" s="319" t="s">
        <v>518</v>
      </c>
      <c r="AM54" s="320">
        <v>215764</v>
      </c>
      <c r="AN54" s="321">
        <v>176566</v>
      </c>
      <c r="AO54" s="322">
        <v>-22.6</v>
      </c>
      <c r="AP54" s="323">
        <v>128378</v>
      </c>
      <c r="AQ54" s="324">
        <v>-16.8</v>
      </c>
      <c r="AR54" s="325">
        <v>-5.8</v>
      </c>
    </row>
    <row r="55" spans="1:44" x14ac:dyDescent="0.15">
      <c r="A55" s="247"/>
      <c r="AK55" s="303" t="s">
        <v>520</v>
      </c>
      <c r="AL55" s="304"/>
      <c r="AM55" s="312">
        <v>480376</v>
      </c>
      <c r="AN55" s="313">
        <v>396023</v>
      </c>
      <c r="AO55" s="314">
        <v>10.8</v>
      </c>
      <c r="AP55" s="315">
        <v>282256</v>
      </c>
      <c r="AQ55" s="316">
        <v>1.7</v>
      </c>
      <c r="AR55" s="317">
        <v>9.1</v>
      </c>
    </row>
    <row r="56" spans="1:44" x14ac:dyDescent="0.15">
      <c r="A56" s="247"/>
      <c r="AK56" s="318"/>
      <c r="AL56" s="319" t="s">
        <v>518</v>
      </c>
      <c r="AM56" s="320">
        <v>299621</v>
      </c>
      <c r="AN56" s="321">
        <v>247008</v>
      </c>
      <c r="AO56" s="322">
        <v>39.9</v>
      </c>
      <c r="AP56" s="323">
        <v>145453</v>
      </c>
      <c r="AQ56" s="324">
        <v>13.3</v>
      </c>
      <c r="AR56" s="325">
        <v>26.6</v>
      </c>
    </row>
    <row r="57" spans="1:44" x14ac:dyDescent="0.15">
      <c r="A57" s="247"/>
      <c r="AK57" s="303" t="s">
        <v>521</v>
      </c>
      <c r="AL57" s="304"/>
      <c r="AM57" s="312">
        <v>272076</v>
      </c>
      <c r="AN57" s="313">
        <v>226165</v>
      </c>
      <c r="AO57" s="314">
        <v>-42.9</v>
      </c>
      <c r="AP57" s="315">
        <v>295341</v>
      </c>
      <c r="AQ57" s="316">
        <v>4.5999999999999996</v>
      </c>
      <c r="AR57" s="317">
        <v>-47.5</v>
      </c>
    </row>
    <row r="58" spans="1:44" x14ac:dyDescent="0.15">
      <c r="A58" s="247"/>
      <c r="AK58" s="318"/>
      <c r="AL58" s="319" t="s">
        <v>518</v>
      </c>
      <c r="AM58" s="320">
        <v>130785</v>
      </c>
      <c r="AN58" s="321">
        <v>108716</v>
      </c>
      <c r="AO58" s="322">
        <v>-56</v>
      </c>
      <c r="AP58" s="323">
        <v>137402</v>
      </c>
      <c r="AQ58" s="324">
        <v>-5.5</v>
      </c>
      <c r="AR58" s="325">
        <v>-50.5</v>
      </c>
    </row>
    <row r="59" spans="1:44" x14ac:dyDescent="0.15">
      <c r="A59" s="247"/>
      <c r="AK59" s="303" t="s">
        <v>522</v>
      </c>
      <c r="AL59" s="304"/>
      <c r="AM59" s="312">
        <v>710571</v>
      </c>
      <c r="AN59" s="313">
        <v>603714</v>
      </c>
      <c r="AO59" s="314">
        <v>166.9</v>
      </c>
      <c r="AP59" s="315">
        <v>292845</v>
      </c>
      <c r="AQ59" s="316">
        <v>-0.8</v>
      </c>
      <c r="AR59" s="317">
        <v>167.7</v>
      </c>
    </row>
    <row r="60" spans="1:44" x14ac:dyDescent="0.15">
      <c r="A60" s="247"/>
      <c r="AK60" s="318"/>
      <c r="AL60" s="319" t="s">
        <v>518</v>
      </c>
      <c r="AM60" s="320">
        <v>238344</v>
      </c>
      <c r="AN60" s="321">
        <v>202501</v>
      </c>
      <c r="AO60" s="322">
        <v>86.3</v>
      </c>
      <c r="AP60" s="323">
        <v>143187</v>
      </c>
      <c r="AQ60" s="324">
        <v>4.2</v>
      </c>
      <c r="AR60" s="325">
        <v>82.1</v>
      </c>
    </row>
    <row r="61" spans="1:44" x14ac:dyDescent="0.15">
      <c r="A61" s="247"/>
      <c r="AK61" s="303" t="s">
        <v>523</v>
      </c>
      <c r="AL61" s="326"/>
      <c r="AM61" s="312">
        <v>471659</v>
      </c>
      <c r="AN61" s="313">
        <v>390201</v>
      </c>
      <c r="AO61" s="314">
        <v>26.8</v>
      </c>
      <c r="AP61" s="315">
        <v>289789</v>
      </c>
      <c r="AQ61" s="327">
        <v>2</v>
      </c>
      <c r="AR61" s="317">
        <v>24.8</v>
      </c>
    </row>
    <row r="62" spans="1:44" x14ac:dyDescent="0.15">
      <c r="A62" s="247"/>
      <c r="AK62" s="318"/>
      <c r="AL62" s="319" t="s">
        <v>518</v>
      </c>
      <c r="AM62" s="320">
        <v>233781</v>
      </c>
      <c r="AN62" s="321">
        <v>192570</v>
      </c>
      <c r="AO62" s="322">
        <v>11.7</v>
      </c>
      <c r="AP62" s="323">
        <v>141759</v>
      </c>
      <c r="AQ62" s="324">
        <v>4.9000000000000004</v>
      </c>
      <c r="AR62" s="325">
        <v>6.8</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v3ps3DCTVdRtln3IQq1r9M0tS2OOKrR4uW60LRopV+EMWHj9OvkA7ps3/PU2CCyC+xAdJDp8qGOJs42Ei8uLBg==" saltValue="GCoDczQkRFrGffCK6pw7UQ=="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DU121"/>
  <sheetViews>
    <sheetView showGridLines="0" zoomScale="85" zoomScaleNormal="85"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475</v>
      </c>
    </row>
    <row r="121" spans="125:125" ht="13.5" hidden="1" customHeight="1" x14ac:dyDescent="0.15">
      <c r="DU121" s="241"/>
    </row>
  </sheetData>
  <sheetProtection algorithmName="SHA-512" hashValue="e9Uc22EwtQS0I1jkB8te46TPgaoSIT85QPSJHCp7KmFMuki5UBjYRM8HceJiSZzZ6zRZhClHnQ5iW+N461l5GQ==" saltValue="9UJzufYnwsZ5/5+htXk6jA==" spinCount="100000" sheet="1" objects="1" scenarios="1"/>
  <dataConsolidate/>
  <phoneticPr fontId="2"/>
  <printOptions horizontalCentered="1" verticalCentered="1"/>
  <pageMargins left="0" right="0" top="0" bottom="0" header="0" footer="0"/>
  <pageSetup paperSize="8" scale="57" orientation="landscape" r:id="rId1"/>
  <headerFooter alignWithMargins="0">
    <oddFooter>&amp;C&amp;P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475</v>
      </c>
    </row>
  </sheetData>
  <sheetProtection algorithmName="SHA-512" hashValue="MFCdsNGUeSbnXz1JB+En9Nv3v0RKE+u6BdFth9N8q+LIRlmBA8GuTkEEG7Hg7rywzkXwSso06P4wFCoW5HwTLg==" saltValue="t9bydaPz9BSkPNAYX/JfIg==" spinCount="100000" sheet="1" objects="1" scenarios="1"/>
  <dataConsolidate/>
  <phoneticPr fontId="2"/>
  <printOptions horizontalCentered="1" verticalCentered="1"/>
  <pageMargins left="0" right="0" top="0" bottom="0" header="0" footer="0"/>
  <pageSetup paperSize="8" scale="57" orientation="landscape" r:id="rId1"/>
  <headerFooter alignWithMargins="0">
    <oddFooter>&amp;C&amp;P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26" t="s">
        <v>3</v>
      </c>
      <c r="D47" s="1126"/>
      <c r="E47" s="1127"/>
      <c r="F47" s="11">
        <v>52.81</v>
      </c>
      <c r="G47" s="12">
        <v>49.57</v>
      </c>
      <c r="H47" s="12">
        <v>59.07</v>
      </c>
      <c r="I47" s="12">
        <v>64.66</v>
      </c>
      <c r="J47" s="13">
        <v>58.77</v>
      </c>
    </row>
    <row r="48" spans="2:10" ht="57.75" customHeight="1" x14ac:dyDescent="0.15">
      <c r="B48" s="14"/>
      <c r="C48" s="1128" t="s">
        <v>4</v>
      </c>
      <c r="D48" s="1128"/>
      <c r="E48" s="1129"/>
      <c r="F48" s="15">
        <v>1.64</v>
      </c>
      <c r="G48" s="16">
        <v>13.5</v>
      </c>
      <c r="H48" s="16">
        <v>6.13</v>
      </c>
      <c r="I48" s="16">
        <v>4.47</v>
      </c>
      <c r="J48" s="17">
        <v>1.6</v>
      </c>
    </row>
    <row r="49" spans="2:10" ht="57.75" customHeight="1" thickBot="1" x14ac:dyDescent="0.2">
      <c r="B49" s="18"/>
      <c r="C49" s="1130" t="s">
        <v>5</v>
      </c>
      <c r="D49" s="1130"/>
      <c r="E49" s="1131"/>
      <c r="F49" s="19" t="s">
        <v>530</v>
      </c>
      <c r="G49" s="20">
        <v>14.41</v>
      </c>
      <c r="H49" s="20" t="s">
        <v>531</v>
      </c>
      <c r="I49" s="20">
        <v>1.28</v>
      </c>
      <c r="J49" s="21" t="s">
        <v>532</v>
      </c>
    </row>
    <row r="50" spans="2:10" x14ac:dyDescent="0.15"/>
  </sheetData>
  <sheetProtection algorithmName="SHA-512" hashValue="NuuUJyvtZs02H7BdyULycAcQkHlabzUzG2Hw58A0eLKadyVH6vzB2+zCxcER/7s9B0ILCbRh53Q+30Kk9qqVkg==" saltValue="34WWmV3pBtbqRGh1elJcFA==" spinCount="100000" sheet="1" objects="1" scenarios="1"/>
  <mergeCells count="3">
    <mergeCell ref="C47:E47"/>
    <mergeCell ref="C48:E48"/>
    <mergeCell ref="C49:E49"/>
  </mergeCells>
  <phoneticPr fontId="2"/>
  <printOptions horizontalCentered="1" verticalCentered="1"/>
  <pageMargins left="0" right="0" top="0" bottom="0" header="0" footer="0"/>
  <pageSetup paperSize="8" scale="92" orientation="landscape" r:id="rId1"/>
  <headerFooter alignWithMargins="0">
    <oddFooter>&amp;C&amp;P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2026-03-16T10:21:01Z</cp:lastPrinted>
  <dcterms:created xsi:type="dcterms:W3CDTF">2026-02-23T08:57:36Z</dcterms:created>
  <dcterms:modified xsi:type="dcterms:W3CDTF">2026-03-19T08:43:22Z</dcterms:modified>
  <cp:category/>
</cp:coreProperties>
</file>