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10.11.72.128\111701share\D_財政班\D05_普通会計決算調査\08財政状況資料集\R06年度決算\01_1回目公表（3月）\03_市町村→県\02_チェック後\"/>
    </mc:Choice>
  </mc:AlternateContent>
  <bookViews>
    <workbookView xWindow="0" yWindow="0" windowWidth="19200" windowHeight="594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6"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W37" i="10"/>
  <c r="BW38" i="10" s="1"/>
  <c r="BW39" i="10" s="1"/>
  <c r="BW40" i="10" s="1"/>
  <c r="BW41" i="10" s="1"/>
  <c r="BW42" i="10" s="1"/>
  <c r="BW43" i="10" s="1"/>
  <c r="BE37" i="10"/>
  <c r="AM37" i="10"/>
  <c r="C37" i="10"/>
  <c r="CO36" i="10"/>
  <c r="BW36" i="10"/>
  <c r="BE36" i="10"/>
  <c r="C36" i="10"/>
  <c r="CO35" i="10"/>
  <c r="BW35" i="10"/>
  <c r="BE35" i="10"/>
  <c r="C35" i="10"/>
  <c r="CO34" i="10"/>
  <c r="BW34" i="10"/>
  <c r="BE34" i="10"/>
  <c r="C34" i="10"/>
  <c r="U34" i="10" s="1"/>
  <c r="U35" i="10" s="1"/>
  <c r="U36" i="10" s="1"/>
  <c r="U37" i="10" s="1"/>
  <c r="AM34" i="10" l="1"/>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<sst xmlns="http://schemas.openxmlformats.org/spreadsheetml/2006/main" count="1123" uniqueCount="569">
  <si>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</si>
  <si>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</si>
  <si>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</si>
  <si>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</si>
  <si>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</si>
  <si>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</si>
  <si>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</si>
  <si>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</si>
  <si>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</si>
  <si>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</si>
  <si>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</si>
  <si>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</si>
  <si>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</si>
  <si>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</si>
  <si>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</si>
  <si>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</si>
  <si>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</si>
  <si>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</si>
  <si>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</si>
  <si>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</si>
  <si>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</si>
  <si>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</si>
  <si>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</si>
  <si>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</si>
  <si>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</si>
  <si>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</si>
  <si>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</si>
  <si>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</si>
  <si>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</si>
  <si>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</si>
  <si>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</si>
  <si>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</si>
  <si>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</si>
  <si>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</si>
  <si>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</si>
  <si>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</si>
  <si>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</si>
  <si>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</si>
  <si>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</si>
  <si>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</si>
  <si>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</si>
  <si>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</si>
  <si>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</si>
  <si>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</si>
  <si>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</si>
  <si>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</si>
  <si>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</si>
  <si>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</si>
  <si>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</si>
  <si>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</si>
  <si>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</si>
  <si>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</si>
  <si>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</si>
  <si>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</si>
  <si>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</si>
  <si>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</si>
  <si>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</si>
  <si>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</si>
  <si>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</si>
  <si>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</si>
  <si>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</si>
  <si>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</si>
  <si>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</si>
  <si>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</si>
  <si>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</si>
  <si>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</si>
  <si>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</si>
  <si>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</si>
  <si>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</si>
  <si>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</si>
  <si>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</si>
  <si>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</si>
  <si>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</si>
  <si>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</si>
  <si>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</si>
  <si>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</si>
  <si>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</si>
  <si>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</si>
  <si>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</si>
  <si>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高知県</t>
    <phoneticPr fontId="5"/>
  </si>
  <si>
    <t>市町村類型</t>
    <phoneticPr fontId="5"/>
  </si>
  <si>
    <t>Ⅰ－１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</si>
  <si>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</si>
  <si>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</si>
  <si>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</si>
  <si>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</si>
  <si>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</si>
  <si>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</si>
  <si>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</si>
  <si>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</si>
  <si>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</si>
  <si>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</si>
  <si>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</si>
  <si>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</si>
  <si>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香美市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</si>
  <si>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</si>
  <si>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</si>
  <si>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</si>
  <si>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</si>
  <si>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</si>
  <si>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</si>
  <si>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</si>
  <si>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</si>
  <si>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</si>
  <si>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</si>
  <si>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</si>
  <si>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</si>
  <si>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</si>
  <si>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</si>
  <si>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</si>
  <si>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</si>
  <si>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</si>
  <si>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</si>
  <si>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</si>
  <si>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</si>
  <si>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</si>
  <si>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</si>
  <si>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</si>
  <si>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</si>
  <si>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</si>
  <si>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</si>
  <si>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</si>
  <si>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</si>
  <si>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</si>
  <si>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</si>
  <si>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</si>
  <si>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</si>
  <si>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</si>
  <si>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</si>
  <si>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</si>
  <si>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</si>
  <si>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</si>
  <si>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</si>
  <si>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</si>
  <si>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</si>
  <si>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</si>
  <si>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</si>
  <si>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</si>
  <si>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</si>
  <si>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</si>
  <si>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</si>
  <si>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</si>
  <si>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5"/>
  </si>
  <si>
    <t>うち日本人(％)</t>
    <phoneticPr fontId="5"/>
  </si>
  <si>
    <t>-1.5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</si>
  <si>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</si>
  <si>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</si>
  <si>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</si>
  <si>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</si>
  <si>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</si>
  <si>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</si>
  <si>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</si>
  <si>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</si>
  <si>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</si>
  <si>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</si>
  <si>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</si>
  <si>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</si>
  <si>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</si>
  <si>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</si>
  <si>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</si>
  <si>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</si>
  <si>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</si>
  <si>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</si>
  <si>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</si>
  <si>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</si>
  <si>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</si>
  <si>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</si>
  <si>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</si>
  <si>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</si>
  <si>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</si>
  <si>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</si>
  <si>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</si>
  <si>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</si>
  <si>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</si>
  <si>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</si>
  <si>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</si>
  <si>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</si>
  <si>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</si>
  <si>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</si>
  <si>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</si>
  <si>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</si>
  <si>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</si>
  <si>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</si>
  <si>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</si>
  <si>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</si>
  <si>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</si>
  <si>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</si>
  <si>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</si>
  <si>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</si>
  <si>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</si>
  <si>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</si>
  <si>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</si>
  <si>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</si>
  <si>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</si>
  <si>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</si>
  <si>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</si>
  <si>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</si>
  <si>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</si>
  <si>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</si>
  <si>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</si>
  <si>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</si>
  <si>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</si>
  <si>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</si>
  <si>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高知県香美市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</si>
  <si>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</si>
  <si>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</si>
  <si>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</si>
  <si>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</si>
  <si>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</si>
  <si>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</si>
  <si>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</si>
  <si>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</si>
  <si>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</si>
  <si>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</si>
  <si>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</si>
  <si>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</si>
  <si>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</si>
  <si>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</si>
  <si>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</si>
  <si>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</si>
  <si>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</si>
  <si>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</si>
  <si>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</si>
  <si>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</si>
  <si>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</si>
  <si>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</si>
  <si>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</si>
  <si>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</si>
  <si>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</si>
  <si>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</si>
  <si>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</si>
  <si>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</si>
  <si>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</si>
  <si>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</si>
  <si>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</si>
  <si>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</si>
  <si>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</si>
  <si>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</si>
  <si>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</si>
  <si>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</si>
  <si>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</si>
  <si>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</si>
  <si>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</si>
  <si>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</si>
  <si>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</si>
  <si>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</si>
  <si>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</si>
  <si>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</si>
  <si>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</si>
  <si>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</si>
  <si>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</si>
  <si>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</si>
  <si>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</si>
  <si>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</si>
  <si>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</si>
  <si>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</si>
  <si>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</si>
  <si>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</si>
  <si>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</si>
  <si>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</si>
  <si>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</si>
  <si>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</si>
  <si>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</si>
  <si>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</si>
  <si>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</si>
  <si>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</si>
  <si>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</si>
  <si>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</si>
  <si>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</si>
  <si>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</si>
  <si>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</si>
  <si>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</si>
  <si>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</si>
  <si>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</si>
  <si>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</si>
  <si>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</si>
  <si>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</si>
  <si>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</si>
  <si>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</si>
  <si>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</si>
  <si>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</si>
  <si>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</si>
  <si>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</si>
  <si>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</si>
  <si>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</si>
  <si>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</si>
  <si>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</si>
  <si>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</si>
  <si>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</si>
  <si>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</si>
  <si>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</si>
  <si>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</si>
  <si>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</si>
  <si>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</si>
  <si>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</si>
  <si>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</si>
  <si>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</si>
  <si>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</si>
  <si>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</si>
  <si>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</si>
  <si>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</si>
  <si>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</si>
  <si>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</si>
  <si>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</si>
  <si>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</si>
  <si>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</si>
  <si>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</si>
  <si>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</si>
  <si>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</si>
  <si>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</si>
  <si>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</si>
  <si>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</si>
  <si>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</si>
  <si>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</si>
  <si>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</si>
  <si>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</si>
  <si>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</si>
  <si>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</si>
  <si>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</si>
  <si>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</si>
  <si>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</si>
  <si>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</si>
  <si>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</si>
  <si>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</si>
  <si>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</si>
  <si>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</si>
  <si>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</si>
  <si>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介護サービス</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</si>
  <si>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</si>
  <si>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</si>
  <si>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</si>
  <si>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</si>
  <si>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</si>
  <si>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</si>
  <si>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</si>
  <si>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</si>
  <si>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</si>
  <si>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</si>
  <si>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</si>
  <si>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</si>
  <si>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</si>
  <si>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</si>
  <si>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</si>
  <si>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</si>
  <si>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</si>
  <si>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</si>
  <si>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</si>
  <si>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</si>
  <si>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</si>
  <si>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</si>
  <si>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</si>
  <si>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</si>
  <si>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</si>
  <si>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</si>
  <si>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高知県香美市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</si>
  <si>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</si>
  <si>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</si>
  <si>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</si>
  <si>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</si>
  <si>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</si>
  <si>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</si>
  <si>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</si>
  <si>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</si>
  <si>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</si>
  <si>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</si>
  <si>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</si>
  <si>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</si>
  <si>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</si>
  <si>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</si>
  <si>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</si>
  <si>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</si>
  <si>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</si>
  <si>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</si>
  <si>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</si>
  <si>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</si>
  <si>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</si>
  <si>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</si>
  <si>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</si>
  <si>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</si>
  <si>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</si>
  <si>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</si>
  <si>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</si>
  <si>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</si>
  <si>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</si>
  <si>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</si>
  <si>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</si>
  <si>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</si>
  <si>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</si>
  <si>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</si>
  <si>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介護保険特別会計（保険事業勘定）</t>
    <phoneticPr fontId="5"/>
  </si>
  <si>
    <t>介護保険特別会計（介護サービス事業勘定）</t>
    <phoneticPr fontId="5"/>
  </si>
  <si>
    <t>後期高齢者医療特別会計</t>
    <phoneticPr fontId="5"/>
  </si>
  <si>
    <t>水道事業会計</t>
    <phoneticPr fontId="5"/>
  </si>
  <si>
    <t>法適用企業</t>
    <phoneticPr fontId="5"/>
  </si>
  <si>
    <t>簡易水道事業会計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</si>
  <si>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</si>
  <si>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</si>
  <si>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</si>
  <si>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</si>
  <si>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</si>
  <si>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</si>
  <si>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</si>
  <si>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</si>
  <si>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</si>
  <si>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</si>
  <si>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</si>
  <si>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</si>
  <si>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</si>
  <si>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</si>
  <si>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</si>
  <si>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</si>
  <si>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</si>
  <si>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</si>
  <si>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</si>
  <si>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</si>
  <si>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</si>
  <si>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</si>
  <si>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</si>
  <si>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</si>
  <si>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</si>
  <si>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</si>
  <si>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</si>
  <si>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</si>
  <si>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</si>
  <si>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</si>
  <si>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</si>
  <si>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</si>
  <si>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</si>
  <si>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</si>
  <si>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</si>
  <si>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</si>
  <si>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</si>
  <si>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</si>
  <si>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</si>
  <si>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</si>
  <si>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</si>
  <si>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</si>
  <si>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</si>
  <si>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</si>
  <si>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</si>
  <si>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</si>
  <si>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</si>
  <si>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</si>
  <si>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</si>
  <si>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</si>
  <si>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</si>
  <si>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</si>
  <si>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</si>
  <si>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</si>
  <si>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</si>
  <si>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</si>
  <si>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</si>
  <si>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</si>
  <si>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</si>
  <si>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</si>
  <si>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</si>
  <si>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</si>
  <si>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</si>
  <si>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</si>
  <si>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</si>
  <si>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</si>
  <si>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</si>
  <si>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</si>
  <si>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</si>
  <si>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</si>
  <si>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</si>
  <si>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</si>
  <si>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</si>
  <si>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</si>
  <si>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</si>
  <si>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</si>
  <si>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</si>
  <si>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</si>
  <si>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</si>
  <si>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</si>
  <si>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</si>
  <si>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</si>
  <si>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</si>
  <si>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</si>
  <si>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</si>
  <si>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</si>
  <si>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</si>
  <si>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</si>
  <si>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</si>
  <si>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</si>
  <si>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</si>
  <si>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</si>
  <si>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</si>
  <si>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</si>
  <si>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</si>
  <si>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</si>
  <si>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</si>
  <si>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</si>
  <si>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</si>
  <si>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</si>
  <si>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</si>
  <si>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</si>
  <si>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</si>
  <si>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</si>
  <si>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</si>
  <si>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</si>
  <si>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</si>
  <si>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</si>
  <si>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</si>
  <si>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</si>
  <si>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</si>
  <si>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</si>
  <si>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</si>
  <si>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</si>
  <si>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</si>
  <si>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</si>
  <si>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</si>
  <si>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</si>
  <si>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</si>
  <si>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</si>
  <si>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</si>
  <si>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</si>
  <si>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</si>
  <si>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</si>
  <si>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</si>
  <si>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</si>
  <si>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</si>
  <si>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</si>
  <si>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</si>
  <si>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</si>
  <si>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</si>
  <si>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</si>
  <si>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</si>
  <si>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</si>
  <si>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</si>
  <si>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</si>
  <si>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2.78</t>
  </si>
  <si>
    <t>▲ 4.87</t>
  </si>
  <si>
    <t>▲ 6.93</t>
  </si>
  <si>
    <t>水道事業会計</t>
  </si>
  <si>
    <t>下水道事業会計</t>
  </si>
  <si>
    <t>簡易水道事業会計</t>
  </si>
  <si>
    <t>介護保険特別会計（保険事業勘定）</t>
  </si>
  <si>
    <t>一般会計</t>
  </si>
  <si>
    <t>国民健康保険特別会計（事業勘定）</t>
  </si>
  <si>
    <t>後期高齢者医療特別会計</t>
  </si>
  <si>
    <t>介護保険特別会計（介護サービス事業勘定）</t>
  </si>
  <si>
    <t>その他会計（赤字）</t>
  </si>
  <si>
    <t>その他会計（黒字）</t>
  </si>
  <si>
    <t>R02</t>
    <phoneticPr fontId="5"/>
  </si>
  <si>
    <t>R03</t>
    <phoneticPr fontId="5"/>
  </si>
  <si>
    <t>R04</t>
    <phoneticPr fontId="5"/>
  </si>
  <si>
    <t>R05</t>
    <phoneticPr fontId="5"/>
  </si>
  <si>
    <t>R06</t>
    <phoneticPr fontId="5"/>
  </si>
  <si>
    <t>施設等整備基金</t>
    <phoneticPr fontId="2"/>
  </si>
  <si>
    <t>合併振興基金</t>
    <phoneticPr fontId="5"/>
  </si>
  <si>
    <t>地域福祉基金</t>
    <phoneticPr fontId="5"/>
  </si>
  <si>
    <t>ふるさとづくり基金</t>
    <phoneticPr fontId="5"/>
  </si>
  <si>
    <t>まちづくり応援基金</t>
    <phoneticPr fontId="5"/>
  </si>
  <si>
    <t>-</t>
    <phoneticPr fontId="2"/>
  </si>
  <si>
    <t>-</t>
    <phoneticPr fontId="2"/>
  </si>
  <si>
    <t xml:space="preserve"> </t>
    <phoneticPr fontId="2"/>
  </si>
  <si>
    <t>香南香美衛生組合</t>
    <phoneticPr fontId="2"/>
  </si>
  <si>
    <t>香南斎場組合</t>
    <phoneticPr fontId="2"/>
  </si>
  <si>
    <t>香南香美老人ホーム組合</t>
  </si>
  <si>
    <t>香南香美老人ホーム組合</t>
    <phoneticPr fontId="2"/>
  </si>
  <si>
    <t>香南清掃組合</t>
  </si>
  <si>
    <t>こうち人づくり広域連合</t>
  </si>
  <si>
    <t>高知県市町村総合事務組合</t>
    <rPh sb="0" eb="3">
      <t>コウチケン</t>
    </rPh>
    <rPh sb="3" eb="6">
      <t>シチョウソン</t>
    </rPh>
    <rPh sb="6" eb="8">
      <t>ソウゴウ</t>
    </rPh>
    <rPh sb="8" eb="12">
      <t>ジムクミアイ</t>
    </rPh>
    <phoneticPr fontId="2"/>
  </si>
  <si>
    <t>高知県後期高齢者医療広域連合</t>
    <rPh sb="0" eb="3">
      <t>コウチケン</t>
    </rPh>
    <rPh sb="3" eb="5">
      <t>コウキ</t>
    </rPh>
    <rPh sb="5" eb="8">
      <t>コウレイシャ</t>
    </rPh>
    <rPh sb="8" eb="10">
      <t>イリョウ</t>
    </rPh>
    <rPh sb="10" eb="14">
      <t>コウイキレンゴウ</t>
    </rPh>
    <phoneticPr fontId="2"/>
  </si>
  <si>
    <t>南国・香南・香美租税債権管理機構</t>
    <rPh sb="0" eb="2">
      <t>ナンコク</t>
    </rPh>
    <rPh sb="3" eb="5">
      <t>コウナン</t>
    </rPh>
    <rPh sb="6" eb="8">
      <t>カミ</t>
    </rPh>
    <rPh sb="8" eb="10">
      <t>ソゼイ</t>
    </rPh>
    <rPh sb="10" eb="12">
      <t>サイケン</t>
    </rPh>
    <rPh sb="12" eb="14">
      <t>カンリ</t>
    </rPh>
    <rPh sb="14" eb="16">
      <t>キコウ</t>
    </rPh>
    <phoneticPr fontId="2"/>
  </si>
  <si>
    <t>一般会計</t>
    <rPh sb="0" eb="2">
      <t>イッパン</t>
    </rPh>
    <rPh sb="2" eb="4">
      <t>カイケイ</t>
    </rPh>
    <phoneticPr fontId="38"/>
  </si>
  <si>
    <t>特別会計</t>
    <rPh sb="0" eb="2">
      <t>トクベツ</t>
    </rPh>
    <rPh sb="2" eb="4">
      <t>カイケイ</t>
    </rPh>
    <phoneticPr fontId="38"/>
  </si>
  <si>
    <t>交通災害共済事業特別会計</t>
    <rPh sb="0" eb="2">
      <t>コウツウ</t>
    </rPh>
    <rPh sb="2" eb="4">
      <t>サイガイ</t>
    </rPh>
    <rPh sb="4" eb="6">
      <t>キョウサイ</t>
    </rPh>
    <rPh sb="6" eb="8">
      <t>ジギョウ</t>
    </rPh>
    <rPh sb="8" eb="10">
      <t>トクベツ</t>
    </rPh>
    <rPh sb="10" eb="12">
      <t>カイケイ</t>
    </rPh>
    <phoneticPr fontId="3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</si>
</sst>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8"/>
      <color theme="3"/>
      <name val="游ゴシック Light"/>
      <family val="2"/>
      <charset val="128"/>
      <scheme val="major"/>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92632</c:v>
                </c:pt>
                <c:pt idx="1">
                  <c:v>96469</c:v>
                </c:pt>
                <c:pt idx="2">
                  <c:v>85743</c:v>
                </c:pt>
                <c:pt idx="3">
                  <c:v>92509</c:v>
                </c:pt>
                <c:pt idx="4">
                  <c:v>98544</c:v>
                </c:pt>
              </c:numCache>
            </c:numRef>
          </c:val>
          <c:smooth val="0"/>
          <c:extLst>
            <c:ext xmlns:c16="http://schemas.microsoft.com/office/drawing/2014/chart" uri="{C3380CC4-5D6E-409C-BE32-E72D297353CC}">
              <c16:uniqueId val="{00000000-B9F9-49FA-A365-22C8C30CB7C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75022</c:v>
                </c:pt>
                <c:pt idx="1">
                  <c:v>92396</c:v>
                </c:pt>
                <c:pt idx="2">
                  <c:v>114925</c:v>
                </c:pt>
                <c:pt idx="3">
                  <c:v>75104</c:v>
                </c:pt>
                <c:pt idx="4">
                  <c:v>93718</c:v>
                </c:pt>
              </c:numCache>
            </c:numRef>
          </c:val>
          <c:smooth val="0"/>
          <c:extLst>
            <c:ext xmlns:c16="http://schemas.microsoft.com/office/drawing/2014/chart" uri="{C3380CC4-5D6E-409C-BE32-E72D297353CC}">
              <c16:uniqueId val="{00000001-B9F9-49FA-A365-22C8C30CB7C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1.59</c:v>
                </c:pt>
                <c:pt idx="1">
                  <c:v>5.3</c:v>
                </c:pt>
                <c:pt idx="2">
                  <c:v>2.63</c:v>
                </c:pt>
                <c:pt idx="3">
                  <c:v>2.58</c:v>
                </c:pt>
                <c:pt idx="4">
                  <c:v>0.98</c:v>
                </c:pt>
              </c:numCache>
            </c:numRef>
          </c:val>
          <c:extLst>
            <c:ext xmlns:c16="http://schemas.microsoft.com/office/drawing/2014/chart" uri="{C3380CC4-5D6E-409C-BE32-E72D297353CC}">
              <c16:uniqueId val="{00000000-8F57-4D17-A9ED-395FB1640C8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45.32</c:v>
                </c:pt>
                <c:pt idx="1">
                  <c:v>44.93</c:v>
                </c:pt>
                <c:pt idx="2">
                  <c:v>49.13</c:v>
                </c:pt>
                <c:pt idx="3">
                  <c:v>45.12</c:v>
                </c:pt>
                <c:pt idx="4">
                  <c:v>39.85</c:v>
                </c:pt>
              </c:numCache>
            </c:numRef>
          </c:val>
          <c:extLst>
            <c:ext xmlns:c16="http://schemas.microsoft.com/office/drawing/2014/chart" uri="{C3380CC4-5D6E-409C-BE32-E72D297353CC}">
              <c16:uniqueId val="{00000001-8F57-4D17-A9ED-395FB1640C8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0.82</c:v>
                </c:pt>
                <c:pt idx="1">
                  <c:v>3.83</c:v>
                </c:pt>
                <c:pt idx="2">
                  <c:v>-2.78</c:v>
                </c:pt>
                <c:pt idx="3">
                  <c:v>-4.87</c:v>
                </c:pt>
                <c:pt idx="4">
                  <c:v>-6.93</c:v>
                </c:pt>
              </c:numCache>
            </c:numRef>
          </c:val>
          <c:smooth val="0"/>
          <c:extLst>
            <c:ext xmlns:c16="http://schemas.microsoft.com/office/drawing/2014/chart" uri="{C3380CC4-5D6E-409C-BE32-E72D297353CC}">
              <c16:uniqueId val="{00000002-8F57-4D17-A9ED-395FB1640C8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0.03</c:v>
                </c:pt>
                <c:pt idx="2">
                  <c:v>#N/A</c:v>
                </c:pt>
                <c:pt idx="3">
                  <c:v>2.64</c:v>
                </c:pt>
                <c:pt idx="4">
                  <c:v>0</c:v>
                </c:pt>
                <c:pt idx="5">
                  <c:v>0</c:v>
                </c:pt>
                <c:pt idx="6">
                  <c:v>0</c:v>
                </c:pt>
                <c:pt idx="7">
                  <c:v>0</c:v>
                </c:pt>
                <c:pt idx="8">
                  <c:v>0</c:v>
                </c:pt>
                <c:pt idx="9">
                  <c:v>0</c:v>
                </c:pt>
              </c:numCache>
            </c:numRef>
          </c:val>
          <c:extLst>
            <c:ext xmlns:c16="http://schemas.microsoft.com/office/drawing/2014/chart" uri="{C3380CC4-5D6E-409C-BE32-E72D297353CC}">
              <c16:uniqueId val="{00000000-691B-47D0-B4B1-94D4E6C8381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91B-47D0-B4B1-94D4E6C8381D}"/>
            </c:ext>
          </c:extLst>
        </c:ser>
        <c:ser>
          <c:idx val="2"/>
          <c:order val="2"/>
          <c:tx>
            <c:strRef>
              <c:f>データシート!$A$29</c:f>
              <c:strCache>
                <c:ptCount val="1"/>
                <c:pt idx="0">
                  <c:v>介護保険特別会計（介護サービス事業勘定）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691B-47D0-B4B1-94D4E6C8381D}"/>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0.11</c:v>
                </c:pt>
                <c:pt idx="2">
                  <c:v>#N/A</c:v>
                </c:pt>
                <c:pt idx="3">
                  <c:v>0.12</c:v>
                </c:pt>
                <c:pt idx="4">
                  <c:v>#N/A</c:v>
                </c:pt>
                <c:pt idx="5">
                  <c:v>0.11</c:v>
                </c:pt>
                <c:pt idx="6">
                  <c:v>#N/A</c:v>
                </c:pt>
                <c:pt idx="7">
                  <c:v>0.06</c:v>
                </c:pt>
                <c:pt idx="8">
                  <c:v>#N/A</c:v>
                </c:pt>
                <c:pt idx="9">
                  <c:v>0.12</c:v>
                </c:pt>
              </c:numCache>
            </c:numRef>
          </c:val>
          <c:extLst>
            <c:ext xmlns:c16="http://schemas.microsoft.com/office/drawing/2014/chart" uri="{C3380CC4-5D6E-409C-BE32-E72D297353CC}">
              <c16:uniqueId val="{00000003-691B-47D0-B4B1-94D4E6C8381D}"/>
            </c:ext>
          </c:extLst>
        </c:ser>
        <c:ser>
          <c:idx val="4"/>
          <c:order val="4"/>
          <c:tx>
            <c:strRef>
              <c:f>データシート!$A$31</c:f>
              <c:strCache>
                <c:ptCount val="1"/>
                <c:pt idx="0">
                  <c:v>国民健康保険特別会計（事業勘定）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0.08</c:v>
                </c:pt>
                <c:pt idx="2">
                  <c:v>#N/A</c:v>
                </c:pt>
                <c:pt idx="3">
                  <c:v>0.41</c:v>
                </c:pt>
                <c:pt idx="4">
                  <c:v>#N/A</c:v>
                </c:pt>
                <c:pt idx="5">
                  <c:v>0.17</c:v>
                </c:pt>
                <c:pt idx="6">
                  <c:v>#N/A</c:v>
                </c:pt>
                <c:pt idx="7">
                  <c:v>0.41</c:v>
                </c:pt>
                <c:pt idx="8">
                  <c:v>#N/A</c:v>
                </c:pt>
                <c:pt idx="9">
                  <c:v>0.38</c:v>
                </c:pt>
              </c:numCache>
            </c:numRef>
          </c:val>
          <c:extLst>
            <c:ext xmlns:c16="http://schemas.microsoft.com/office/drawing/2014/chart" uri="{C3380CC4-5D6E-409C-BE32-E72D297353CC}">
              <c16:uniqueId val="{00000004-691B-47D0-B4B1-94D4E6C8381D}"/>
            </c:ext>
          </c:extLst>
        </c:ser>
        <c:ser>
          <c:idx val="5"/>
          <c:order val="5"/>
          <c:tx>
            <c:strRef>
              <c:f>データシート!$A$32</c:f>
              <c:strCache>
                <c:ptCount val="1"/>
                <c:pt idx="0">
                  <c:v>一般会計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1.58</c:v>
                </c:pt>
                <c:pt idx="2">
                  <c:v>#N/A</c:v>
                </c:pt>
                <c:pt idx="3">
                  <c:v>5.3</c:v>
                </c:pt>
                <c:pt idx="4">
                  <c:v>#N/A</c:v>
                </c:pt>
                <c:pt idx="5">
                  <c:v>2.63</c:v>
                </c:pt>
                <c:pt idx="6">
                  <c:v>#N/A</c:v>
                </c:pt>
                <c:pt idx="7">
                  <c:v>2.58</c:v>
                </c:pt>
                <c:pt idx="8">
                  <c:v>#N/A</c:v>
                </c:pt>
                <c:pt idx="9">
                  <c:v>0.97</c:v>
                </c:pt>
              </c:numCache>
            </c:numRef>
          </c:val>
          <c:extLst>
            <c:ext xmlns:c16="http://schemas.microsoft.com/office/drawing/2014/chart" uri="{C3380CC4-5D6E-409C-BE32-E72D297353CC}">
              <c16:uniqueId val="{00000005-691B-47D0-B4B1-94D4E6C8381D}"/>
            </c:ext>
          </c:extLst>
        </c:ser>
        <c:ser>
          <c:idx val="6"/>
          <c:order val="6"/>
          <c:tx>
            <c:strRef>
              <c:f>データシート!$A$33</c:f>
              <c:strCache>
                <c:ptCount val="1"/>
                <c:pt idx="0">
                  <c:v>介護保険特別会計（保険事業勘定）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0.42</c:v>
                </c:pt>
                <c:pt idx="2">
                  <c:v>#N/A</c:v>
                </c:pt>
                <c:pt idx="3">
                  <c:v>2.48</c:v>
                </c:pt>
                <c:pt idx="4">
                  <c:v>#N/A</c:v>
                </c:pt>
                <c:pt idx="5">
                  <c:v>2.33</c:v>
                </c:pt>
                <c:pt idx="6">
                  <c:v>#N/A</c:v>
                </c:pt>
                <c:pt idx="7">
                  <c:v>2.17</c:v>
                </c:pt>
                <c:pt idx="8">
                  <c:v>#N/A</c:v>
                </c:pt>
                <c:pt idx="9">
                  <c:v>1.56</c:v>
                </c:pt>
              </c:numCache>
            </c:numRef>
          </c:val>
          <c:extLst>
            <c:ext xmlns:c16="http://schemas.microsoft.com/office/drawing/2014/chart" uri="{C3380CC4-5D6E-409C-BE32-E72D297353CC}">
              <c16:uniqueId val="{00000006-691B-47D0-B4B1-94D4E6C8381D}"/>
            </c:ext>
          </c:extLst>
        </c:ser>
        <c:ser>
          <c:idx val="7"/>
          <c:order val="7"/>
          <c:tx>
            <c:strRef>
              <c:f>データシート!$A$34</c:f>
              <c:strCache>
                <c:ptCount val="1"/>
                <c:pt idx="0">
                  <c:v>簡易水道事業会計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#N/A</c:v>
                </c:pt>
                <c:pt idx="5">
                  <c:v>1.4</c:v>
                </c:pt>
                <c:pt idx="6">
                  <c:v>#N/A</c:v>
                </c:pt>
                <c:pt idx="7">
                  <c:v>2.37</c:v>
                </c:pt>
                <c:pt idx="8">
                  <c:v>#N/A</c:v>
                </c:pt>
                <c:pt idx="9">
                  <c:v>3.18</c:v>
                </c:pt>
              </c:numCache>
            </c:numRef>
          </c:val>
          <c:extLst>
            <c:ext xmlns:c16="http://schemas.microsoft.com/office/drawing/2014/chart" uri="{C3380CC4-5D6E-409C-BE32-E72D297353CC}">
              <c16:uniqueId val="{00000007-691B-47D0-B4B1-94D4E6C8381D}"/>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0</c:v>
                </c:pt>
                <c:pt idx="1">
                  <c:v>0</c:v>
                </c:pt>
                <c:pt idx="2">
                  <c:v>0</c:v>
                </c:pt>
                <c:pt idx="3">
                  <c:v>0</c:v>
                </c:pt>
                <c:pt idx="4">
                  <c:v>#N/A</c:v>
                </c:pt>
                <c:pt idx="5">
                  <c:v>3.04</c:v>
                </c:pt>
                <c:pt idx="6">
                  <c:v>#N/A</c:v>
                </c:pt>
                <c:pt idx="7">
                  <c:v>4.2300000000000004</c:v>
                </c:pt>
                <c:pt idx="8">
                  <c:v>#N/A</c:v>
                </c:pt>
                <c:pt idx="9">
                  <c:v>5.51</c:v>
                </c:pt>
              </c:numCache>
            </c:numRef>
          </c:val>
          <c:extLst>
            <c:ext xmlns:c16="http://schemas.microsoft.com/office/drawing/2014/chart" uri="{C3380CC4-5D6E-409C-BE32-E72D297353CC}">
              <c16:uniqueId val="{00000008-691B-47D0-B4B1-94D4E6C8381D}"/>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3.88</c:v>
                </c:pt>
                <c:pt idx="2">
                  <c:v>#N/A</c:v>
                </c:pt>
                <c:pt idx="3">
                  <c:v>4.4800000000000004</c:v>
                </c:pt>
                <c:pt idx="4">
                  <c:v>#N/A</c:v>
                </c:pt>
                <c:pt idx="5">
                  <c:v>5.57</c:v>
                </c:pt>
                <c:pt idx="6">
                  <c:v>#N/A</c:v>
                </c:pt>
                <c:pt idx="7">
                  <c:v>6.39</c:v>
                </c:pt>
                <c:pt idx="8">
                  <c:v>#N/A</c:v>
                </c:pt>
                <c:pt idx="9">
                  <c:v>6.34</c:v>
                </c:pt>
              </c:numCache>
            </c:numRef>
          </c:val>
          <c:extLst>
            <c:ext xmlns:c16="http://schemas.microsoft.com/office/drawing/2014/chart" uri="{C3380CC4-5D6E-409C-BE32-E72D297353CC}">
              <c16:uniqueId val="{00000009-691B-47D0-B4B1-94D4E6C8381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1952</c:v>
                </c:pt>
                <c:pt idx="5">
                  <c:v>1836</c:v>
                </c:pt>
                <c:pt idx="8">
                  <c:v>1824</c:v>
                </c:pt>
                <c:pt idx="11">
                  <c:v>1863</c:v>
                </c:pt>
                <c:pt idx="14">
                  <c:v>1881</c:v>
                </c:pt>
              </c:numCache>
            </c:numRef>
          </c:val>
          <c:extLst>
            <c:ext xmlns:c16="http://schemas.microsoft.com/office/drawing/2014/chart" uri="{C3380CC4-5D6E-409C-BE32-E72D297353CC}">
              <c16:uniqueId val="{00000000-5196-41C7-88E5-12AC8794DA4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196-41C7-88E5-12AC8794DA4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5196-41C7-88E5-12AC8794DA4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136</c:v>
                </c:pt>
                <c:pt idx="3">
                  <c:v>136</c:v>
                </c:pt>
                <c:pt idx="6">
                  <c:v>136</c:v>
                </c:pt>
                <c:pt idx="9">
                  <c:v>135</c:v>
                </c:pt>
                <c:pt idx="12">
                  <c:v>133</c:v>
                </c:pt>
              </c:numCache>
            </c:numRef>
          </c:val>
          <c:extLst>
            <c:ext xmlns:c16="http://schemas.microsoft.com/office/drawing/2014/chart" uri="{C3380CC4-5D6E-409C-BE32-E72D297353CC}">
              <c16:uniqueId val="{00000003-5196-41C7-88E5-12AC8794DA4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382</c:v>
                </c:pt>
                <c:pt idx="3">
                  <c:v>429</c:v>
                </c:pt>
                <c:pt idx="6">
                  <c:v>272</c:v>
                </c:pt>
                <c:pt idx="9">
                  <c:v>252</c:v>
                </c:pt>
                <c:pt idx="12">
                  <c:v>250</c:v>
                </c:pt>
              </c:numCache>
            </c:numRef>
          </c:val>
          <c:extLst>
            <c:ext xmlns:c16="http://schemas.microsoft.com/office/drawing/2014/chart" uri="{C3380CC4-5D6E-409C-BE32-E72D297353CC}">
              <c16:uniqueId val="{00000004-5196-41C7-88E5-12AC8794DA4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196-41C7-88E5-12AC8794DA4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196-41C7-88E5-12AC8794DA4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2246</c:v>
                </c:pt>
                <c:pt idx="3">
                  <c:v>2072</c:v>
                </c:pt>
                <c:pt idx="6">
                  <c:v>2094</c:v>
                </c:pt>
                <c:pt idx="9">
                  <c:v>2150</c:v>
                </c:pt>
                <c:pt idx="12">
                  <c:v>2187</c:v>
                </c:pt>
              </c:numCache>
            </c:numRef>
          </c:val>
          <c:extLst>
            <c:ext xmlns:c16="http://schemas.microsoft.com/office/drawing/2014/chart" uri="{C3380CC4-5D6E-409C-BE32-E72D297353CC}">
              <c16:uniqueId val="{00000007-5196-41C7-88E5-12AC8794DA4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812</c:v>
                </c:pt>
                <c:pt idx="2">
                  <c:v>#N/A</c:v>
                </c:pt>
                <c:pt idx="3">
                  <c:v>#N/A</c:v>
                </c:pt>
                <c:pt idx="4">
                  <c:v>801</c:v>
                </c:pt>
                <c:pt idx="5">
                  <c:v>#N/A</c:v>
                </c:pt>
                <c:pt idx="6">
                  <c:v>#N/A</c:v>
                </c:pt>
                <c:pt idx="7">
                  <c:v>678</c:v>
                </c:pt>
                <c:pt idx="8">
                  <c:v>#N/A</c:v>
                </c:pt>
                <c:pt idx="9">
                  <c:v>#N/A</c:v>
                </c:pt>
                <c:pt idx="10">
                  <c:v>674</c:v>
                </c:pt>
                <c:pt idx="11">
                  <c:v>#N/A</c:v>
                </c:pt>
                <c:pt idx="12">
                  <c:v>#N/A</c:v>
                </c:pt>
                <c:pt idx="13">
                  <c:v>689</c:v>
                </c:pt>
                <c:pt idx="14">
                  <c:v>#N/A</c:v>
                </c:pt>
              </c:numCache>
            </c:numRef>
          </c:val>
          <c:smooth val="0"/>
          <c:extLst>
            <c:ext xmlns:c16="http://schemas.microsoft.com/office/drawing/2014/chart" uri="{C3380CC4-5D6E-409C-BE32-E72D297353CC}">
              <c16:uniqueId val="{00000008-5196-41C7-88E5-12AC8794DA4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16087</c:v>
                </c:pt>
                <c:pt idx="5">
                  <c:v>15928</c:v>
                </c:pt>
                <c:pt idx="8">
                  <c:v>16238</c:v>
                </c:pt>
                <c:pt idx="11">
                  <c:v>14882</c:v>
                </c:pt>
                <c:pt idx="14">
                  <c:v>16441</c:v>
                </c:pt>
              </c:numCache>
            </c:numRef>
          </c:val>
          <c:extLst>
            <c:ext xmlns:c16="http://schemas.microsoft.com/office/drawing/2014/chart" uri="{C3380CC4-5D6E-409C-BE32-E72D297353CC}">
              <c16:uniqueId val="{00000000-7E30-4BAC-8BF1-4B54F0F69F1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264</c:v>
                </c:pt>
                <c:pt idx="5">
                  <c:v>179</c:v>
                </c:pt>
                <c:pt idx="8">
                  <c:v>143</c:v>
                </c:pt>
                <c:pt idx="11">
                  <c:v>104</c:v>
                </c:pt>
                <c:pt idx="14">
                  <c:v>93</c:v>
                </c:pt>
              </c:numCache>
            </c:numRef>
          </c:val>
          <c:extLst>
            <c:ext xmlns:c16="http://schemas.microsoft.com/office/drawing/2014/chart" uri="{C3380CC4-5D6E-409C-BE32-E72D297353CC}">
              <c16:uniqueId val="{00000001-7E30-4BAC-8BF1-4B54F0F69F1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10120</c:v>
                </c:pt>
                <c:pt idx="5">
                  <c:v>10248</c:v>
                </c:pt>
                <c:pt idx="8">
                  <c:v>10657</c:v>
                </c:pt>
                <c:pt idx="11">
                  <c:v>7917</c:v>
                </c:pt>
                <c:pt idx="14">
                  <c:v>7936</c:v>
                </c:pt>
              </c:numCache>
            </c:numRef>
          </c:val>
          <c:extLst>
            <c:ext xmlns:c16="http://schemas.microsoft.com/office/drawing/2014/chart" uri="{C3380CC4-5D6E-409C-BE32-E72D297353CC}">
              <c16:uniqueId val="{00000002-7E30-4BAC-8BF1-4B54F0F69F1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E30-4BAC-8BF1-4B54F0F69F1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E30-4BAC-8BF1-4B54F0F69F1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E30-4BAC-8BF1-4B54F0F69F1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2842</c:v>
                </c:pt>
                <c:pt idx="3">
                  <c:v>2739</c:v>
                </c:pt>
                <c:pt idx="6">
                  <c:v>2625</c:v>
                </c:pt>
                <c:pt idx="9">
                  <c:v>2491</c:v>
                </c:pt>
                <c:pt idx="12">
                  <c:v>2580</c:v>
                </c:pt>
              </c:numCache>
            </c:numRef>
          </c:val>
          <c:extLst>
            <c:ext xmlns:c16="http://schemas.microsoft.com/office/drawing/2014/chart" uri="{C3380CC4-5D6E-409C-BE32-E72D297353CC}">
              <c16:uniqueId val="{00000006-7E30-4BAC-8BF1-4B54F0F69F1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1310</c:v>
                </c:pt>
                <c:pt idx="3">
                  <c:v>1166</c:v>
                </c:pt>
                <c:pt idx="6">
                  <c:v>1021</c:v>
                </c:pt>
                <c:pt idx="9">
                  <c:v>870</c:v>
                </c:pt>
                <c:pt idx="12">
                  <c:v>718</c:v>
                </c:pt>
              </c:numCache>
            </c:numRef>
          </c:val>
          <c:extLst>
            <c:ext xmlns:c16="http://schemas.microsoft.com/office/drawing/2014/chart" uri="{C3380CC4-5D6E-409C-BE32-E72D297353CC}">
              <c16:uniqueId val="{00000007-7E30-4BAC-8BF1-4B54F0F69F1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3256</c:v>
                </c:pt>
                <c:pt idx="3">
                  <c:v>3194</c:v>
                </c:pt>
                <c:pt idx="6">
                  <c:v>2799</c:v>
                </c:pt>
                <c:pt idx="9">
                  <c:v>2442</c:v>
                </c:pt>
                <c:pt idx="12">
                  <c:v>1997</c:v>
                </c:pt>
              </c:numCache>
            </c:numRef>
          </c:val>
          <c:extLst>
            <c:ext xmlns:c16="http://schemas.microsoft.com/office/drawing/2014/chart" uri="{C3380CC4-5D6E-409C-BE32-E72D297353CC}">
              <c16:uniqueId val="{00000008-7E30-4BAC-8BF1-4B54F0F69F1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7E30-4BAC-8BF1-4B54F0F69F1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14631</c:v>
                </c:pt>
                <c:pt idx="3">
                  <c:v>14694</c:v>
                </c:pt>
                <c:pt idx="6">
                  <c:v>14996</c:v>
                </c:pt>
                <c:pt idx="9">
                  <c:v>14414</c:v>
                </c:pt>
                <c:pt idx="12">
                  <c:v>14168</c:v>
                </c:pt>
              </c:numCache>
            </c:numRef>
          </c:val>
          <c:extLst>
            <c:ext xmlns:c16="http://schemas.microsoft.com/office/drawing/2014/chart" uri="{C3380CC4-5D6E-409C-BE32-E72D297353CC}">
              <c16:uniqueId val="{0000000A-7E30-4BAC-8BF1-4B54F0F69F1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7E30-4BAC-8BF1-4B54F0F69F1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4967</c:v>
                </c:pt>
                <c:pt idx="1">
                  <c:v>4605</c:v>
                </c:pt>
                <c:pt idx="2">
                  <c:v>4172</c:v>
                </c:pt>
              </c:numCache>
            </c:numRef>
          </c:val>
          <c:extLst>
            <c:ext xmlns:c16="http://schemas.microsoft.com/office/drawing/2014/chart" uri="{C3380CC4-5D6E-409C-BE32-E72D297353CC}">
              <c16:uniqueId val="{00000000-21C8-4DB5-BC7F-A39D9B699F9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949</c:v>
                </c:pt>
                <c:pt idx="1">
                  <c:v>991</c:v>
                </c:pt>
                <c:pt idx="2">
                  <c:v>1024</c:v>
                </c:pt>
              </c:numCache>
            </c:numRef>
          </c:val>
          <c:extLst>
            <c:ext xmlns:c16="http://schemas.microsoft.com/office/drawing/2014/chart" uri="{C3380CC4-5D6E-409C-BE32-E72D297353CC}">
              <c16:uniqueId val="{00000001-21C8-4DB5-BC7F-A39D9B699F9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6111</c:v>
                </c:pt>
                <c:pt idx="1">
                  <c:v>6106</c:v>
                </c:pt>
                <c:pt idx="2">
                  <c:v>6112</c:v>
                </c:pt>
              </c:numCache>
            </c:numRef>
          </c:val>
          <c:extLst>
            <c:ext xmlns:c16="http://schemas.microsoft.com/office/drawing/2014/chart" uri="{C3380CC4-5D6E-409C-BE32-E72D297353CC}">
              <c16:uniqueId val="{00000002-21C8-4DB5-BC7F-A39D9B699F9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高知県香美市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300">
              <a:latin typeface="ＭＳ ゴシック" pitchFamily="49" charset="-128"/>
              <a:ea typeface="ＭＳ ゴシック" pitchFamily="49" charset="-128"/>
            </a:rPr>
            <a:t>実質的な公債費負担額は、令和</a:t>
          </a:r>
          <a:r>
            <a:rPr kumimoji="1" lang="en-US" altLang="ja-JP" sz="1300">
              <a:latin typeface="ＭＳ ゴシック" pitchFamily="49" charset="-128"/>
              <a:ea typeface="ＭＳ ゴシック" pitchFamily="49" charset="-128"/>
            </a:rPr>
            <a:t>2</a:t>
          </a:r>
          <a:r>
            <a:rPr kumimoji="1" lang="ja-JP" altLang="en-US" sz="1300">
              <a:latin typeface="ＭＳ ゴシック" pitchFamily="49" charset="-128"/>
              <a:ea typeface="ＭＳ ゴシック" pitchFamily="49" charset="-128"/>
            </a:rPr>
            <a:t>年度から令和</a:t>
          </a:r>
          <a:r>
            <a:rPr kumimoji="1" lang="en-US" altLang="ja-JP" sz="1300">
              <a:latin typeface="ＭＳ ゴシック" pitchFamily="49" charset="-128"/>
              <a:ea typeface="ＭＳ ゴシック" pitchFamily="49" charset="-128"/>
            </a:rPr>
            <a:t>6</a:t>
          </a:r>
          <a:r>
            <a:rPr kumimoji="1" lang="ja-JP" altLang="en-US" sz="1300">
              <a:latin typeface="ＭＳ ゴシック" pitchFamily="49" charset="-128"/>
              <a:ea typeface="ＭＳ ゴシック" pitchFamily="49" charset="-128"/>
            </a:rPr>
            <a:t>年度にかけて減少しており、改善傾向にある。主な要因は、水道や下水道事業の法適化に伴う一般会計からの繰出金の整理や、公営企業債の償還が進んだことにより、一般会計の実質的な負担額が抑制されたことによる。一方、令和</a:t>
          </a:r>
          <a:r>
            <a:rPr kumimoji="1" lang="en-US" altLang="ja-JP" sz="1300">
              <a:latin typeface="ＭＳ ゴシック" pitchFamily="49" charset="-128"/>
              <a:ea typeface="ＭＳ ゴシック" pitchFamily="49" charset="-128"/>
            </a:rPr>
            <a:t>4</a:t>
          </a:r>
          <a:r>
            <a:rPr kumimoji="1" lang="ja-JP" altLang="en-US" sz="1300">
              <a:latin typeface="ＭＳ ゴシック" pitchFamily="49" charset="-128"/>
              <a:ea typeface="ＭＳ ゴシック" pitchFamily="49" charset="-128"/>
            </a:rPr>
            <a:t>年度以降は減少幅が縮小し、横ばい推移に転じている。これは繰入金の減少ペースが鈍化したことによるものであり、今後の施設更新需要の増大が再び負担を押し上げる可能性がある。</a:t>
          </a:r>
        </a:p>
        <a:p>
          <a:r>
            <a:rPr kumimoji="1" lang="ja-JP" altLang="en-US" sz="1300">
              <a:latin typeface="ＭＳ ゴシック" pitchFamily="49" charset="-128"/>
              <a:ea typeface="ＭＳ ゴシック" pitchFamily="49" charset="-128"/>
            </a:rPr>
            <a:t>　また、総返済額の多くが地方交付税で補填されているが、交付税措置のない単独事業等で新規起債を増やした場合には、実質的な負担が急増するおそれがある。将来の財政硬直化を回避するため、引き続き厳格な起債管理が必要であ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高知県香美市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本市においては、将来負担額から充当可能財源等を差し引いた分子が令和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年度から継続してマイナスとなっているため、比率は算定されていない。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将来負担額の多くを占める地方債残高は、計画的な償還の一方で大型事業の実施により横ばいの推移となっている。しかし、将来の返済財源として見込まれる地方交付税の算入予定額が、地方債残高を上回る規模で推移しており、これが将来負担を実質的に相殺している。</a:t>
          </a:r>
        </a:p>
        <a:p>
          <a:r>
            <a:rPr kumimoji="1" lang="ja-JP" altLang="en-US" sz="1400">
              <a:latin typeface="ＭＳ ゴシック" pitchFamily="49" charset="-128"/>
              <a:ea typeface="ＭＳ ゴシック" pitchFamily="49" charset="-128"/>
            </a:rPr>
            <a:t>　一方で、財政調整基金の取り崩しによる充当可能基金の減少は注視すべき点である。今後は大型事業に伴う地方債残高の動向や基金残高の水準を注視しながら、中長期的な視点での適正な起債管理と、健全な財政運営を維持することが重要であ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高知県香美市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　決算剰余金の積立てや地方債償還に備えた減債基金の積み増し、ふるさと納税による寄附金の受け入れ等を行った。一方、物価高騰に伴う住民支援や人件費の増、交流促進施設や市営住宅等の施設改修、学校や保育園の維持修繕、および防災備蓄品の整備等に各基金を充当した。これらの積立てと活用の差引きにより、基金残高は前年度比で減少となった。これは、新型コロナウイルス感染症対策等に伴う積立期から、行政需要への充当が進む活用期へと局面が変化したことを反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短期的には公共施設の老朽化に伴う長寿命化改修や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DX</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推進に向けた投資が本格化することから、基金の計画的な活用が必要となる局面が続く見込みである。中長期的には、事務事業の再点検による経費節減を並行して進め、安易に基金に頼るのではなく、積立と活用のバランスを保ちながら持続可能な財政運営に努める。将来の行政需要や不測の事態に備え、標準財政規模に対して適切な基金総額の維持を目標として、財政規律を堅持した適正な残高管理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b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・施設等整備基金：市の施設等の整備や、高額な機械備品の調達、災害復旧および大規模な修繕に要する財源を円滑に調整するための基金。</a:t>
          </a:r>
          <a:b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・まちづくり応援基金：ふるさと納税寄附金を適正に管理し、教育、福祉、産業振興等の施策に活用するための基金。</a:t>
          </a:r>
          <a:b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・動物愛護基金：動物の愛護および管理に関する事業を応援する目的で寄せられた寄附金を適正に管理し、運用するための基金。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b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施設等整備基金：不用となった建物や備品の売払代金、運用益等を積み立てた。一方、取り崩しについては、庁舎や給食センター、小中学校、保育園、交流センター等の施設修繕、および議場システムや公用車、測量機器等の備品購入の財源として活用したことにより減少した。</a:t>
          </a:r>
          <a:b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応援基金：ふるさと納税等による寄附金を受け入れ積み立てた。一方、取り崩しについては、寄附者の意向に沿った教育支援や地域活性化、産業振興等の事業費の財源として活用したことにより減少した。</a:t>
          </a:r>
          <a:b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・動物愛護基金：新たに基金を設置し、動物の愛護および管理に関する活動を支援する個人や団体からの寄附金を受け入れ積み立てたことにより増加した。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b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・施設等整備基金：公共施設マネジメント計画に基づき、老朽化した施設の長寿命化改修や、集約化に伴う整備を計画的に進めるため、適正かつ効率的な活用を図る。</a:t>
          </a:r>
          <a:b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・まちづくり応援基金：寄附者の想いを尊重し、魅力あるまちづくりの実現に向けた各施策に継続的に活用していく。</a:t>
          </a:r>
          <a:b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・動物愛護基金：寄附者の意向を尊重し、動物の愛護および管理に関する啓発活動や適正飼養の推進など、動物と共生できるまちづくりに向けた事業に継続的に活用していく。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歳入面では、普通交付税が増加したものの、基幹的な自主財源である市税が減収となった。一方、歳出面では、人件費や扶助費等の義務的経費に加え、物価高騰に伴う物件費や、交流促進施設等の改修に係る単独事業費の一般財源負担が増加した。これらの歳出増に対し歳入の伸びが届かず、財源不足を補填するための基金繰入額が積立額を上回ったことにより、前年度と比較して残高が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現在の収支構造が継続した場合、将来的に予算編成に必要な残高を割り込むおそれがある。今後は事務事業の再点検に加え、役職者数や職員定数の見直しによる人件費削減を断行するとともに、自主財源の確保を推進し、健全な残高の回復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の再算定により措置された臨時財政対策債償還基金費の積み増しや、利付国債の運用益を積み立てたことにより増加した。一方、前年度の再算定により措置された同基金費のうち、当該年度分に相当する額を取り崩した。これらの計画的な積み立てと取り崩しの差引きにより、残高は前年度比で微増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の償還計画に基づき、将来の公債費負担の平準化を図るため、財源の状況を精査しながら積立ての要否を判断する。また、今後は繰上償還の実施も検討しており、将来の利子負担軽減を図るとともに、将来世代への負担を抑制する観点から、債務残高の動向を注視しつつ適正な残高管理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高知県香美市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24,667
24,196
537.86
18,847,001
18,657,752
102,095
10,469,333
14,168,334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財政力指数は</a:t>
          </a:r>
          <a:r>
            <a:rPr kumimoji="1" lang="en-US" altLang="ja-JP" sz="1300">
              <a:latin typeface="ＭＳ Ｐゴシック" panose="020B0600070205080204" pitchFamily="50" charset="-128"/>
              <a:ea typeface="ＭＳ Ｐゴシック" panose="020B0600070205080204" pitchFamily="50" charset="-128"/>
            </a:rPr>
            <a:t>0.32</a:t>
          </a:r>
          <a:r>
            <a:rPr kumimoji="1" lang="ja-JP" altLang="en-US" sz="1300">
              <a:latin typeface="ＭＳ Ｐゴシック" panose="020B0600070205080204" pitchFamily="50" charset="-128"/>
              <a:ea typeface="ＭＳ Ｐゴシック" panose="020B0600070205080204" pitchFamily="50" charset="-128"/>
            </a:rPr>
            <a:t>と、令和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以降ほぼ横ばいで推移している。高知県平均を上回り県内では上位に位置するものの、類似団体平均を下回っている。本市は広大な面積を有し、中山間地域のインフラ維持管理等に係る行政需要が高い一方で、少子高齢化の進行により税収の伸びが期待しにくい構造的な課題がある。今後も高い収納率を維持しつつ、企業誘致や移住促進等により、将来にわたる安定的な税収入の確保に向けた基盤づくりを進める必要が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86360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3001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1287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7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86360</xdr:rowOff>
    </xdr:from>
    <xdr:to>
      <xdr:col>24</xdr:col>
      <xdr:colOff>12700</xdr:colOff>
      <xdr:row>37</xdr:row>
      <xdr:rowOff>86360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3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46990</xdr:rowOff>
    </xdr:from>
    <xdr:to>
      <xdr:col>23</xdr:col>
      <xdr:colOff>133350</xdr:colOff>
      <xdr:row>43</xdr:row>
      <xdr:rowOff>71120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114800" y="741934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39387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68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71120</xdr:rowOff>
    </xdr:from>
    <xdr:to>
      <xdr:col>19</xdr:col>
      <xdr:colOff>133350</xdr:colOff>
      <xdr:row>43</xdr:row>
      <xdr:rowOff>71120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4434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46990</xdr:rowOff>
    </xdr:from>
    <xdr:to>
      <xdr:col>19</xdr:col>
      <xdr:colOff>184150</xdr:colOff>
      <xdr:row>42</xdr:row>
      <xdr:rowOff>148590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158767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0167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71120</xdr:rowOff>
    </xdr:from>
    <xdr:to>
      <xdr:col>15</xdr:col>
      <xdr:colOff>82550</xdr:colOff>
      <xdr:row>43</xdr:row>
      <xdr:rowOff>71120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4434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134637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46990</xdr:rowOff>
    </xdr:from>
    <xdr:to>
      <xdr:col>11</xdr:col>
      <xdr:colOff>31750</xdr:colOff>
      <xdr:row>43</xdr:row>
      <xdr:rowOff>71120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41934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22860</xdr:rowOff>
    </xdr:from>
    <xdr:to>
      <xdr:col>11</xdr:col>
      <xdr:colOff>82550</xdr:colOff>
      <xdr:row>42</xdr:row>
      <xdr:rowOff>124460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134637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167640</xdr:rowOff>
    </xdr:from>
    <xdr:to>
      <xdr:col>23</xdr:col>
      <xdr:colOff>184150</xdr:colOff>
      <xdr:row>43</xdr:row>
      <xdr:rowOff>97790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139717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34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20320</xdr:rowOff>
    </xdr:from>
    <xdr:to>
      <xdr:col>19</xdr:col>
      <xdr:colOff>184150</xdr:colOff>
      <xdr:row>43</xdr:row>
      <xdr:rowOff>121920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106697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479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20320</xdr:rowOff>
    </xdr:from>
    <xdr:to>
      <xdr:col>15</xdr:col>
      <xdr:colOff>133350</xdr:colOff>
      <xdr:row>43</xdr:row>
      <xdr:rowOff>121920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106697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47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20320</xdr:rowOff>
    </xdr:from>
    <xdr:to>
      <xdr:col>11</xdr:col>
      <xdr:colOff>82550</xdr:colOff>
      <xdr:row>43</xdr:row>
      <xdr:rowOff>121920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106697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47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167640</xdr:rowOff>
    </xdr:from>
    <xdr:to>
      <xdr:col>7</xdr:col>
      <xdr:colOff>31750</xdr:colOff>
      <xdr:row>43</xdr:row>
      <xdr:rowOff>97790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82567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4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経常収支比率は</a:t>
          </a:r>
          <a:r>
            <a:rPr kumimoji="1" lang="en-US" altLang="ja-JP" sz="1300">
              <a:latin typeface="ＭＳ Ｐゴシック" panose="020B0600070205080204" pitchFamily="50" charset="-128"/>
              <a:ea typeface="ＭＳ Ｐゴシック" panose="020B0600070205080204" pitchFamily="50" charset="-128"/>
            </a:rPr>
            <a:t>98.8%</a:t>
          </a:r>
          <a:r>
            <a:rPr kumimoji="1" lang="ja-JP" altLang="en-US" sz="1300">
              <a:latin typeface="ＭＳ Ｐゴシック" panose="020B0600070205080204" pitchFamily="50" charset="-128"/>
              <a:ea typeface="ＭＳ Ｐゴシック" panose="020B0600070205080204" pitchFamily="50" charset="-128"/>
            </a:rPr>
            <a:t>となり、前年度から</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上昇した。類似団体平均、全国平均および高知県平均をいずれも上回り、財政構造の硬直化が進んでいる。主な要因は、人件費や扶助費等の義務的経費に加え、物価高騰に伴う施設等の維持管理経費が増加したことによる。今後は、現在進行中の大型普通建設事業に伴う将来の公債費の動向を注視しつつ、事務事業の再点検や公共施設マネジメントを徹底し、経常経費の抑制と財源確保に努める必要がある。</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126093</xdr:rowOff>
    </xdr:from>
    <xdr:to>
      <xdr:col>23</xdr:col>
      <xdr:colOff>133350</xdr:colOff>
      <xdr:row>67</xdr:row>
      <xdr:rowOff>17962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98743"/>
          <a:ext cx="0" cy="16063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161489</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7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17962</xdr:rowOff>
    </xdr:from>
    <xdr:to>
      <xdr:col>24</xdr:col>
      <xdr:colOff>12700</xdr:colOff>
      <xdr:row>67</xdr:row>
      <xdr:rowOff>17962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05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41020</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4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126093</xdr:rowOff>
    </xdr:from>
    <xdr:to>
      <xdr:col>24</xdr:col>
      <xdr:colOff>12700</xdr:colOff>
      <xdr:row>57</xdr:row>
      <xdr:rowOff>126093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9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84909</xdr:rowOff>
    </xdr:from>
    <xdr:to>
      <xdr:col>23</xdr:col>
      <xdr:colOff>133350</xdr:colOff>
      <xdr:row>61</xdr:row>
      <xdr:rowOff>122827</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543359"/>
          <a:ext cx="838200" cy="3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70411</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1859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53884</xdr:rowOff>
    </xdr:from>
    <xdr:to>
      <xdr:col>23</xdr:col>
      <xdr:colOff>184150</xdr:colOff>
      <xdr:row>60</xdr:row>
      <xdr:rowOff>155484</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4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149497</xdr:rowOff>
    </xdr:from>
    <xdr:to>
      <xdr:col>19</xdr:col>
      <xdr:colOff>133350</xdr:colOff>
      <xdr:row>61</xdr:row>
      <xdr:rowOff>84909</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436497"/>
          <a:ext cx="889000" cy="106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43543</xdr:rowOff>
    </xdr:from>
    <xdr:to>
      <xdr:col>19</xdr:col>
      <xdr:colOff>184150</xdr:colOff>
      <xdr:row>60</xdr:row>
      <xdr:rowOff>145143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155320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099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70213</xdr:rowOff>
    </xdr:from>
    <xdr:to>
      <xdr:col>15</xdr:col>
      <xdr:colOff>82550</xdr:colOff>
      <xdr:row>60</xdr:row>
      <xdr:rowOff>149497</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357213"/>
          <a:ext cx="889000" cy="79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19413</xdr:rowOff>
    </xdr:from>
    <xdr:to>
      <xdr:col>15</xdr:col>
      <xdr:colOff>133350</xdr:colOff>
      <xdr:row>60</xdr:row>
      <xdr:rowOff>121013</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131190</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075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70213</xdr:rowOff>
    </xdr:from>
    <xdr:to>
      <xdr:col>11</xdr:col>
      <xdr:colOff>31750</xdr:colOff>
      <xdr:row>61</xdr:row>
      <xdr:rowOff>122827</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357213"/>
          <a:ext cx="889000" cy="224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59872</xdr:rowOff>
    </xdr:from>
    <xdr:to>
      <xdr:col>11</xdr:col>
      <xdr:colOff>82550</xdr:colOff>
      <xdr:row>59</xdr:row>
      <xdr:rowOff>161472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199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26307</xdr:rowOff>
    </xdr:from>
    <xdr:to>
      <xdr:col>7</xdr:col>
      <xdr:colOff>31750</xdr:colOff>
      <xdr:row>60</xdr:row>
      <xdr:rowOff>127907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138084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08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72027</xdr:rowOff>
    </xdr:from>
    <xdr:to>
      <xdr:col>23</xdr:col>
      <xdr:colOff>184150</xdr:colOff>
      <xdr:row>62</xdr:row>
      <xdr:rowOff>2177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53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44104</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502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34109</xdr:rowOff>
    </xdr:from>
    <xdr:to>
      <xdr:col>19</xdr:col>
      <xdr:colOff>184150</xdr:colOff>
      <xdr:row>61</xdr:row>
      <xdr:rowOff>135709</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49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120486</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5789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98697</xdr:rowOff>
    </xdr:from>
    <xdr:to>
      <xdr:col>15</xdr:col>
      <xdr:colOff>133350</xdr:colOff>
      <xdr:row>61</xdr:row>
      <xdr:rowOff>28847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385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13624</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472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19413</xdr:rowOff>
    </xdr:from>
    <xdr:to>
      <xdr:col>11</xdr:col>
      <xdr:colOff>82550</xdr:colOff>
      <xdr:row>60</xdr:row>
      <xdr:rowOff>121013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30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105790</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392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72027</xdr:rowOff>
    </xdr:from>
    <xdr:to>
      <xdr:col>7</xdr:col>
      <xdr:colOff>31750</xdr:colOff>
      <xdr:row>62</xdr:row>
      <xdr:rowOff>2177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53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158404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616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[270,529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人当たり決算額は</a:t>
          </a:r>
          <a:r>
            <a:rPr kumimoji="1" lang="en-US" altLang="ja-JP" sz="1300">
              <a:latin typeface="ＭＳ Ｐゴシック" panose="020B0600070205080204" pitchFamily="50" charset="-128"/>
              <a:ea typeface="ＭＳ Ｐゴシック" panose="020B0600070205080204" pitchFamily="50" charset="-128"/>
            </a:rPr>
            <a:t>270,529</a:t>
          </a:r>
          <a:r>
            <a:rPr kumimoji="1" lang="ja-JP" altLang="en-US" sz="1300">
              <a:latin typeface="ＭＳ Ｐゴシック" panose="020B0600070205080204" pitchFamily="50" charset="-128"/>
              <a:ea typeface="ＭＳ Ｐゴシック" panose="020B0600070205080204" pitchFamily="50" charset="-128"/>
            </a:rPr>
            <a:t>円となり、前年度から増加した。全国平均、高知県平均および類似団体平均をいずれも上回っており、行政コストは高い水準にある。要因は、広大な行政面積を有する合併市として支所機能等の維持により職員数の削減が進まないことや、物価高騰に伴う物件費の増、人事院勧告等による人件費の増が挙げられる。今後は、</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の推進による事務効率化や公共施設マネジメントを徹底し、適正な定員管理と経費抑制によるコストの最適化を図る必要がある。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24236</xdr:rowOff>
    </xdr:from>
    <xdr:to>
      <xdr:col>23</xdr:col>
      <xdr:colOff>133350</xdr:colOff>
      <xdr:row>88</xdr:row>
      <xdr:rowOff>68480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911686"/>
          <a:ext cx="0" cy="1244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40557</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12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5,283,793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68480</xdr:rowOff>
    </xdr:from>
    <xdr:to>
      <xdr:col>24</xdr:col>
      <xdr:colOff>12700</xdr:colOff>
      <xdr:row>88</xdr:row>
      <xdr:rowOff>68480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156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110613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655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24236</xdr:rowOff>
    </xdr:from>
    <xdr:to>
      <xdr:col>24</xdr:col>
      <xdr:colOff>12700</xdr:colOff>
      <xdr:row>81</xdr:row>
      <xdr:rowOff>24236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91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53060</xdr:rowOff>
    </xdr:from>
    <xdr:to>
      <xdr:col>23</xdr:col>
      <xdr:colOff>133350</xdr:colOff>
      <xdr:row>81</xdr:row>
      <xdr:rowOff>58928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3940510"/>
          <a:ext cx="838200" cy="5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53462</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3769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170813</xdr:rowOff>
    </xdr:from>
    <xdr:to>
      <xdr:col>23</xdr:col>
      <xdr:colOff>184150</xdr:colOff>
      <xdr:row>81</xdr:row>
      <xdr:rowOff>100963</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38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50960</xdr:rowOff>
    </xdr:from>
    <xdr:to>
      <xdr:col>19</xdr:col>
      <xdr:colOff>133350</xdr:colOff>
      <xdr:row>81</xdr:row>
      <xdr:rowOff>53060</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225800" y="13938410"/>
          <a:ext cx="889000" cy="2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166974</xdr:rowOff>
    </xdr:from>
    <xdr:to>
      <xdr:col>19</xdr:col>
      <xdr:colOff>184150</xdr:colOff>
      <xdr:row>81</xdr:row>
      <xdr:rowOff>97124</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388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107301</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36518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50109</xdr:rowOff>
    </xdr:from>
    <xdr:to>
      <xdr:col>15</xdr:col>
      <xdr:colOff>82550</xdr:colOff>
      <xdr:row>81</xdr:row>
      <xdr:rowOff>50960</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336800" y="13937559"/>
          <a:ext cx="889000" cy="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165796</xdr:rowOff>
    </xdr:from>
    <xdr:to>
      <xdr:col>15</xdr:col>
      <xdr:colOff>133350</xdr:colOff>
      <xdr:row>81</xdr:row>
      <xdr:rowOff>95946</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388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106123</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3650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49447</xdr:rowOff>
    </xdr:from>
    <xdr:to>
      <xdr:col>11</xdr:col>
      <xdr:colOff>31750</xdr:colOff>
      <xdr:row>81</xdr:row>
      <xdr:rowOff>50109</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3936897"/>
          <a:ext cx="889000" cy="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164181</xdr:rowOff>
    </xdr:from>
    <xdr:to>
      <xdr:col>11</xdr:col>
      <xdr:colOff>82550</xdr:colOff>
      <xdr:row>81</xdr:row>
      <xdr:rowOff>94331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388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104508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3649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161362</xdr:rowOff>
    </xdr:from>
    <xdr:to>
      <xdr:col>7</xdr:col>
      <xdr:colOff>31750</xdr:colOff>
      <xdr:row>81</xdr:row>
      <xdr:rowOff>91512</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387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101689</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3646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8128</xdr:rowOff>
    </xdr:from>
    <xdr:to>
      <xdr:col>23</xdr:col>
      <xdr:colOff>184150</xdr:colOff>
      <xdr:row>81</xdr:row>
      <xdr:rowOff>109728</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3895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56405</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3943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2260</xdr:rowOff>
    </xdr:from>
    <xdr:to>
      <xdr:col>19</xdr:col>
      <xdr:colOff>184150</xdr:colOff>
      <xdr:row>81</xdr:row>
      <xdr:rowOff>103860</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388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88637</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39760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160</xdr:rowOff>
    </xdr:from>
    <xdr:to>
      <xdr:col>15</xdr:col>
      <xdr:colOff>133350</xdr:colOff>
      <xdr:row>81</xdr:row>
      <xdr:rowOff>101760</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388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86537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3973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170759</xdr:rowOff>
    </xdr:from>
    <xdr:to>
      <xdr:col>11</xdr:col>
      <xdr:colOff>82550</xdr:colOff>
      <xdr:row>81</xdr:row>
      <xdr:rowOff>100909</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3886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85686</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3973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170097</xdr:rowOff>
    </xdr:from>
    <xdr:to>
      <xdr:col>7</xdr:col>
      <xdr:colOff>31750</xdr:colOff>
      <xdr:row>81</xdr:row>
      <xdr:rowOff>100247</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3886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85024</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3972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a:t>
          </a:r>
          <a:r>
            <a:rPr kumimoji="1" lang="en-US" altLang="ja-JP" sz="1300">
              <a:latin typeface="ＭＳ Ｐゴシック" panose="020B0600070205080204" pitchFamily="50" charset="-128"/>
              <a:ea typeface="ＭＳ Ｐゴシック" panose="020B0600070205080204" pitchFamily="50" charset="-128"/>
            </a:rPr>
            <a:t>94.2</a:t>
          </a:r>
          <a:r>
            <a:rPr kumimoji="1" lang="ja-JP" altLang="en-US" sz="1300">
              <a:latin typeface="ＭＳ Ｐゴシック" panose="020B0600070205080204" pitchFamily="50" charset="-128"/>
              <a:ea typeface="ＭＳ Ｐゴシック" panose="020B0600070205080204" pitchFamily="50" charset="-128"/>
            </a:rPr>
            <a:t>となり、全国市平均、全国町村平均および類似団体平均をいずれも下回っている。近年は</a:t>
          </a:r>
          <a:r>
            <a:rPr kumimoji="1" lang="en-US" altLang="ja-JP" sz="1300">
              <a:latin typeface="ＭＳ Ｐゴシック" panose="020B0600070205080204" pitchFamily="50" charset="-128"/>
              <a:ea typeface="ＭＳ Ｐゴシック" panose="020B0600070205080204" pitchFamily="50" charset="-128"/>
            </a:rPr>
            <a:t>94.2</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94.5</a:t>
          </a:r>
          <a:r>
            <a:rPr kumimoji="1" lang="ja-JP" altLang="en-US" sz="1300">
              <a:latin typeface="ＭＳ Ｐゴシック" panose="020B0600070205080204" pitchFamily="50" charset="-128"/>
              <a:ea typeface="ＭＳ Ｐゴシック" panose="020B0600070205080204" pitchFamily="50" charset="-128"/>
            </a:rPr>
            <a:t>の範囲内で安定的に推移しており、給与水準は国と比較して抑制された状態が継続している。今後も給与体系に特段の変化が生じる要因がないため、当面は現在の水準で横ばいに推移するものと見込まれる。引き続き、国の制度や他団体の動向を注視しつつ、適正な給与水準の維持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112486</xdr:rowOff>
    </xdr:from>
    <xdr:to>
      <xdr:col>81</xdr:col>
      <xdr:colOff>44450</xdr:colOff>
      <xdr:row>89</xdr:row>
      <xdr:rowOff>18143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657036"/>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27413</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40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112486</xdr:rowOff>
    </xdr:from>
    <xdr:to>
      <xdr:col>81</xdr:col>
      <xdr:colOff>133350</xdr:colOff>
      <xdr:row>79</xdr:row>
      <xdr:rowOff>112486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65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63500</xdr:rowOff>
    </xdr:from>
    <xdr:to>
      <xdr:col>81</xdr:col>
      <xdr:colOff>44450</xdr:colOff>
      <xdr:row>82</xdr:row>
      <xdr:rowOff>63500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179800" y="14122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158948</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56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63500</xdr:rowOff>
    </xdr:from>
    <xdr:to>
      <xdr:col>77</xdr:col>
      <xdr:colOff>44450</xdr:colOff>
      <xdr:row>82</xdr:row>
      <xdr:rowOff>63500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5290800" y="14122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32657</xdr:rowOff>
    </xdr:from>
    <xdr:to>
      <xdr:col>77</xdr:col>
      <xdr:colOff>95250</xdr:colOff>
      <xdr:row>85</xdr:row>
      <xdr:rowOff>134257</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119034</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6922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63500</xdr:rowOff>
    </xdr:from>
    <xdr:to>
      <xdr:col>72</xdr:col>
      <xdr:colOff>203200</xdr:colOff>
      <xdr:row>82</xdr:row>
      <xdr:rowOff>97971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4401800" y="14122400"/>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136270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97971</xdr:rowOff>
    </xdr:from>
    <xdr:to>
      <xdr:col>68</xdr:col>
      <xdr:colOff>152400</xdr:colOff>
      <xdr:row>82</xdr:row>
      <xdr:rowOff>115207</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3512800" y="14156871"/>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153506</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16527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12700</xdr:rowOff>
    </xdr:from>
    <xdr:to>
      <xdr:col>81</xdr:col>
      <xdr:colOff>95250</xdr:colOff>
      <xdr:row>82</xdr:row>
      <xdr:rowOff>114300</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29227</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391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12700</xdr:rowOff>
    </xdr:from>
    <xdr:to>
      <xdr:col>77</xdr:col>
      <xdr:colOff>95250</xdr:colOff>
      <xdr:row>82</xdr:row>
      <xdr:rowOff>114300</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124477</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384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12700</xdr:rowOff>
    </xdr:from>
    <xdr:to>
      <xdr:col>73</xdr:col>
      <xdr:colOff>44450</xdr:colOff>
      <xdr:row>82</xdr:row>
      <xdr:rowOff>114300</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124477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384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47171</xdr:rowOff>
    </xdr:from>
    <xdr:to>
      <xdr:col>68</xdr:col>
      <xdr:colOff>203200</xdr:colOff>
      <xdr:row>82</xdr:row>
      <xdr:rowOff>148771</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10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158948</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3874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64407</xdr:rowOff>
    </xdr:from>
    <xdr:to>
      <xdr:col>64</xdr:col>
      <xdr:colOff>152400</xdr:colOff>
      <xdr:row>82</xdr:row>
      <xdr:rowOff>166007</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12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4734</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389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人当たり職員数は</a:t>
          </a:r>
          <a:r>
            <a:rPr kumimoji="1" lang="en-US" altLang="ja-JP" sz="1300">
              <a:latin typeface="ＭＳ Ｐゴシック" panose="020B0600070205080204" pitchFamily="50" charset="-128"/>
              <a:ea typeface="ＭＳ Ｐゴシック" panose="020B0600070205080204" pitchFamily="50" charset="-128"/>
            </a:rPr>
            <a:t>15.08</a:t>
          </a:r>
          <a:r>
            <a:rPr kumimoji="1" lang="ja-JP" altLang="en-US" sz="1300">
              <a:latin typeface="ＭＳ Ｐゴシック" panose="020B0600070205080204" pitchFamily="50" charset="-128"/>
              <a:ea typeface="ＭＳ Ｐゴシック" panose="020B0600070205080204" pitchFamily="50" charset="-128"/>
            </a:rPr>
            <a:t>人となり、全国平均、高知県平均および類似団体平均をいずれも上回っている。これは、広大な行政面積を有し、各施設の統廃合が進んでいないことや、消防分署の設置、各支所機能維持のための職員配置、さらには保育所の運営を直営で行っていることなどが主な要因である。今後は、類似団体内順位も踏まえ、</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の推進による業務効率化や組織体制の最適化を継続的に検討し、適正な定員管理に努める必要がある。</a:t>
          </a: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166412</xdr:rowOff>
    </xdr:from>
    <xdr:to>
      <xdr:col>81</xdr:col>
      <xdr:colOff>44450</xdr:colOff>
      <xdr:row>66</xdr:row>
      <xdr:rowOff>76919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110512"/>
          <a:ext cx="0" cy="12821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48996</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364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76919</xdr:rowOff>
    </xdr:from>
    <xdr:to>
      <xdr:col>81</xdr:col>
      <xdr:colOff>133350</xdr:colOff>
      <xdr:row>66</xdr:row>
      <xdr:rowOff>76919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39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81339</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853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166412</xdr:rowOff>
    </xdr:from>
    <xdr:to>
      <xdr:col>81</xdr:col>
      <xdr:colOff>133350</xdr:colOff>
      <xdr:row>58</xdr:row>
      <xdr:rowOff>166412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11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158666</xdr:rowOff>
    </xdr:from>
    <xdr:to>
      <xdr:col>81</xdr:col>
      <xdr:colOff>44450</xdr:colOff>
      <xdr:row>63</xdr:row>
      <xdr:rowOff>84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788566"/>
          <a:ext cx="838200" cy="12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157624</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2731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141097</xdr:rowOff>
    </xdr:from>
    <xdr:to>
      <xdr:col>81</xdr:col>
      <xdr:colOff>95250</xdr:colOff>
      <xdr:row>61</xdr:row>
      <xdr:rowOff>71247</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42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115231</xdr:rowOff>
    </xdr:from>
    <xdr:to>
      <xdr:col>77</xdr:col>
      <xdr:colOff>44450</xdr:colOff>
      <xdr:row>62</xdr:row>
      <xdr:rowOff>158666</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745131"/>
          <a:ext cx="889000" cy="4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124206</xdr:rowOff>
    </xdr:from>
    <xdr:to>
      <xdr:col>77</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64533</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1800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111209</xdr:rowOff>
    </xdr:from>
    <xdr:to>
      <xdr:col>72</xdr:col>
      <xdr:colOff>203200</xdr:colOff>
      <xdr:row>62</xdr:row>
      <xdr:rowOff>115231</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741109"/>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110532</xdr:rowOff>
    </xdr:from>
    <xdr:to>
      <xdr:col>73</xdr:col>
      <xdr:colOff>44450</xdr:colOff>
      <xdr:row>61</xdr:row>
      <xdr:rowOff>40682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50859</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166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100754</xdr:rowOff>
    </xdr:from>
    <xdr:to>
      <xdr:col>68</xdr:col>
      <xdr:colOff>152400</xdr:colOff>
      <xdr:row>62</xdr:row>
      <xdr:rowOff>111209</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730654"/>
          <a:ext cx="889000" cy="10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103294</xdr:rowOff>
    </xdr:from>
    <xdr:to>
      <xdr:col>68</xdr:col>
      <xdr:colOff>203200</xdr:colOff>
      <xdr:row>61</xdr:row>
      <xdr:rowOff>33444</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43621</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75946</xdr:rowOff>
    </xdr:from>
    <xdr:to>
      <xdr:col>64</xdr:col>
      <xdr:colOff>152400</xdr:colOff>
      <xdr:row>61</xdr:row>
      <xdr:rowOff>6096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16273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131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120734</xdr:rowOff>
    </xdr:from>
    <xdr:to>
      <xdr:col>81</xdr:col>
      <xdr:colOff>95250</xdr:colOff>
      <xdr:row>63</xdr:row>
      <xdr:rowOff>50884</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750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92811</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722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107866</xdr:rowOff>
    </xdr:from>
    <xdr:to>
      <xdr:col>77</xdr:col>
      <xdr:colOff>95250</xdr:colOff>
      <xdr:row>63</xdr:row>
      <xdr:rowOff>38016</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737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22793</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8241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64431</xdr:rowOff>
    </xdr:from>
    <xdr:to>
      <xdr:col>73</xdr:col>
      <xdr:colOff>44450</xdr:colOff>
      <xdr:row>62</xdr:row>
      <xdr:rowOff>166031</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694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150808</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780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60409</xdr:rowOff>
    </xdr:from>
    <xdr:to>
      <xdr:col>68</xdr:col>
      <xdr:colOff>203200</xdr:colOff>
      <xdr:row>62</xdr:row>
      <xdr:rowOff>162009</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690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146786</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776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49954</xdr:rowOff>
    </xdr:from>
    <xdr:to>
      <xdr:col>64</xdr:col>
      <xdr:colOff>152400</xdr:colOff>
      <xdr:row>62</xdr:row>
      <xdr:rowOff>151554</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67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136331</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766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a:t>
          </a:r>
          <a:r>
            <a:rPr kumimoji="1" lang="en-US" altLang="ja-JP" sz="1300">
              <a:latin typeface="ＭＳ Ｐゴシック" panose="020B0600070205080204" pitchFamily="50" charset="-128"/>
              <a:ea typeface="ＭＳ Ｐゴシック" panose="020B0600070205080204" pitchFamily="50" charset="-128"/>
            </a:rPr>
            <a:t>8.0%</a:t>
          </a:r>
          <a:r>
            <a:rPr kumimoji="1" lang="ja-JP" altLang="en-US" sz="1300">
              <a:latin typeface="ＭＳ Ｐゴシック" panose="020B0600070205080204" pitchFamily="50" charset="-128"/>
              <a:ea typeface="ＭＳ Ｐゴシック" panose="020B0600070205080204" pitchFamily="50" charset="-128"/>
            </a:rPr>
            <a:t>となり、前年度から</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ポイント低下した。高知県平均および類似団体平均をいずれも下回っているが、全国平均との差は依然として存在している。低下の主な要因は、比率を押し上げていた令和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決算分が算定対象から除外されたことによる。当時は公営企業への繰出金が全額算入されていたが、算定期間の更新に伴いこの影響が解消された。今後は、新たな大型事業による借入の影響で再上昇が見込まれるため、引き続き計画的な地方債管理が必要である。</a:t>
          </a: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65299</xdr:rowOff>
    </xdr:from>
    <xdr:to>
      <xdr:col>81</xdr:col>
      <xdr:colOff>44450</xdr:colOff>
      <xdr:row>44</xdr:row>
      <xdr:rowOff>6244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066049"/>
          <a:ext cx="0" cy="1483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149771</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2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6244</xdr:rowOff>
    </xdr:from>
    <xdr:to>
      <xdr:col>81</xdr:col>
      <xdr:colOff>133350</xdr:colOff>
      <xdr:row>44</xdr:row>
      <xdr:rowOff>6244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55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151676</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809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65299</xdr:rowOff>
    </xdr:from>
    <xdr:to>
      <xdr:col>81</xdr:col>
      <xdr:colOff>133350</xdr:colOff>
      <xdr:row>35</xdr:row>
      <xdr:rowOff>65299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066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169333</xdr:rowOff>
    </xdr:from>
    <xdr:to>
      <xdr:col>81</xdr:col>
      <xdr:colOff>44450</xdr:colOff>
      <xdr:row>37</xdr:row>
      <xdr:rowOff>5927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6341533"/>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108708</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280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5927</xdr:rowOff>
    </xdr:from>
    <xdr:to>
      <xdr:col>77</xdr:col>
      <xdr:colOff>44450</xdr:colOff>
      <xdr:row>37</xdr:row>
      <xdr:rowOff>17992</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6349577"/>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138642</xdr:rowOff>
    </xdr:from>
    <xdr:to>
      <xdr:col>77</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53569</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3972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17992</xdr:rowOff>
    </xdr:from>
    <xdr:to>
      <xdr:col>72</xdr:col>
      <xdr:colOff>203200</xdr:colOff>
      <xdr:row>37</xdr:row>
      <xdr:rowOff>34078</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6361642"/>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76958</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07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34078</xdr:rowOff>
    </xdr:from>
    <xdr:to>
      <xdr:col>68</xdr:col>
      <xdr:colOff>152400</xdr:colOff>
      <xdr:row>37</xdr:row>
      <xdr:rowOff>36089</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377728"/>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136631</xdr:rowOff>
    </xdr:from>
    <xdr:to>
      <xdr:col>68</xdr:col>
      <xdr:colOff>203200</xdr:colOff>
      <xdr:row>37</xdr:row>
      <xdr:rowOff>66781</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76958</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07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142663</xdr:rowOff>
    </xdr:from>
    <xdr:to>
      <xdr:col>64</xdr:col>
      <xdr:colOff>152400</xdr:colOff>
      <xdr:row>37</xdr:row>
      <xdr:rowOff>72813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82990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08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118533</xdr:rowOff>
    </xdr:from>
    <xdr:to>
      <xdr:col>81</xdr:col>
      <xdr:colOff>95250</xdr:colOff>
      <xdr:row>37</xdr:row>
      <xdr:rowOff>48683</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29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135060</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135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126577</xdr:rowOff>
    </xdr:from>
    <xdr:to>
      <xdr:col>77</xdr:col>
      <xdr:colOff>95250</xdr:colOff>
      <xdr:row>37</xdr:row>
      <xdr:rowOff>56727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29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66904</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0676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138642</xdr:rowOff>
    </xdr:from>
    <xdr:to>
      <xdr:col>73</xdr:col>
      <xdr:colOff>44450</xdr:colOff>
      <xdr:row>37</xdr:row>
      <xdr:rowOff>68792</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31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53569</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397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154728</xdr:rowOff>
    </xdr:from>
    <xdr:to>
      <xdr:col>68</xdr:col>
      <xdr:colOff>203200</xdr:colOff>
      <xdr:row>37</xdr:row>
      <xdr:rowOff>84878</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326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69655</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413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156739</xdr:rowOff>
    </xdr:from>
    <xdr:to>
      <xdr:col>64</xdr:col>
      <xdr:colOff>152400</xdr:colOff>
      <xdr:row>37</xdr:row>
      <xdr:rowOff>86889</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328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71666</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415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充当可能財源等が将来負担額を上回っているため算出されず、数値上は全国や県の平均を下回っている。しかし、実態としては財源不足を補うための財政調整基金の取り崩しが続いており、基金残高の推移を注視する必要がある。今後は、庁舎等建設事業などの大型事業に伴う借入額を考慮し、地方債の発行抑制と計画的な施設整備を並行して進めることで、将来にわたる負担の適正な管理と財政の健全性確保に努める必要があ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88265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6609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60342</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400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88265</xdr:rowOff>
    </xdr:from>
    <xdr:to>
      <xdr:col>81</xdr:col>
      <xdr:colOff>133350</xdr:colOff>
      <xdr:row>23</xdr:row>
      <xdr:rowOff>88265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3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32402</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4327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60325</xdr:rowOff>
    </xdr:from>
    <xdr:to>
      <xdr:col>81</xdr:col>
      <xdr:colOff>95250</xdr:colOff>
      <xdr:row>14</xdr:row>
      <xdr:rowOff>161925</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46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56303</xdr:rowOff>
    </xdr:from>
    <xdr:to>
      <xdr:col>77</xdr:col>
      <xdr:colOff>95250</xdr:colOff>
      <xdr:row>14</xdr:row>
      <xdr:rowOff>157903</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456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168080</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225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130034</xdr:rowOff>
    </xdr:from>
    <xdr:to>
      <xdr:col>73</xdr:col>
      <xdr:colOff>44450</xdr:colOff>
      <xdr:row>15</xdr:row>
      <xdr:rowOff>60184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53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70361</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299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85937</xdr:rowOff>
    </xdr:from>
    <xdr:to>
      <xdr:col>68</xdr:col>
      <xdr:colOff>203200</xdr:colOff>
      <xdr:row>16</xdr:row>
      <xdr:rowOff>16087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657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26264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42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132997</xdr:rowOff>
    </xdr:from>
    <xdr:to>
      <xdr:col>64</xdr:col>
      <xdr:colOff>152400</xdr:colOff>
      <xdr:row>17</xdr:row>
      <xdr:rowOff>63147</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87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73324</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645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高知県香美市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24,667
24,196
537.86
18,847,001
18,657,752
102,095
10,469,333
14,168,334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人件費比率は</a:t>
          </a:r>
          <a:r>
            <a:rPr kumimoji="1" lang="en-US" altLang="ja-JP" sz="1200">
              <a:latin typeface="ＭＳ Ｐゴシック" panose="020B0600070205080204" pitchFamily="50" charset="-128"/>
              <a:ea typeface="ＭＳ Ｐゴシック" panose="020B0600070205080204" pitchFamily="50" charset="-128"/>
            </a:rPr>
            <a:t>35.7%</a:t>
          </a:r>
          <a:r>
            <a:rPr kumimoji="1" lang="ja-JP" altLang="en-US" sz="1200">
              <a:latin typeface="ＭＳ Ｐゴシック" panose="020B0600070205080204" pitchFamily="50" charset="-128"/>
              <a:ea typeface="ＭＳ Ｐゴシック" panose="020B0600070205080204" pitchFamily="50" charset="-128"/>
            </a:rPr>
            <a:t>となり、全国平均、高知県平均および類似団体平均をいずれも上回っている。要因は、制度改正に伴う手当支給に加え、正職員数が平成</a:t>
          </a:r>
          <a:r>
            <a:rPr kumimoji="1" lang="en-US" altLang="ja-JP" sz="1200">
              <a:latin typeface="ＭＳ Ｐゴシック" panose="020B0600070205080204" pitchFamily="50" charset="-128"/>
              <a:ea typeface="ＭＳ Ｐゴシック" panose="020B0600070205080204" pitchFamily="50" charset="-128"/>
            </a:rPr>
            <a:t>28</a:t>
          </a:r>
          <a:r>
            <a:rPr kumimoji="1" lang="ja-JP" altLang="en-US" sz="1200">
              <a:latin typeface="ＭＳ Ｐゴシック" panose="020B0600070205080204" pitchFamily="50" charset="-128"/>
              <a:ea typeface="ＭＳ Ｐゴシック" panose="020B0600070205080204" pitchFamily="50" charset="-128"/>
            </a:rPr>
            <a:t>年度以降増加傾向にあり、定員目標値を上回っていることにある。また、組織体系に班制を採用していることで役職者数が他団体と比較して多く、コストを押し上げる構造となっている。今後は、</a:t>
          </a:r>
          <a:r>
            <a:rPr kumimoji="1" lang="en-US" altLang="ja-JP" sz="1200">
              <a:latin typeface="ＭＳ Ｐゴシック" panose="020B0600070205080204" pitchFamily="50" charset="-128"/>
              <a:ea typeface="ＭＳ Ｐゴシック" panose="020B0600070205080204" pitchFamily="50" charset="-128"/>
            </a:rPr>
            <a:t>DX</a:t>
          </a:r>
          <a:r>
            <a:rPr kumimoji="1" lang="ja-JP" altLang="en-US" sz="1200">
              <a:latin typeface="ＭＳ Ｐゴシック" panose="020B0600070205080204" pitchFamily="50" charset="-128"/>
              <a:ea typeface="ＭＳ Ｐゴシック" panose="020B0600070205080204" pitchFamily="50" charset="-128"/>
            </a:rPr>
            <a:t>の推進による業務効率化や組織体系の最適化を継続し、適正な定員管理を通じて比率の抑制に努める必要がある。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159004</xdr:rowOff>
    </xdr:from>
    <xdr:to>
      <xdr:col>24</xdr:col>
      <xdr:colOff>25400</xdr:colOff>
      <xdr:row>41</xdr:row>
      <xdr:rowOff>110998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88304"/>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83075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1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110998</xdr:rowOff>
    </xdr:from>
    <xdr:to>
      <xdr:col>24</xdr:col>
      <xdr:colOff>114300</xdr:colOff>
      <xdr:row>41</xdr:row>
      <xdr:rowOff>110998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40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73931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159004</xdr:rowOff>
    </xdr:from>
    <xdr:to>
      <xdr:col>24</xdr:col>
      <xdr:colOff>114300</xdr:colOff>
      <xdr:row>34</xdr:row>
      <xdr:rowOff>159004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8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115570</xdr:rowOff>
    </xdr:from>
    <xdr:to>
      <xdr:col>24</xdr:col>
      <xdr:colOff>25400</xdr:colOff>
      <xdr:row>40</xdr:row>
      <xdr:rowOff>44704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802120"/>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90441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62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73914</xdr:rowOff>
    </xdr:from>
    <xdr:to>
      <xdr:col>24</xdr:col>
      <xdr:colOff>76200</xdr:colOff>
      <xdr:row>38</xdr:row>
      <xdr:rowOff>4064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37846</xdr:rowOff>
    </xdr:from>
    <xdr:to>
      <xdr:col>19</xdr:col>
      <xdr:colOff>187325</xdr:colOff>
      <xdr:row>39</xdr:row>
      <xdr:rowOff>115570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724396"/>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28194</xdr:rowOff>
    </xdr:from>
    <xdr:to>
      <xdr:col>20</xdr:col>
      <xdr:colOff>38100</xdr:colOff>
      <xdr:row>37</xdr:row>
      <xdr:rowOff>129794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139971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40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5842</xdr:rowOff>
    </xdr:from>
    <xdr:to>
      <xdr:col>15</xdr:col>
      <xdr:colOff>98425</xdr:colOff>
      <xdr:row>39</xdr:row>
      <xdr:rowOff>37846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69239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19050</xdr:rowOff>
    </xdr:from>
    <xdr:to>
      <xdr:col>15</xdr:col>
      <xdr:colOff>149225</xdr:colOff>
      <xdr:row>37</xdr:row>
      <xdr:rowOff>120650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130827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5842</xdr:rowOff>
    </xdr:from>
    <xdr:to>
      <xdr:col>11</xdr:col>
      <xdr:colOff>9525</xdr:colOff>
      <xdr:row>39</xdr:row>
      <xdr:rowOff>65278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69239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103395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51054</xdr:rowOff>
    </xdr:from>
    <xdr:to>
      <xdr:col>6</xdr:col>
      <xdr:colOff>171450</xdr:colOff>
      <xdr:row>37</xdr:row>
      <xdr:rowOff>152654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162831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63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165354</xdr:rowOff>
    </xdr:from>
    <xdr:to>
      <xdr:col>24</xdr:col>
      <xdr:colOff>76200</xdr:colOff>
      <xdr:row>40</xdr:row>
      <xdr:rowOff>95504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851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137431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82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64770</xdr:rowOff>
    </xdr:from>
    <xdr:to>
      <xdr:col>20</xdr:col>
      <xdr:colOff>38100</xdr:colOff>
      <xdr:row>39</xdr:row>
      <xdr:rowOff>166370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75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151147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837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158496</xdr:rowOff>
    </xdr:from>
    <xdr:to>
      <xdr:col>15</xdr:col>
      <xdr:colOff>149225</xdr:colOff>
      <xdr:row>39</xdr:row>
      <xdr:rowOff>88646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67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73423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75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126492</xdr:rowOff>
    </xdr:from>
    <xdr:to>
      <xdr:col>11</xdr:col>
      <xdr:colOff>60325</xdr:colOff>
      <xdr:row>39</xdr:row>
      <xdr:rowOff>56642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641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41419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72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14478</xdr:rowOff>
    </xdr:from>
    <xdr:to>
      <xdr:col>6</xdr:col>
      <xdr:colOff>171450</xdr:colOff>
      <xdr:row>39</xdr:row>
      <xdr:rowOff>116078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70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100855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78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物件費比率は</a:t>
          </a:r>
          <a:r>
            <a:rPr kumimoji="1" lang="en-US" altLang="ja-JP" sz="1200">
              <a:latin typeface="ＭＳ Ｐゴシック" panose="020B0600070205080204" pitchFamily="50" charset="-128"/>
              <a:ea typeface="ＭＳ Ｐゴシック" panose="020B0600070205080204" pitchFamily="50" charset="-128"/>
            </a:rPr>
            <a:t>14.4%</a:t>
          </a:r>
          <a:r>
            <a:rPr kumimoji="1" lang="ja-JP" altLang="en-US" sz="1200">
              <a:latin typeface="ＭＳ Ｐゴシック" panose="020B0600070205080204" pitchFamily="50" charset="-128"/>
              <a:ea typeface="ＭＳ Ｐゴシック" panose="020B0600070205080204" pitchFamily="50" charset="-128"/>
            </a:rPr>
            <a:t>となり、前年度から</a:t>
          </a:r>
          <a:r>
            <a:rPr kumimoji="1" lang="en-US" altLang="ja-JP" sz="1200">
              <a:latin typeface="ＭＳ Ｐゴシック" panose="020B0600070205080204" pitchFamily="50" charset="-128"/>
              <a:ea typeface="ＭＳ Ｐゴシック" panose="020B0600070205080204" pitchFamily="50" charset="-128"/>
            </a:rPr>
            <a:t>0.6</a:t>
          </a:r>
          <a:r>
            <a:rPr kumimoji="1" lang="ja-JP" altLang="en-US" sz="1200">
              <a:latin typeface="ＭＳ Ｐゴシック" panose="020B0600070205080204" pitchFamily="50" charset="-128"/>
              <a:ea typeface="ＭＳ Ｐゴシック" panose="020B0600070205080204" pitchFamily="50" charset="-128"/>
            </a:rPr>
            <a:t>ポイント上昇した。高知県平均および類似団体平均を上回る水準にあるものの、全国平均を下回っている。上昇の主な要因は、予防接種事業における申請者の増加に加え、指定管理施設の管理委託料において、光熱水費等の物価高騰の影響や職員増に伴う経費が増加したことによる。今後は、事務効率化や委託業務の内容を精査するとともに、公共施設マネジメントを通じた維持管理経費の削減に努める必要が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161290</xdr:rowOff>
    </xdr:from>
    <xdr:to>
      <xdr:col>82</xdr:col>
      <xdr:colOff>107950</xdr:colOff>
      <xdr:row>20</xdr:row>
      <xdr:rowOff>157480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901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129557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5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157480</xdr:rowOff>
    </xdr:from>
    <xdr:to>
      <xdr:col>82</xdr:col>
      <xdr:colOff>196850</xdr:colOff>
      <xdr:row>20</xdr:row>
      <xdr:rowOff>157480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86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76217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3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161290</xdr:rowOff>
    </xdr:from>
    <xdr:to>
      <xdr:col>82</xdr:col>
      <xdr:colOff>196850</xdr:colOff>
      <xdr:row>13</xdr:row>
      <xdr:rowOff>161290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90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149860</xdr:rowOff>
    </xdr:from>
    <xdr:to>
      <xdr:col>82</xdr:col>
      <xdr:colOff>107950</xdr:colOff>
      <xdr:row>17</xdr:row>
      <xdr:rowOff>24130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8930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130827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0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149860</xdr:rowOff>
    </xdr:from>
    <xdr:to>
      <xdr:col>78</xdr:col>
      <xdr:colOff>69850</xdr:colOff>
      <xdr:row>17</xdr:row>
      <xdr:rowOff>1270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8930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83820</xdr:rowOff>
    </xdr:from>
    <xdr:to>
      <xdr:col>78</xdr:col>
      <xdr:colOff>120650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24147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595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81280</xdr:rowOff>
    </xdr:from>
    <xdr:to>
      <xdr:col>73</xdr:col>
      <xdr:colOff>180975</xdr:colOff>
      <xdr:row>17</xdr:row>
      <xdr:rowOff>1270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8244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60960</xdr:rowOff>
    </xdr:from>
    <xdr:to>
      <xdr:col>74</xdr:col>
      <xdr:colOff>31750</xdr:colOff>
      <xdr:row>16</xdr:row>
      <xdr:rowOff>162560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1287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81280</xdr:rowOff>
    </xdr:from>
    <xdr:to>
      <xdr:col>69</xdr:col>
      <xdr:colOff>92075</xdr:colOff>
      <xdr:row>16</xdr:row>
      <xdr:rowOff>127000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8244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148590</xdr:rowOff>
    </xdr:from>
    <xdr:to>
      <xdr:col>69</xdr:col>
      <xdr:colOff>142875</xdr:colOff>
      <xdr:row>16</xdr:row>
      <xdr:rowOff>78740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88917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22860</xdr:rowOff>
    </xdr:from>
    <xdr:to>
      <xdr:col>65</xdr:col>
      <xdr:colOff>53975</xdr:colOff>
      <xdr:row>16</xdr:row>
      <xdr:rowOff>124460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134637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116857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99060</xdr:rowOff>
    </xdr:from>
    <xdr:to>
      <xdr:col>78</xdr:col>
      <xdr:colOff>120650</xdr:colOff>
      <xdr:row>17</xdr:row>
      <xdr:rowOff>29210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13987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928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121920</xdr:rowOff>
    </xdr:from>
    <xdr:to>
      <xdr:col>74</xdr:col>
      <xdr:colOff>31750</xdr:colOff>
      <xdr:row>17</xdr:row>
      <xdr:rowOff>52070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86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36847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95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30480</xdr:rowOff>
    </xdr:from>
    <xdr:to>
      <xdr:col>69</xdr:col>
      <xdr:colOff>142875</xdr:colOff>
      <xdr:row>16</xdr:row>
      <xdr:rowOff>132080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7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116857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76200</xdr:rowOff>
    </xdr:from>
    <xdr:to>
      <xdr:col>65</xdr:col>
      <xdr:colOff>53975</xdr:colOff>
      <xdr:row>17</xdr:row>
      <xdr:rowOff>6350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162577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扶助費比率は</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7.3%</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となり、前年度から</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0.3</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上昇した。全国平均、高知県平均および類似団体平均をいずれも下回っており、相対的に低い水準にある。上昇の主な要因は、障害者総合支援給付費の報酬改定や申請者の増加に伴う医療給付費の増に加え、福祉医療費において財源としていた過疎債ソフト事業の充当額が減少したことによる。今後は、高齢化の進展に伴い扶助費のさらなる増加が見込まれることから、適正な給付に努めるとともに、その推移を注視する必要がある。</a:t>
          </a:r>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121557</xdr:rowOff>
    </xdr:from>
    <xdr:to>
      <xdr:col>24</xdr:col>
      <xdr:colOff>25400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36957"/>
          <a:ext cx="0" cy="139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36484</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8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121557</xdr:rowOff>
    </xdr:from>
    <xdr:to>
      <xdr:col>24</xdr:col>
      <xdr:colOff>114300</xdr:colOff>
      <xdr:row>52</xdr:row>
      <xdr:rowOff>121557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36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31750</xdr:rowOff>
    </xdr:from>
    <xdr:to>
      <xdr:col>24</xdr:col>
      <xdr:colOff>25400</xdr:colOff>
      <xdr:row>55</xdr:row>
      <xdr:rowOff>64407</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4615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116312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46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144235</xdr:rowOff>
    </xdr:from>
    <xdr:to>
      <xdr:col>24</xdr:col>
      <xdr:colOff>76200</xdr:colOff>
      <xdr:row>56</xdr:row>
      <xdr:rowOff>74385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9978</xdr:rowOff>
    </xdr:from>
    <xdr:to>
      <xdr:col>19</xdr:col>
      <xdr:colOff>187325</xdr:colOff>
      <xdr:row>55</xdr:row>
      <xdr:rowOff>31750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439728"/>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144235</xdr:rowOff>
    </xdr:from>
    <xdr:to>
      <xdr:col>20</xdr:col>
      <xdr:colOff>38100</xdr:colOff>
      <xdr:row>56</xdr:row>
      <xdr:rowOff>74385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59162</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660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159657</xdr:rowOff>
    </xdr:from>
    <xdr:to>
      <xdr:col>15</xdr:col>
      <xdr:colOff>98425</xdr:colOff>
      <xdr:row>55</xdr:row>
      <xdr:rowOff>9978</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417957"/>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111578</xdr:rowOff>
    </xdr:from>
    <xdr:to>
      <xdr:col>15</xdr:col>
      <xdr:colOff>149225</xdr:colOff>
      <xdr:row>56</xdr:row>
      <xdr:rowOff>41728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26505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159657</xdr:rowOff>
    </xdr:from>
    <xdr:to>
      <xdr:col>11</xdr:col>
      <xdr:colOff>9525</xdr:colOff>
      <xdr:row>55</xdr:row>
      <xdr:rowOff>20865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4179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78922</xdr:rowOff>
    </xdr:from>
    <xdr:to>
      <xdr:col>11</xdr:col>
      <xdr:colOff>60325</xdr:colOff>
      <xdr:row>56</xdr:row>
      <xdr:rowOff>9072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165299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59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13607</xdr:rowOff>
    </xdr:from>
    <xdr:to>
      <xdr:col>24</xdr:col>
      <xdr:colOff>76200</xdr:colOff>
      <xdr:row>55</xdr:row>
      <xdr:rowOff>115207</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44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30134</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152400</xdr:rowOff>
    </xdr:from>
    <xdr:to>
      <xdr:col>20</xdr:col>
      <xdr:colOff>38100</xdr:colOff>
      <xdr:row>55</xdr:row>
      <xdr:rowOff>82550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92727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130628</xdr:rowOff>
    </xdr:from>
    <xdr:to>
      <xdr:col>15</xdr:col>
      <xdr:colOff>149225</xdr:colOff>
      <xdr:row>55</xdr:row>
      <xdr:rowOff>60778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38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70955</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15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108857</xdr:rowOff>
    </xdr:from>
    <xdr:to>
      <xdr:col>11</xdr:col>
      <xdr:colOff>60325</xdr:colOff>
      <xdr:row>55</xdr:row>
      <xdr:rowOff>39007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49184</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141515</xdr:rowOff>
    </xdr:from>
    <xdr:to>
      <xdr:col>6</xdr:col>
      <xdr:colOff>171450</xdr:colOff>
      <xdr:row>55</xdr:row>
      <xdr:rowOff>71665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81842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その他の比率は</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となり、前年度から</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1.0</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低下した。全国平均、高知県平均および類似団体平均をいずれも上回っている。低下の主な要因は、老人福祉費において一部事務組合負担金が減少したことや、一部経費を臨時的な経費に振り替えたことによるものである。今後は、広大な行政面積に伴う施設等の維持補修費や各特別会計への繰出金の動向を注視し、事務事業の見直しを通じて適正な水準の維持に努める必要がある。</a:t>
          </a:r>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114300</xdr:rowOff>
    </xdr:from>
    <xdr:to>
      <xdr:col>82</xdr:col>
      <xdr:colOff>107950</xdr:colOff>
      <xdr:row>61</xdr:row>
      <xdr:rowOff>133350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297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105427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133350</xdr:rowOff>
    </xdr:from>
    <xdr:to>
      <xdr:col>82</xdr:col>
      <xdr:colOff>196850</xdr:colOff>
      <xdr:row>61</xdr:row>
      <xdr:rowOff>133350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29227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77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114300</xdr:rowOff>
    </xdr:from>
    <xdr:to>
      <xdr:col>82</xdr:col>
      <xdr:colOff>196850</xdr:colOff>
      <xdr:row>52</xdr:row>
      <xdr:rowOff>114300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2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38100</xdr:rowOff>
    </xdr:from>
    <xdr:to>
      <xdr:col>82</xdr:col>
      <xdr:colOff>107950</xdr:colOff>
      <xdr:row>58</xdr:row>
      <xdr:rowOff>165100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982200"/>
          <a:ext cx="8382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137177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738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120650</xdr:rowOff>
    </xdr:from>
    <xdr:to>
      <xdr:col>82</xdr:col>
      <xdr:colOff>158750</xdr:colOff>
      <xdr:row>58</xdr:row>
      <xdr:rowOff>50800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63500</xdr:rowOff>
    </xdr:from>
    <xdr:to>
      <xdr:col>78</xdr:col>
      <xdr:colOff>69850</xdr:colOff>
      <xdr:row>58</xdr:row>
      <xdr:rowOff>165100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100076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111777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1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63500</xdr:rowOff>
    </xdr:from>
    <xdr:to>
      <xdr:col>73</xdr:col>
      <xdr:colOff>180975</xdr:colOff>
      <xdr:row>60</xdr:row>
      <xdr:rowOff>50800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10007600"/>
          <a:ext cx="889000" cy="330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111777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50800</xdr:rowOff>
    </xdr:from>
    <xdr:to>
      <xdr:col>69</xdr:col>
      <xdr:colOff>92075</xdr:colOff>
      <xdr:row>61</xdr:row>
      <xdr:rowOff>6350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103378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73677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111777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158750</xdr:rowOff>
    </xdr:from>
    <xdr:to>
      <xdr:col>82</xdr:col>
      <xdr:colOff>158750</xdr:colOff>
      <xdr:row>58</xdr:row>
      <xdr:rowOff>88900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130827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114300</xdr:rowOff>
    </xdr:from>
    <xdr:to>
      <xdr:col>78</xdr:col>
      <xdr:colOff>120650</xdr:colOff>
      <xdr:row>59</xdr:row>
      <xdr:rowOff>44450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29227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14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12700</xdr:rowOff>
    </xdr:from>
    <xdr:to>
      <xdr:col>74</xdr:col>
      <xdr:colOff>31750</xdr:colOff>
      <xdr:row>58</xdr:row>
      <xdr:rowOff>114300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99077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04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0</xdr:rowOff>
    </xdr:from>
    <xdr:to>
      <xdr:col>69</xdr:col>
      <xdr:colOff>142875</xdr:colOff>
      <xdr:row>60</xdr:row>
      <xdr:rowOff>101600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86377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37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127000</xdr:rowOff>
    </xdr:from>
    <xdr:to>
      <xdr:col>65</xdr:col>
      <xdr:colOff>53975</xdr:colOff>
      <xdr:row>61</xdr:row>
      <xdr:rowOff>57150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41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41927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補助費等比率は</a:t>
          </a:r>
          <a:r>
            <a:rPr kumimoji="1" lang="en-US" altLang="ja-JP" sz="1200">
              <a:latin typeface="ＭＳ Ｐゴシック" panose="020B0600070205080204" pitchFamily="50" charset="-128"/>
              <a:ea typeface="ＭＳ Ｐゴシック" panose="020B0600070205080204" pitchFamily="50" charset="-128"/>
            </a:rPr>
            <a:t>7.9%</a:t>
          </a:r>
          <a:r>
            <a:rPr kumimoji="1" lang="ja-JP" altLang="en-US" sz="1200">
              <a:latin typeface="ＭＳ Ｐゴシック" panose="020B0600070205080204" pitchFamily="50" charset="-128"/>
              <a:ea typeface="ＭＳ Ｐゴシック" panose="020B0600070205080204" pitchFamily="50" charset="-128"/>
            </a:rPr>
            <a:t>となり、前年度から</a:t>
          </a:r>
          <a:r>
            <a:rPr kumimoji="1" lang="en-US" altLang="ja-JP" sz="1200">
              <a:latin typeface="ＭＳ Ｐゴシック" panose="020B0600070205080204" pitchFamily="50" charset="-128"/>
              <a:ea typeface="ＭＳ Ｐゴシック" panose="020B0600070205080204" pitchFamily="50" charset="-128"/>
            </a:rPr>
            <a:t>0.7</a:t>
          </a:r>
          <a:r>
            <a:rPr kumimoji="1" lang="ja-JP" altLang="en-US" sz="1200">
              <a:latin typeface="ＭＳ Ｐゴシック" panose="020B0600070205080204" pitchFamily="50" charset="-128"/>
              <a:ea typeface="ＭＳ Ｐゴシック" panose="020B0600070205080204" pitchFamily="50" charset="-128"/>
            </a:rPr>
            <a:t>ポイント低下した。全国平均、高知県平均および類似団体平均をいずれも下回っている。低下の主な要因は、生活保護費国庫負担金過年度清算金の減少に伴う生活保護総務費の減や、公営企業会計に対する支援事業の減額によるものである。今後は、各種補助金の交付目的や費用対効果の検証を継続するとともに、事業の進捗に合わせた適正な予算執行と執行管理に努める必要が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41</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51144"/>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41927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69850</xdr:rowOff>
    </xdr:from>
    <xdr:to>
      <xdr:col>82</xdr:col>
      <xdr:colOff>196850</xdr:colOff>
      <xdr:row>41</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88138</xdr:rowOff>
    </xdr:from>
    <xdr:to>
      <xdr:col>82</xdr:col>
      <xdr:colOff>107950</xdr:colOff>
      <xdr:row>35</xdr:row>
      <xdr:rowOff>120142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5671800" y="6088888"/>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80281</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106426</xdr:rowOff>
    </xdr:from>
    <xdr:to>
      <xdr:col>78</xdr:col>
      <xdr:colOff>69850</xdr:colOff>
      <xdr:row>35</xdr:row>
      <xdr:rowOff>120142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10717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23131</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24130</xdr:rowOff>
    </xdr:from>
    <xdr:to>
      <xdr:col>73</xdr:col>
      <xdr:colOff>180975</xdr:colOff>
      <xdr:row>35</xdr:row>
      <xdr:rowOff>106426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02488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99060</xdr:rowOff>
    </xdr:from>
    <xdr:to>
      <xdr:col>74</xdr:col>
      <xdr:colOff>31750</xdr:colOff>
      <xdr:row>37</xdr:row>
      <xdr:rowOff>29210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13987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24130</xdr:rowOff>
    </xdr:from>
    <xdr:to>
      <xdr:col>69</xdr:col>
      <xdr:colOff>92075</xdr:colOff>
      <xdr:row>35</xdr:row>
      <xdr:rowOff>56134</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02488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80772</xdr:rowOff>
    </xdr:from>
    <xdr:to>
      <xdr:col>69</xdr:col>
      <xdr:colOff>142875</xdr:colOff>
      <xdr:row>37</xdr:row>
      <xdr:rowOff>10922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167149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27703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37338</xdr:rowOff>
    </xdr:from>
    <xdr:to>
      <xdr:col>82</xdr:col>
      <xdr:colOff>158750</xdr:colOff>
      <xdr:row>35</xdr:row>
      <xdr:rowOff>138938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03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53865</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5883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69342</xdr:rowOff>
    </xdr:from>
    <xdr:to>
      <xdr:col>78</xdr:col>
      <xdr:colOff>120650</xdr:colOff>
      <xdr:row>35</xdr:row>
      <xdr:rowOff>170942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9669</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5838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55626</xdr:rowOff>
    </xdr:from>
    <xdr:to>
      <xdr:col>74</xdr:col>
      <xdr:colOff>31750</xdr:colOff>
      <xdr:row>35</xdr:row>
      <xdr:rowOff>157226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05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167403</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5825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144780</xdr:rowOff>
    </xdr:from>
    <xdr:to>
      <xdr:col>69</xdr:col>
      <xdr:colOff>142875</xdr:colOff>
      <xdr:row>35</xdr:row>
      <xdr:rowOff>74930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85107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574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5334</xdr:rowOff>
    </xdr:from>
    <xdr:to>
      <xdr:col>65</xdr:col>
      <xdr:colOff>53975</xdr:colOff>
      <xdr:row>35</xdr:row>
      <xdr:rowOff>106934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00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117111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577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公債費比率は</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20.4%</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となり、前年度から</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0.3</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低下した。全国平均、高知県平均および類似団体平均をいずれも上回っている。低下の主な要因は、臨時財政対策債の一部償還終了に伴う減少等によるものである。一方で、旧合併特例事業債を活用した大型普通建設事業に係る元金償還が継続しており、公債費は高止まりの状況にある。今後は、新たな借入を計画的に管理し、将来の公債費負担の抑制に努める必要がある。</a:t>
          </a:r>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29845</xdr:rowOff>
    </xdr:from>
    <xdr:to>
      <xdr:col>24</xdr:col>
      <xdr:colOff>25400</xdr:colOff>
      <xdr:row>80</xdr:row>
      <xdr:rowOff>54611</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17145"/>
          <a:ext cx="0" cy="1053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26688</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54611</xdr:rowOff>
    </xdr:from>
    <xdr:to>
      <xdr:col>24</xdr:col>
      <xdr:colOff>114300</xdr:colOff>
      <xdr:row>80</xdr:row>
      <xdr:rowOff>54611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116222</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60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29845</xdr:rowOff>
    </xdr:from>
    <xdr:to>
      <xdr:col>24</xdr:col>
      <xdr:colOff>114300</xdr:colOff>
      <xdr:row>74</xdr:row>
      <xdr:rowOff>29845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17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39370</xdr:rowOff>
    </xdr:from>
    <xdr:to>
      <xdr:col>24</xdr:col>
      <xdr:colOff>25400</xdr:colOff>
      <xdr:row>75</xdr:row>
      <xdr:rowOff>45085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289812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142257</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658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125730</xdr:rowOff>
    </xdr:from>
    <xdr:to>
      <xdr:col>24</xdr:col>
      <xdr:colOff>76200</xdr:colOff>
      <xdr:row>75</xdr:row>
      <xdr:rowOff>55880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281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37465</xdr:rowOff>
    </xdr:from>
    <xdr:to>
      <xdr:col>19</xdr:col>
      <xdr:colOff>187325</xdr:colOff>
      <xdr:row>75</xdr:row>
      <xdr:rowOff>45085</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289621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139065</xdr:rowOff>
    </xdr:from>
    <xdr:to>
      <xdr:col>20</xdr:col>
      <xdr:colOff>38100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79392</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2595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18415</xdr:rowOff>
    </xdr:from>
    <xdr:to>
      <xdr:col>15</xdr:col>
      <xdr:colOff>98425</xdr:colOff>
      <xdr:row>75</xdr:row>
      <xdr:rowOff>37465</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287716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144780</xdr:rowOff>
    </xdr:from>
    <xdr:to>
      <xdr:col>15</xdr:col>
      <xdr:colOff>149225</xdr:colOff>
      <xdr:row>75</xdr:row>
      <xdr:rowOff>74930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85107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260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18415</xdr:rowOff>
    </xdr:from>
    <xdr:to>
      <xdr:col>11</xdr:col>
      <xdr:colOff>9525</xdr:colOff>
      <xdr:row>75</xdr:row>
      <xdr:rowOff>67945</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287716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123825</xdr:rowOff>
    </xdr:from>
    <xdr:to>
      <xdr:col>11</xdr:col>
      <xdr:colOff>60325</xdr:colOff>
      <xdr:row>75</xdr:row>
      <xdr:rowOff>53975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64152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258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135255</xdr:rowOff>
    </xdr:from>
    <xdr:to>
      <xdr:col>6</xdr:col>
      <xdr:colOff>171450</xdr:colOff>
      <xdr:row>75</xdr:row>
      <xdr:rowOff>65405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75582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2591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160020</xdr:rowOff>
    </xdr:from>
    <xdr:to>
      <xdr:col>24</xdr:col>
      <xdr:colOff>76200</xdr:colOff>
      <xdr:row>75</xdr:row>
      <xdr:rowOff>90170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84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132097</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819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165735</xdr:rowOff>
    </xdr:from>
    <xdr:to>
      <xdr:col>20</xdr:col>
      <xdr:colOff>38100</xdr:colOff>
      <xdr:row>75</xdr:row>
      <xdr:rowOff>95885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853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80663</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939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158115</xdr:rowOff>
    </xdr:from>
    <xdr:to>
      <xdr:col>15</xdr:col>
      <xdr:colOff>149225</xdr:colOff>
      <xdr:row>75</xdr:row>
      <xdr:rowOff>88265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845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73042</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931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139065</xdr:rowOff>
    </xdr:from>
    <xdr:to>
      <xdr:col>11</xdr:col>
      <xdr:colOff>60325</xdr:colOff>
      <xdr:row>75</xdr:row>
      <xdr:rowOff>69215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826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53992</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912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17145</xdr:rowOff>
    </xdr:from>
    <xdr:to>
      <xdr:col>6</xdr:col>
      <xdr:colOff>171450</xdr:colOff>
      <xdr:row>75</xdr:row>
      <xdr:rowOff>118745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287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103522</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962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公債費以外の経常収支比率は</a:t>
          </a:r>
          <a:r>
            <a:rPr kumimoji="1" lang="en-US" altLang="ja-JP" sz="1200">
              <a:latin typeface="ＭＳ Ｐゴシック" panose="020B0600070205080204" pitchFamily="50" charset="-128"/>
              <a:ea typeface="ＭＳ Ｐゴシック" panose="020B0600070205080204" pitchFamily="50" charset="-128"/>
            </a:rPr>
            <a:t>78.4%</a:t>
          </a:r>
          <a:r>
            <a:rPr kumimoji="1" lang="ja-JP" altLang="en-US" sz="1200">
              <a:latin typeface="ＭＳ Ｐゴシック" panose="020B0600070205080204" pitchFamily="50" charset="-128"/>
              <a:ea typeface="ＭＳ Ｐゴシック" panose="020B0600070205080204" pitchFamily="50" charset="-128"/>
            </a:rPr>
            <a:t>となり、前年度から</a:t>
          </a:r>
          <a:r>
            <a:rPr kumimoji="1" lang="en-US" altLang="ja-JP" sz="1200">
              <a:latin typeface="ＭＳ Ｐゴシック" panose="020B0600070205080204" pitchFamily="50" charset="-128"/>
              <a:ea typeface="ＭＳ Ｐゴシック" panose="020B0600070205080204" pitchFamily="50" charset="-128"/>
            </a:rPr>
            <a:t>1.4</a:t>
          </a:r>
          <a:r>
            <a:rPr kumimoji="1" lang="ja-JP" altLang="en-US" sz="1200">
              <a:latin typeface="ＭＳ Ｐゴシック" panose="020B0600070205080204" pitchFamily="50" charset="-128"/>
              <a:ea typeface="ＭＳ Ｐゴシック" panose="020B0600070205080204" pitchFamily="50" charset="-128"/>
            </a:rPr>
            <a:t>ポイント上昇した。高知県平均および類似団体平均をいずれも上回っており、全国平均に近い水準にある。主な要因は、比率の高い人件費に加え、広大な行政面積に伴う施設維持管理費の増加などが挙げられる。今後は、各経費の見直しを確実に実施し、事務事業の再点検や</a:t>
          </a:r>
          <a:r>
            <a:rPr kumimoji="1" lang="en-US" altLang="ja-JP" sz="1200">
              <a:latin typeface="ＭＳ Ｐゴシック" panose="020B0600070205080204" pitchFamily="50" charset="-128"/>
              <a:ea typeface="ＭＳ Ｐゴシック" panose="020B0600070205080204" pitchFamily="50" charset="-128"/>
            </a:rPr>
            <a:t>DX</a:t>
          </a:r>
          <a:r>
            <a:rPr kumimoji="1" lang="ja-JP" altLang="en-US" sz="1200">
              <a:latin typeface="ＭＳ Ｐゴシック" panose="020B0600070205080204" pitchFamily="50" charset="-128"/>
              <a:ea typeface="ＭＳ Ｐゴシック" panose="020B0600070205080204" pitchFamily="50" charset="-128"/>
            </a:rPr>
            <a:t>の推進、公共施設マネジメントを徹底することで、支出の硬直化を抑制し財政の弾力性確保に努める必要がある。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108712</xdr:rowOff>
    </xdr:from>
    <xdr:to>
      <xdr:col>82</xdr:col>
      <xdr:colOff>107950</xdr:colOff>
      <xdr:row>80</xdr:row>
      <xdr:rowOff>76708</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453112"/>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23639</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19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108712</xdr:rowOff>
    </xdr:from>
    <xdr:to>
      <xdr:col>82</xdr:col>
      <xdr:colOff>196850</xdr:colOff>
      <xdr:row>72</xdr:row>
      <xdr:rowOff>108712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453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161289</xdr:rowOff>
    </xdr:from>
    <xdr:to>
      <xdr:col>82</xdr:col>
      <xdr:colOff>107950</xdr:colOff>
      <xdr:row>78</xdr:row>
      <xdr:rowOff>53848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362939"/>
          <a:ext cx="8382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21862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052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5335</xdr:rowOff>
    </xdr:from>
    <xdr:to>
      <xdr:col>82</xdr:col>
      <xdr:colOff>158750</xdr:colOff>
      <xdr:row>77</xdr:row>
      <xdr:rowOff>106935</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37846</xdr:rowOff>
    </xdr:from>
    <xdr:to>
      <xdr:col>78</xdr:col>
      <xdr:colOff>69850</xdr:colOff>
      <xdr:row>77</xdr:row>
      <xdr:rowOff>161289</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3239496"/>
          <a:ext cx="889000" cy="123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71391</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2930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149861</xdr:rowOff>
    </xdr:from>
    <xdr:to>
      <xdr:col>73</xdr:col>
      <xdr:colOff>180975</xdr:colOff>
      <xdr:row>77</xdr:row>
      <xdr:rowOff>37846</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3180061"/>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25671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149861</xdr:rowOff>
    </xdr:from>
    <xdr:to>
      <xdr:col>69</xdr:col>
      <xdr:colOff>92075</xdr:colOff>
      <xdr:row>77</xdr:row>
      <xdr:rowOff>156718</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3180061"/>
          <a:ext cx="889000" cy="178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57675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3048</xdr:rowOff>
    </xdr:from>
    <xdr:to>
      <xdr:col>82</xdr:col>
      <xdr:colOff>158750</xdr:colOff>
      <xdr:row>78</xdr:row>
      <xdr:rowOff>104648</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37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146575</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34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110489</xdr:rowOff>
    </xdr:from>
    <xdr:to>
      <xdr:col>78</xdr:col>
      <xdr:colOff>120650</xdr:colOff>
      <xdr:row>78</xdr:row>
      <xdr:rowOff>40639</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25416</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398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158496</xdr:rowOff>
    </xdr:from>
    <xdr:to>
      <xdr:col>74</xdr:col>
      <xdr:colOff>31750</xdr:colOff>
      <xdr:row>77</xdr:row>
      <xdr:rowOff>88646</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73423</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99061</xdr:rowOff>
    </xdr:from>
    <xdr:to>
      <xdr:col>69</xdr:col>
      <xdr:colOff>142875</xdr:colOff>
      <xdr:row>77</xdr:row>
      <xdr:rowOff>29211</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13988</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105918</xdr:rowOff>
    </xdr:from>
    <xdr:to>
      <xdr:col>65</xdr:col>
      <xdr:colOff>53975</xdr:colOff>
      <xdr:row>78</xdr:row>
      <xdr:rowOff>36068</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30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20845</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高知県香美市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171444</xdr:rowOff>
    </xdr:from>
    <xdr:to>
      <xdr:col>29</xdr:col>
      <xdr:colOff>127000</xdr:colOff>
      <xdr:row>20</xdr:row>
      <xdr:rowOff>51057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105019"/>
          <a:ext cx="0" cy="14226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23134</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9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51057</xdr:rowOff>
    </xdr:from>
    <xdr:to>
      <xdr:col>30</xdr:col>
      <xdr:colOff>25400</xdr:colOff>
      <xdr:row>20</xdr:row>
      <xdr:rowOff>51057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5276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86371</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48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171444</xdr:rowOff>
    </xdr:from>
    <xdr:to>
      <xdr:col>30</xdr:col>
      <xdr:colOff>25400</xdr:colOff>
      <xdr:row>11</xdr:row>
      <xdr:rowOff>171444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1050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9642</xdr:rowOff>
    </xdr:from>
    <xdr:to>
      <xdr:col>29</xdr:col>
      <xdr:colOff>127000</xdr:colOff>
      <xdr:row>15</xdr:row>
      <xdr:rowOff>163414</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2629017"/>
          <a:ext cx="647700" cy="1537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120696</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9115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148619</xdr:rowOff>
    </xdr:from>
    <xdr:to>
      <xdr:col>29</xdr:col>
      <xdr:colOff>177800</xdr:colOff>
      <xdr:row>17</xdr:row>
      <xdr:rowOff>78769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29394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163414</xdr:rowOff>
    </xdr:from>
    <xdr:to>
      <xdr:col>26</xdr:col>
      <xdr:colOff>50800</xdr:colOff>
      <xdr:row>16</xdr:row>
      <xdr:rowOff>98196</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2782789"/>
          <a:ext cx="698500" cy="1062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70637</xdr:rowOff>
    </xdr:from>
    <xdr:to>
      <xdr:col>26</xdr:col>
      <xdr:colOff>101600</xdr:colOff>
      <xdr:row>18</xdr:row>
      <xdr:rowOff>787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0329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157014</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3119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89338</xdr:rowOff>
    </xdr:from>
    <xdr:to>
      <xdr:col>22</xdr:col>
      <xdr:colOff>114300</xdr:colOff>
      <xdr:row>16</xdr:row>
      <xdr:rowOff>98196</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a:off x="3606800" y="2880163"/>
          <a:ext cx="698500" cy="88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109395</xdr:rowOff>
    </xdr:from>
    <xdr:to>
      <xdr:col>22</xdr:col>
      <xdr:colOff>165100</xdr:colOff>
      <xdr:row>18</xdr:row>
      <xdr:rowOff>39545</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0716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24322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315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89338</xdr:rowOff>
    </xdr:from>
    <xdr:to>
      <xdr:col>18</xdr:col>
      <xdr:colOff>177800</xdr:colOff>
      <xdr:row>16</xdr:row>
      <xdr:rowOff>129105</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2880163"/>
          <a:ext cx="698500" cy="397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119596</xdr:rowOff>
    </xdr:from>
    <xdr:to>
      <xdr:col>19</xdr:col>
      <xdr:colOff>38100</xdr:colOff>
      <xdr:row>18</xdr:row>
      <xdr:rowOff>49746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0818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34523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3168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159182</xdr:rowOff>
    </xdr:from>
    <xdr:to>
      <xdr:col>15</xdr:col>
      <xdr:colOff>101600</xdr:colOff>
      <xdr:row>18</xdr:row>
      <xdr:rowOff>89332</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21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74109</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320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130292</xdr:rowOff>
    </xdr:from>
    <xdr:to>
      <xdr:col>29</xdr:col>
      <xdr:colOff>177800</xdr:colOff>
      <xdr:row>15</xdr:row>
      <xdr:rowOff>60442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25782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146819</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242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112614</xdr:rowOff>
    </xdr:from>
    <xdr:to>
      <xdr:col>26</xdr:col>
      <xdr:colOff>101600</xdr:colOff>
      <xdr:row>16</xdr:row>
      <xdr:rowOff>42764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27319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52941</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25008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47396</xdr:rowOff>
    </xdr:from>
    <xdr:to>
      <xdr:col>22</xdr:col>
      <xdr:colOff>165100</xdr:colOff>
      <xdr:row>16</xdr:row>
      <xdr:rowOff>148996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28382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159173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2607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38538</xdr:rowOff>
    </xdr:from>
    <xdr:to>
      <xdr:col>19</xdr:col>
      <xdr:colOff>38100</xdr:colOff>
      <xdr:row>16</xdr:row>
      <xdr:rowOff>140138</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28293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150315</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2598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78305</xdr:rowOff>
    </xdr:from>
    <xdr:to>
      <xdr:col>15</xdr:col>
      <xdr:colOff>101600</xdr:colOff>
      <xdr:row>17</xdr:row>
      <xdr:rowOff>8455</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28691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18632</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2638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a:extLst>
            <a:ext uri="{FF2B5EF4-FFF2-40B4-BE49-F238E27FC236}">
              <a16:creationId xmlns:a16="http://schemas.microsoft.com/office/drawing/2014/main" id="{00000000-0008-0000-0500-000070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154873</xdr:rowOff>
    </xdr:from>
    <xdr:to>
      <xdr:col>29</xdr:col>
      <xdr:colOff>127000</xdr:colOff>
      <xdr:row>39</xdr:row>
      <xdr:rowOff>34299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651500" y="6079423"/>
          <a:ext cx="0" cy="15939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6376</xdr:rowOff>
    </xdr:from>
    <xdr:ext cx="762000" cy="259045"/>
    <xdr:sp macro="" textlink="">
      <xdr:nvSpPr>
        <xdr:cNvPr id="114" name="人口1人当たり決算額の推移最小値テキスト445">
          <a:extLst>
            <a:ext uri="{FF2B5EF4-FFF2-40B4-BE49-F238E27FC236}">
              <a16:creationId xmlns:a16="http://schemas.microsoft.com/office/drawing/2014/main" id="{00000000-0008-0000-0500-000072000000}"/>
            </a:ext>
          </a:extLst>
        </xdr:cNvPr>
        <xdr:cNvSpPr txBox="1"/>
      </xdr:nvSpPr>
      <xdr:spPr>
        <a:xfrm>
          <a:off x="5740400" y="764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34299</xdr:rowOff>
    </xdr:from>
    <xdr:to>
      <xdr:col>30</xdr:col>
      <xdr:colOff>25400</xdr:colOff>
      <xdr:row>39</xdr:row>
      <xdr:rowOff>34299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76733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69800</xdr:rowOff>
    </xdr:from>
    <xdr:ext cx="762000" cy="259045"/>
    <xdr:sp macro="" textlink="">
      <xdr:nvSpPr>
        <xdr:cNvPr id="116" name="人口1人当たり決算額の推移最大値テキスト445">
          <a:extLst>
            <a:ext uri="{FF2B5EF4-FFF2-40B4-BE49-F238E27FC236}">
              <a16:creationId xmlns:a16="http://schemas.microsoft.com/office/drawing/2014/main" id="{00000000-0008-0000-0500-000074000000}"/>
            </a:ext>
          </a:extLst>
        </xdr:cNvPr>
        <xdr:cNvSpPr txBox="1"/>
      </xdr:nvSpPr>
      <xdr:spPr>
        <a:xfrm>
          <a:off x="5740400" y="5822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154873</xdr:rowOff>
    </xdr:from>
    <xdr:to>
      <xdr:col>30</xdr:col>
      <xdr:colOff>25400</xdr:colOff>
      <xdr:row>33</xdr:row>
      <xdr:rowOff>154873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5562600" y="60794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52287</xdr:rowOff>
    </xdr:from>
    <xdr:to>
      <xdr:col>29</xdr:col>
      <xdr:colOff>127000</xdr:colOff>
      <xdr:row>38</xdr:row>
      <xdr:rowOff>55337</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5003800" y="7519887"/>
          <a:ext cx="647700" cy="30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38</xdr:row>
      <xdr:rowOff>37063</xdr:rowOff>
    </xdr:from>
    <xdr:ext cx="762000" cy="259045"/>
    <xdr:sp macro="" textlink="">
      <xdr:nvSpPr>
        <xdr:cNvPr id="119" name="人口1人当たり決算額の推移平均値テキスト445">
          <a:extLst>
            <a:ext uri="{FF2B5EF4-FFF2-40B4-BE49-F238E27FC236}">
              <a16:creationId xmlns:a16="http://schemas.microsoft.com/office/drawing/2014/main" id="{00000000-0008-0000-0500-000077000000}"/>
            </a:ext>
          </a:extLst>
        </xdr:cNvPr>
        <xdr:cNvSpPr txBox="1"/>
      </xdr:nvSpPr>
      <xdr:spPr>
        <a:xfrm>
          <a:off x="5740400" y="75046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2760</xdr:rowOff>
    </xdr:from>
    <xdr:to>
      <xdr:col>29</xdr:col>
      <xdr:colOff>177800</xdr:colOff>
      <xdr:row>38</xdr:row>
      <xdr:rowOff>104360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5600700" y="74703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55337</xdr:rowOff>
    </xdr:from>
    <xdr:to>
      <xdr:col>26</xdr:col>
      <xdr:colOff>50800</xdr:colOff>
      <xdr:row>38</xdr:row>
      <xdr:rowOff>56235</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4305300" y="7522937"/>
          <a:ext cx="698500" cy="8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592</xdr:rowOff>
    </xdr:from>
    <xdr:to>
      <xdr:col>26</xdr:col>
      <xdr:colOff>101600</xdr:colOff>
      <xdr:row>38</xdr:row>
      <xdr:rowOff>102192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953000" y="74681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112369</xdr:rowOff>
    </xdr:from>
    <xdr:ext cx="7366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622800" y="7237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41641</xdr:rowOff>
    </xdr:from>
    <xdr:to>
      <xdr:col>22</xdr:col>
      <xdr:colOff>114300</xdr:colOff>
      <xdr:row>38</xdr:row>
      <xdr:rowOff>56235</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a:off x="3606800" y="7509241"/>
          <a:ext cx="698500" cy="145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1536</xdr:rowOff>
    </xdr:from>
    <xdr:to>
      <xdr:col>22</xdr:col>
      <xdr:colOff>165100</xdr:colOff>
      <xdr:row>38</xdr:row>
      <xdr:rowOff>103136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42545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113313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924300" y="7238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41229</xdr:rowOff>
    </xdr:from>
    <xdr:to>
      <xdr:col>18</xdr:col>
      <xdr:colOff>177800</xdr:colOff>
      <xdr:row>38</xdr:row>
      <xdr:rowOff>41641</xdr:rowOff>
    </xdr:to>
    <xdr:cxnSp macro="">
      <xdr:nvCxnSpPr>
        <xdr:cNvPr id="127" name="直線コネクタ 126">
          <a:extLst>
            <a:ext uri="{FF2B5EF4-FFF2-40B4-BE49-F238E27FC236}">
              <a16:creationId xmlns:a16="http://schemas.microsoft.com/office/drawing/2014/main" id="{00000000-0008-0000-0500-00007F000000}"/>
            </a:ext>
          </a:extLst>
        </xdr:cNvPr>
        <xdr:cNvCxnSpPr/>
      </xdr:nvCxnSpPr>
      <xdr:spPr bwMode="auto">
        <a:xfrm>
          <a:off x="2908300" y="7508829"/>
          <a:ext cx="698500" cy="4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5034</xdr:rowOff>
    </xdr:from>
    <xdr:to>
      <xdr:col>19</xdr:col>
      <xdr:colOff>38100</xdr:colOff>
      <xdr:row>38</xdr:row>
      <xdr:rowOff>106634</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35560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91411</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225800" y="7559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10699</xdr:rowOff>
    </xdr:from>
    <xdr:to>
      <xdr:col>15</xdr:col>
      <xdr:colOff>101600</xdr:colOff>
      <xdr:row>38</xdr:row>
      <xdr:rowOff>112299</xdr:rowOff>
    </xdr:to>
    <xdr:sp macro="" textlink="">
      <xdr:nvSpPr>
        <xdr:cNvPr id="130" name="フローチャート: 判断 129">
          <a:extLst>
            <a:ext uri="{FF2B5EF4-FFF2-40B4-BE49-F238E27FC236}">
              <a16:creationId xmlns:a16="http://schemas.microsoft.com/office/drawing/2014/main" id="{00000000-0008-0000-0500-000082000000}"/>
            </a:ext>
          </a:extLst>
        </xdr:cNvPr>
        <xdr:cNvSpPr/>
      </xdr:nvSpPr>
      <xdr:spPr bwMode="auto">
        <a:xfrm>
          <a:off x="28575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97076</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527300" y="7564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1487</xdr:rowOff>
    </xdr:from>
    <xdr:to>
      <xdr:col>29</xdr:col>
      <xdr:colOff>177800</xdr:colOff>
      <xdr:row>38</xdr:row>
      <xdr:rowOff>103087</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5600700" y="74690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189464</xdr:rowOff>
    </xdr:from>
    <xdr:ext cx="762000" cy="259045"/>
    <xdr:sp macro="" textlink="">
      <xdr:nvSpPr>
        <xdr:cNvPr id="138" name="人口1人当たり決算額の推移該当値テキスト445">
          <a:extLst>
            <a:ext uri="{FF2B5EF4-FFF2-40B4-BE49-F238E27FC236}">
              <a16:creationId xmlns:a16="http://schemas.microsoft.com/office/drawing/2014/main" id="{00000000-0008-0000-0500-00008A000000}"/>
            </a:ext>
          </a:extLst>
        </xdr:cNvPr>
        <xdr:cNvSpPr txBox="1"/>
      </xdr:nvSpPr>
      <xdr:spPr>
        <a:xfrm>
          <a:off x="5740400" y="7314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38</xdr:row>
      <xdr:rowOff>4537</xdr:rowOff>
    </xdr:from>
    <xdr:to>
      <xdr:col>26</xdr:col>
      <xdr:colOff>101600</xdr:colOff>
      <xdr:row>38</xdr:row>
      <xdr:rowOff>106137</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953000" y="74721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90914</xdr:rowOff>
    </xdr:from>
    <xdr:ext cx="7366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4622800" y="75585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38</xdr:row>
      <xdr:rowOff>5435</xdr:rowOff>
    </xdr:from>
    <xdr:to>
      <xdr:col>22</xdr:col>
      <xdr:colOff>165100</xdr:colOff>
      <xdr:row>38</xdr:row>
      <xdr:rowOff>107035</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4254500" y="74730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91812</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924300" y="7559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333741</xdr:rowOff>
    </xdr:from>
    <xdr:to>
      <xdr:col>19</xdr:col>
      <xdr:colOff>38100</xdr:colOff>
      <xdr:row>38</xdr:row>
      <xdr:rowOff>92441</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3556000" y="74584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102618</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3225800" y="7227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333329</xdr:rowOff>
    </xdr:from>
    <xdr:to>
      <xdr:col>15</xdr:col>
      <xdr:colOff>101600</xdr:colOff>
      <xdr:row>38</xdr:row>
      <xdr:rowOff>92029</xdr:rowOff>
    </xdr:to>
    <xdr:sp macro="" textlink="">
      <xdr:nvSpPr>
        <xdr:cNvPr id="145" name="楕円 144">
          <a:extLst>
            <a:ext uri="{FF2B5EF4-FFF2-40B4-BE49-F238E27FC236}">
              <a16:creationId xmlns:a16="http://schemas.microsoft.com/office/drawing/2014/main" id="{00000000-0008-0000-0500-000091000000}"/>
            </a:ext>
          </a:extLst>
        </xdr:cNvPr>
        <xdr:cNvSpPr/>
      </xdr:nvSpPr>
      <xdr:spPr bwMode="auto">
        <a:xfrm>
          <a:off x="2857500" y="74580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102206</xdr:rowOff>
    </xdr:from>
    <xdr:ext cx="762000" cy="259045"/>
    <xdr:sp macro="" textlink="">
      <xdr:nvSpPr>
        <xdr:cNvPr id="146" name="テキスト ボックス 145">
          <a:extLst>
            <a:ext uri="{FF2B5EF4-FFF2-40B4-BE49-F238E27FC236}">
              <a16:creationId xmlns:a16="http://schemas.microsoft.com/office/drawing/2014/main" id="{00000000-0008-0000-0500-000092000000}"/>
            </a:ext>
          </a:extLst>
        </xdr:cNvPr>
        <xdr:cNvSpPr txBox="1"/>
      </xdr:nvSpPr>
      <xdr:spPr>
        <a:xfrm>
          <a:off x="2527300" y="7226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高知県香美市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24,667
24,196
537.86
18,847,001
18,657,752
102,095
10,469,333
14,168,334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55640</xdr:rowOff>
    </xdr:from>
    <xdr:to>
      <xdr:col>24</xdr:col>
      <xdr:colOff>62865</xdr:colOff>
      <xdr:row>38</xdr:row>
      <xdr:rowOff>169157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99140"/>
          <a:ext cx="1270" cy="1485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1534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8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169157</xdr:rowOff>
    </xdr:from>
    <xdr:to>
      <xdr:col>24</xdr:col>
      <xdr:colOff>152400</xdr:colOff>
      <xdr:row>38</xdr:row>
      <xdr:rowOff>169157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84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2317</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74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55640</xdr:rowOff>
    </xdr:from>
    <xdr:to>
      <xdr:col>24</xdr:col>
      <xdr:colOff>152400</xdr:colOff>
      <xdr:row>30</xdr:row>
      <xdr:rowOff>55640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9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157672</xdr:rowOff>
    </xdr:from>
    <xdr:to>
      <xdr:col>24</xdr:col>
      <xdr:colOff>63500</xdr:colOff>
      <xdr:row>33</xdr:row>
      <xdr:rowOff>158021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644072"/>
          <a:ext cx="838200" cy="171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88881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896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110454</xdr:rowOff>
    </xdr:from>
    <xdr:to>
      <xdr:col>24</xdr:col>
      <xdr:colOff>114300</xdr:colOff>
      <xdr:row>36</xdr:row>
      <xdr:rowOff>40604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1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158021</xdr:rowOff>
    </xdr:from>
    <xdr:to>
      <xdr:col>19</xdr:col>
      <xdr:colOff>177800</xdr:colOff>
      <xdr:row>34</xdr:row>
      <xdr:rowOff>98497</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815871"/>
          <a:ext cx="889000" cy="111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44094</xdr:rowOff>
    </xdr:from>
    <xdr:to>
      <xdr:col>20</xdr:col>
      <xdr:colOff>38100</xdr:colOff>
      <xdr:row>36</xdr:row>
      <xdr:rowOff>145694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136821</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309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72851</xdr:rowOff>
    </xdr:from>
    <xdr:to>
      <xdr:col>15</xdr:col>
      <xdr:colOff>50800</xdr:colOff>
      <xdr:row>34</xdr:row>
      <xdr:rowOff>98497</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5902151"/>
          <a:ext cx="889000" cy="25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69099</xdr:rowOff>
    </xdr:from>
    <xdr:to>
      <xdr:col>15</xdr:col>
      <xdr:colOff>101600</xdr:colOff>
      <xdr:row>36</xdr:row>
      <xdr:rowOff>170699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161826</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334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72851</xdr:rowOff>
    </xdr:from>
    <xdr:to>
      <xdr:col>10</xdr:col>
      <xdr:colOff>114300</xdr:colOff>
      <xdr:row>34</xdr:row>
      <xdr:rowOff>117036</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902151"/>
          <a:ext cx="889000" cy="44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76653</xdr:rowOff>
    </xdr:from>
    <xdr:to>
      <xdr:col>10</xdr:col>
      <xdr:colOff>165100</xdr:colOff>
      <xdr:row>37</xdr:row>
      <xdr:rowOff>6803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169380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341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125073</xdr:rowOff>
    </xdr:from>
    <xdr:to>
      <xdr:col>6</xdr:col>
      <xdr:colOff>38100</xdr:colOff>
      <xdr:row>37</xdr:row>
      <xdr:rowOff>55223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46350</xdr:rowOff>
    </xdr:from>
    <xdr:ext cx="59901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30795" y="6390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106872</xdr:rowOff>
    </xdr:from>
    <xdr:to>
      <xdr:col>24</xdr:col>
      <xdr:colOff>114300</xdr:colOff>
      <xdr:row>33</xdr:row>
      <xdr:rowOff>37022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59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129749</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444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107221</xdr:rowOff>
    </xdr:from>
    <xdr:to>
      <xdr:col>20</xdr:col>
      <xdr:colOff>38100</xdr:colOff>
      <xdr:row>34</xdr:row>
      <xdr:rowOff>37371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765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53898</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540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47697</xdr:rowOff>
    </xdr:from>
    <xdr:to>
      <xdr:col>15</xdr:col>
      <xdr:colOff>101600</xdr:colOff>
      <xdr:row>34</xdr:row>
      <xdr:rowOff>149297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87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165824</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652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22051</xdr:rowOff>
    </xdr:from>
    <xdr:to>
      <xdr:col>10</xdr:col>
      <xdr:colOff>165100</xdr:colOff>
      <xdr:row>34</xdr:row>
      <xdr:rowOff>123651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85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140178</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626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66236</xdr:rowOff>
    </xdr:from>
    <xdr:to>
      <xdr:col>6</xdr:col>
      <xdr:colOff>38100</xdr:colOff>
      <xdr:row>34</xdr:row>
      <xdr:rowOff>167836</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895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12913</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5670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1894</xdr:rowOff>
    </xdr:from>
    <xdr:to>
      <xdr:col>24</xdr:col>
      <xdr:colOff>62865</xdr:colOff>
      <xdr:row>58</xdr:row>
      <xdr:rowOff>127539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17294"/>
          <a:ext cx="1270" cy="1154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169437</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1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127539</xdr:rowOff>
    </xdr:from>
    <xdr:to>
      <xdr:col>24</xdr:col>
      <xdr:colOff>152400</xdr:colOff>
      <xdr:row>58</xdr:row>
      <xdr:rowOff>127539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71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120021</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925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5,102,826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1894</xdr:rowOff>
    </xdr:from>
    <xdr:to>
      <xdr:col>24</xdr:col>
      <xdr:colOff>152400</xdr:colOff>
      <xdr:row>52</xdr:row>
      <xdr:rowOff>1894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1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114553</xdr:rowOff>
    </xdr:from>
    <xdr:to>
      <xdr:col>24</xdr:col>
      <xdr:colOff>63500</xdr:colOff>
      <xdr:row>58</xdr:row>
      <xdr:rowOff>116540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58653"/>
          <a:ext cx="838200" cy="1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42436</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986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64009</xdr:rowOff>
    </xdr:from>
    <xdr:to>
      <xdr:col>24</xdr:col>
      <xdr:colOff>114300</xdr:colOff>
      <xdr:row>58</xdr:row>
      <xdr:rowOff>165609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1000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116535</xdr:rowOff>
    </xdr:from>
    <xdr:to>
      <xdr:col>19</xdr:col>
      <xdr:colOff>177800</xdr:colOff>
      <xdr:row>58</xdr:row>
      <xdr:rowOff>116540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10060635"/>
          <a:ext cx="889000" cy="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65029</xdr:rowOff>
    </xdr:from>
    <xdr:to>
      <xdr:col>20</xdr:col>
      <xdr:colOff>38100</xdr:colOff>
      <xdr:row>58</xdr:row>
      <xdr:rowOff>166629</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1000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11706</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784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116535</xdr:rowOff>
    </xdr:from>
    <xdr:to>
      <xdr:col>15</xdr:col>
      <xdr:colOff>50800</xdr:colOff>
      <xdr:row>58</xdr:row>
      <xdr:rowOff>118032</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60635"/>
          <a:ext cx="889000" cy="1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65420</xdr:rowOff>
    </xdr:from>
    <xdr:to>
      <xdr:col>15</xdr:col>
      <xdr:colOff>101600</xdr:colOff>
      <xdr:row>58</xdr:row>
      <xdr:rowOff>167020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1000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12097</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784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117768</xdr:rowOff>
    </xdr:from>
    <xdr:to>
      <xdr:col>10</xdr:col>
      <xdr:colOff>114300</xdr:colOff>
      <xdr:row>58</xdr:row>
      <xdr:rowOff>118032</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1130300" y="10061868"/>
          <a:ext cx="889000" cy="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66747</xdr:rowOff>
    </xdr:from>
    <xdr:to>
      <xdr:col>10</xdr:col>
      <xdr:colOff>165100</xdr:colOff>
      <xdr:row>58</xdr:row>
      <xdr:rowOff>168347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1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13424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78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68156</xdr:rowOff>
    </xdr:from>
    <xdr:to>
      <xdr:col>6</xdr:col>
      <xdr:colOff>38100</xdr:colOff>
      <xdr:row>58</xdr:row>
      <xdr:rowOff>169756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160883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10104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63753</xdr:rowOff>
    </xdr:from>
    <xdr:to>
      <xdr:col>24</xdr:col>
      <xdr:colOff>114300</xdr:colOff>
      <xdr:row>58</xdr:row>
      <xdr:rowOff>165353</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1000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23130</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795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65740</xdr:rowOff>
    </xdr:from>
    <xdr:to>
      <xdr:col>20</xdr:col>
      <xdr:colOff>38100</xdr:colOff>
      <xdr:row>58</xdr:row>
      <xdr:rowOff>167340</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100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158467</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10102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65735</xdr:rowOff>
    </xdr:from>
    <xdr:to>
      <xdr:col>15</xdr:col>
      <xdr:colOff>101600</xdr:colOff>
      <xdr:row>58</xdr:row>
      <xdr:rowOff>167335</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09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158462</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10102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67232</xdr:rowOff>
    </xdr:from>
    <xdr:to>
      <xdr:col>10</xdr:col>
      <xdr:colOff>165100</xdr:colOff>
      <xdr:row>58</xdr:row>
      <xdr:rowOff>168832</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11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159959</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10104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66968</xdr:rowOff>
    </xdr:from>
    <xdr:to>
      <xdr:col>6</xdr:col>
      <xdr:colOff>38100</xdr:colOff>
      <xdr:row>58</xdr:row>
      <xdr:rowOff>168568</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1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13645</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786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99034</xdr:rowOff>
    </xdr:from>
    <xdr:to>
      <xdr:col>24</xdr:col>
      <xdr:colOff>62865</xdr:colOff>
      <xdr:row>79</xdr:row>
      <xdr:rowOff>33947</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71984"/>
          <a:ext cx="1270" cy="130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37774</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2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33947</xdr:rowOff>
    </xdr:from>
    <xdr:to>
      <xdr:col>24</xdr:col>
      <xdr:colOff>152400</xdr:colOff>
      <xdr:row>79</xdr:row>
      <xdr:rowOff>33947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45711</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2047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99034</xdr:rowOff>
    </xdr:from>
    <xdr:to>
      <xdr:col>24</xdr:col>
      <xdr:colOff>152400</xdr:colOff>
      <xdr:row>71</xdr:row>
      <xdr:rowOff>99034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71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115215</xdr:rowOff>
    </xdr:from>
    <xdr:to>
      <xdr:col>24</xdr:col>
      <xdr:colOff>63500</xdr:colOff>
      <xdr:row>78</xdr:row>
      <xdr:rowOff>118250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3797300" y="13488315"/>
          <a:ext cx="838200" cy="3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26688</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28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3811</xdr:rowOff>
    </xdr:from>
    <xdr:to>
      <xdr:col>24</xdr:col>
      <xdr:colOff>114300</xdr:colOff>
      <xdr:row>78</xdr:row>
      <xdr:rowOff>105411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37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102197</xdr:rowOff>
    </xdr:from>
    <xdr:to>
      <xdr:col>19</xdr:col>
      <xdr:colOff>177800</xdr:colOff>
      <xdr:row>78</xdr:row>
      <xdr:rowOff>115215</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475297"/>
          <a:ext cx="889000" cy="13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35522</xdr:rowOff>
    </xdr:from>
    <xdr:to>
      <xdr:col>20</xdr:col>
      <xdr:colOff>38100</xdr:colOff>
      <xdr:row>78</xdr:row>
      <xdr:rowOff>137122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40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153649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18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90805</xdr:rowOff>
    </xdr:from>
    <xdr:to>
      <xdr:col>15</xdr:col>
      <xdr:colOff>50800</xdr:colOff>
      <xdr:row>78</xdr:row>
      <xdr:rowOff>102197</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463905"/>
          <a:ext cx="889000" cy="11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28487</xdr:rowOff>
    </xdr:from>
    <xdr:to>
      <xdr:col>15</xdr:col>
      <xdr:colOff>101600</xdr:colOff>
      <xdr:row>78</xdr:row>
      <xdr:rowOff>130087</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40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146614</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17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87401</xdr:rowOff>
    </xdr:from>
    <xdr:to>
      <xdr:col>10</xdr:col>
      <xdr:colOff>114300</xdr:colOff>
      <xdr:row>78</xdr:row>
      <xdr:rowOff>90805</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1130300" y="13460501"/>
          <a:ext cx="889000" cy="3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26619</xdr:rowOff>
    </xdr:from>
    <xdr:to>
      <xdr:col>10</xdr:col>
      <xdr:colOff>165100</xdr:colOff>
      <xdr:row>78</xdr:row>
      <xdr:rowOff>128219</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9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144746</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17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44614</xdr:rowOff>
    </xdr:from>
    <xdr:to>
      <xdr:col>6</xdr:col>
      <xdr:colOff>38100</xdr:colOff>
      <xdr:row>78</xdr:row>
      <xdr:rowOff>146214</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41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137341</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510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67450</xdr:rowOff>
    </xdr:from>
    <xdr:to>
      <xdr:col>24</xdr:col>
      <xdr:colOff>114300</xdr:colOff>
      <xdr:row>78</xdr:row>
      <xdr:rowOff>169050</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44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153827</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55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64415</xdr:rowOff>
    </xdr:from>
    <xdr:to>
      <xdr:col>20</xdr:col>
      <xdr:colOff>38100</xdr:colOff>
      <xdr:row>78</xdr:row>
      <xdr:rowOff>166015</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437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157142</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530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51397</xdr:rowOff>
    </xdr:from>
    <xdr:to>
      <xdr:col>15</xdr:col>
      <xdr:colOff>101600</xdr:colOff>
      <xdr:row>78</xdr:row>
      <xdr:rowOff>152997</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424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144124</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517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40005</xdr:rowOff>
    </xdr:from>
    <xdr:to>
      <xdr:col>10</xdr:col>
      <xdr:colOff>165100</xdr:colOff>
      <xdr:row>78</xdr:row>
      <xdr:rowOff>141605</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413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132732</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505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36601</xdr:rowOff>
    </xdr:from>
    <xdr:to>
      <xdr:col>6</xdr:col>
      <xdr:colOff>38100</xdr:colOff>
      <xdr:row>78</xdr:row>
      <xdr:rowOff>138201</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409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154728</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63111" y="13184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26947</xdr:rowOff>
    </xdr:from>
    <xdr:to>
      <xdr:col>24</xdr:col>
      <xdr:colOff>62865</xdr:colOff>
      <xdr:row>97</xdr:row>
      <xdr:rowOff>142970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628897"/>
          <a:ext cx="1270" cy="1144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146797</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77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142970</xdr:rowOff>
    </xdr:from>
    <xdr:to>
      <xdr:col>24</xdr:col>
      <xdr:colOff>152400</xdr:colOff>
      <xdr:row>97</xdr:row>
      <xdr:rowOff>142970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773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145074</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404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26947</xdr:rowOff>
    </xdr:from>
    <xdr:to>
      <xdr:col>24</xdr:col>
      <xdr:colOff>152400</xdr:colOff>
      <xdr:row>91</xdr:row>
      <xdr:rowOff>26947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628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116565</xdr:rowOff>
    </xdr:from>
    <xdr:to>
      <xdr:col>24</xdr:col>
      <xdr:colOff>63500</xdr:colOff>
      <xdr:row>96</xdr:row>
      <xdr:rowOff>149842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3797300" y="16575765"/>
          <a:ext cx="838200" cy="33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95676</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2119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72799</xdr:rowOff>
    </xdr:from>
    <xdr:to>
      <xdr:col>24</xdr:col>
      <xdr:colOff>114300</xdr:colOff>
      <xdr:row>96</xdr:row>
      <xdr:rowOff>2949</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36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116565</xdr:rowOff>
    </xdr:from>
    <xdr:to>
      <xdr:col>19</xdr:col>
      <xdr:colOff>177800</xdr:colOff>
      <xdr:row>96</xdr:row>
      <xdr:rowOff>124696</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575765"/>
          <a:ext cx="889000" cy="8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112469</xdr:rowOff>
    </xdr:from>
    <xdr:to>
      <xdr:col>20</xdr:col>
      <xdr:colOff>38100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59146</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617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99017</xdr:rowOff>
    </xdr:from>
    <xdr:to>
      <xdr:col>15</xdr:col>
      <xdr:colOff>50800</xdr:colOff>
      <xdr:row>96</xdr:row>
      <xdr:rowOff>124696</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558217"/>
          <a:ext cx="889000" cy="25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10544</xdr:rowOff>
    </xdr:from>
    <xdr:to>
      <xdr:col>15</xdr:col>
      <xdr:colOff>101600</xdr:colOff>
      <xdr:row>96</xdr:row>
      <xdr:rowOff>112144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128671</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6244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99017</xdr:rowOff>
    </xdr:from>
    <xdr:to>
      <xdr:col>10</xdr:col>
      <xdr:colOff>114300</xdr:colOff>
      <xdr:row>97</xdr:row>
      <xdr:rowOff>128735</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558217"/>
          <a:ext cx="8890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102053</xdr:rowOff>
    </xdr:from>
    <xdr:to>
      <xdr:col>10</xdr:col>
      <xdr:colOff>165100</xdr:colOff>
      <xdr:row>96</xdr:row>
      <xdr:rowOff>32203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48730</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19795" y="16165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108156</xdr:rowOff>
    </xdr:from>
    <xdr:to>
      <xdr:col>6</xdr:col>
      <xdr:colOff>38100</xdr:colOff>
      <xdr:row>97</xdr:row>
      <xdr:rowOff>38306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54833</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30795" y="16342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99042</xdr:rowOff>
    </xdr:from>
    <xdr:to>
      <xdr:col>24</xdr:col>
      <xdr:colOff>114300</xdr:colOff>
      <xdr:row>97</xdr:row>
      <xdr:rowOff>29192</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558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77469</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536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65765</xdr:rowOff>
    </xdr:from>
    <xdr:to>
      <xdr:col>20</xdr:col>
      <xdr:colOff>38100</xdr:colOff>
      <xdr:row>96</xdr:row>
      <xdr:rowOff>167365</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52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158492</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6617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73896</xdr:rowOff>
    </xdr:from>
    <xdr:to>
      <xdr:col>15</xdr:col>
      <xdr:colOff>101600</xdr:colOff>
      <xdr:row>97</xdr:row>
      <xdr:rowOff>4046</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533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166623</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6625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48217</xdr:rowOff>
    </xdr:from>
    <xdr:to>
      <xdr:col>10</xdr:col>
      <xdr:colOff>165100</xdr:colOff>
      <xdr:row>96</xdr:row>
      <xdr:rowOff>149817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50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140944</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6600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77935</xdr:rowOff>
    </xdr:from>
    <xdr:to>
      <xdr:col>6</xdr:col>
      <xdr:colOff>38100</xdr:colOff>
      <xdr:row>98</xdr:row>
      <xdr:rowOff>8085</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70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170662</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801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132783</xdr:rowOff>
    </xdr:from>
    <xdr:to>
      <xdr:col>54</xdr:col>
      <xdr:colOff>189865</xdr:colOff>
      <xdr:row>39</xdr:row>
      <xdr:rowOff>30645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104833"/>
          <a:ext cx="1270" cy="1612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34472</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72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30645</xdr:rowOff>
    </xdr:from>
    <xdr:to>
      <xdr:col>55</xdr:col>
      <xdr:colOff>88900</xdr:colOff>
      <xdr:row>39</xdr:row>
      <xdr:rowOff>30645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717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79460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4880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132783</xdr:rowOff>
    </xdr:from>
    <xdr:to>
      <xdr:col>55</xdr:col>
      <xdr:colOff>88900</xdr:colOff>
      <xdr:row>29</xdr:row>
      <xdr:rowOff>132783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10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164657</xdr:rowOff>
    </xdr:from>
    <xdr:to>
      <xdr:col>55</xdr:col>
      <xdr:colOff>0</xdr:colOff>
      <xdr:row>38</xdr:row>
      <xdr:rowOff>2886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508307"/>
          <a:ext cx="838200" cy="9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70387</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2425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47510</xdr:rowOff>
    </xdr:from>
    <xdr:to>
      <xdr:col>55</xdr:col>
      <xdr:colOff>50800</xdr:colOff>
      <xdr:row>37</xdr:row>
      <xdr:rowOff>149110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39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155986</xdr:rowOff>
    </xdr:from>
    <xdr:to>
      <xdr:col>50</xdr:col>
      <xdr:colOff>114300</xdr:colOff>
      <xdr:row>38</xdr:row>
      <xdr:rowOff>2886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6499636"/>
          <a:ext cx="889000" cy="18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46315</xdr:rowOff>
    </xdr:from>
    <xdr:to>
      <xdr:col>50</xdr:col>
      <xdr:colOff>165100</xdr:colOff>
      <xdr:row>37</xdr:row>
      <xdr:rowOff>147915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38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164442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165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155986</xdr:rowOff>
    </xdr:from>
    <xdr:to>
      <xdr:col>45</xdr:col>
      <xdr:colOff>177800</xdr:colOff>
      <xdr:row>38</xdr:row>
      <xdr:rowOff>27314</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499636"/>
          <a:ext cx="889000" cy="42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50822</xdr:rowOff>
    </xdr:from>
    <xdr:to>
      <xdr:col>46</xdr:col>
      <xdr:colOff>38100</xdr:colOff>
      <xdr:row>37</xdr:row>
      <xdr:rowOff>152422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39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168949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169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112568</xdr:rowOff>
    </xdr:from>
    <xdr:to>
      <xdr:col>41</xdr:col>
      <xdr:colOff>50800</xdr:colOff>
      <xdr:row>38</xdr:row>
      <xdr:rowOff>27314</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6284768"/>
          <a:ext cx="889000" cy="257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60276</xdr:rowOff>
    </xdr:from>
    <xdr:to>
      <xdr:col>41</xdr:col>
      <xdr:colOff>101600</xdr:colOff>
      <xdr:row>37</xdr:row>
      <xdr:rowOff>161876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4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6953</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179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80357</xdr:rowOff>
    </xdr:from>
    <xdr:to>
      <xdr:col>36</xdr:col>
      <xdr:colOff>165100</xdr:colOff>
      <xdr:row>36</xdr:row>
      <xdr:rowOff>10507</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27034</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856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113857</xdr:rowOff>
    </xdr:from>
    <xdr:to>
      <xdr:col>55</xdr:col>
      <xdr:colOff>50800</xdr:colOff>
      <xdr:row>38</xdr:row>
      <xdr:rowOff>44007</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457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92284</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435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123536</xdr:rowOff>
    </xdr:from>
    <xdr:to>
      <xdr:col>50</xdr:col>
      <xdr:colOff>165100</xdr:colOff>
      <xdr:row>38</xdr:row>
      <xdr:rowOff>53687</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46718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44813</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559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105186</xdr:rowOff>
    </xdr:from>
    <xdr:to>
      <xdr:col>46</xdr:col>
      <xdr:colOff>38100</xdr:colOff>
      <xdr:row>38</xdr:row>
      <xdr:rowOff>35336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44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26463</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541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147964</xdr:rowOff>
    </xdr:from>
    <xdr:to>
      <xdr:col>41</xdr:col>
      <xdr:colOff>101600</xdr:colOff>
      <xdr:row>38</xdr:row>
      <xdr:rowOff>78114</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491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69241</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658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61768</xdr:rowOff>
    </xdr:from>
    <xdr:to>
      <xdr:col>36</xdr:col>
      <xdr:colOff>165100</xdr:colOff>
      <xdr:row>36</xdr:row>
      <xdr:rowOff>163368</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233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154495</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6326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13463</xdr:rowOff>
    </xdr:from>
    <xdr:to>
      <xdr:col>54</xdr:col>
      <xdr:colOff>189865</xdr:colOff>
      <xdr:row>58</xdr:row>
      <xdr:rowOff>27599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57413"/>
          <a:ext cx="1270" cy="1214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31426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7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27599</xdr:rowOff>
    </xdr:from>
    <xdr:to>
      <xdr:col>55</xdr:col>
      <xdr:colOff>88900</xdr:colOff>
      <xdr:row>58</xdr:row>
      <xdr:rowOff>27599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7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131590</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32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13463</xdr:rowOff>
    </xdr:from>
    <xdr:to>
      <xdr:col>55</xdr:col>
      <xdr:colOff>88900</xdr:colOff>
      <xdr:row>51</xdr:row>
      <xdr:rowOff>13463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57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54122</xdr:rowOff>
    </xdr:from>
    <xdr:to>
      <xdr:col>55</xdr:col>
      <xdr:colOff>0</xdr:colOff>
      <xdr:row>56</xdr:row>
      <xdr:rowOff>139225</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655322"/>
          <a:ext cx="838200" cy="85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4134</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433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152707</xdr:rowOff>
    </xdr:from>
    <xdr:to>
      <xdr:col>55</xdr:col>
      <xdr:colOff>50800</xdr:colOff>
      <xdr:row>56</xdr:row>
      <xdr:rowOff>82857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58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128613</xdr:rowOff>
    </xdr:from>
    <xdr:to>
      <xdr:col>50</xdr:col>
      <xdr:colOff>114300</xdr:colOff>
      <xdr:row>56</xdr:row>
      <xdr:rowOff>139225</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558363"/>
          <a:ext cx="889000" cy="182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8849</xdr:rowOff>
    </xdr:from>
    <xdr:to>
      <xdr:col>50</xdr:col>
      <xdr:colOff>165100</xdr:colOff>
      <xdr:row>56</xdr:row>
      <xdr:rowOff>110449</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10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126976</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385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128613</xdr:rowOff>
    </xdr:from>
    <xdr:to>
      <xdr:col>45</xdr:col>
      <xdr:colOff>177800</xdr:colOff>
      <xdr:row>56</xdr:row>
      <xdr:rowOff>60165</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558363"/>
          <a:ext cx="889000" cy="103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39783</xdr:rowOff>
    </xdr:from>
    <xdr:to>
      <xdr:col>46</xdr:col>
      <xdr:colOff>38100</xdr:colOff>
      <xdr:row>56</xdr:row>
      <xdr:rowOff>141383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40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132510</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733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60165</xdr:rowOff>
    </xdr:from>
    <xdr:to>
      <xdr:col>41</xdr:col>
      <xdr:colOff>50800</xdr:colOff>
      <xdr:row>56</xdr:row>
      <xdr:rowOff>139599</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661365"/>
          <a:ext cx="889000" cy="79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162194</xdr:rowOff>
    </xdr:from>
    <xdr:to>
      <xdr:col>41</xdr:col>
      <xdr:colOff>101600</xdr:colOff>
      <xdr:row>56</xdr:row>
      <xdr:rowOff>92344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59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108871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367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8286</xdr:rowOff>
    </xdr:from>
    <xdr:to>
      <xdr:col>36</xdr:col>
      <xdr:colOff>165100</xdr:colOff>
      <xdr:row>56</xdr:row>
      <xdr:rowOff>109886</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126413</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38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3322</xdr:rowOff>
    </xdr:from>
    <xdr:to>
      <xdr:col>55</xdr:col>
      <xdr:colOff>50800</xdr:colOff>
      <xdr:row>56</xdr:row>
      <xdr:rowOff>104922</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604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153199</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582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88425</xdr:rowOff>
    </xdr:from>
    <xdr:to>
      <xdr:col>50</xdr:col>
      <xdr:colOff>165100</xdr:colOff>
      <xdr:row>57</xdr:row>
      <xdr:rowOff>18575</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689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9702</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9782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77813</xdr:rowOff>
    </xdr:from>
    <xdr:to>
      <xdr:col>46</xdr:col>
      <xdr:colOff>38100</xdr:colOff>
      <xdr:row>56</xdr:row>
      <xdr:rowOff>7963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507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24490</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282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9365</xdr:rowOff>
    </xdr:from>
    <xdr:to>
      <xdr:col>41</xdr:col>
      <xdr:colOff>101600</xdr:colOff>
      <xdr:row>56</xdr:row>
      <xdr:rowOff>110965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610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102092</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703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88799</xdr:rowOff>
    </xdr:from>
    <xdr:to>
      <xdr:col>36</xdr:col>
      <xdr:colOff>165100</xdr:colOff>
      <xdr:row>57</xdr:row>
      <xdr:rowOff>18949</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689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10076</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782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1974</xdr:rowOff>
    </xdr:from>
    <xdr:to>
      <xdr:col>54</xdr:col>
      <xdr:colOff>189865</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174924"/>
          <a:ext cx="1270" cy="1468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120101</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950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1974</xdr:rowOff>
    </xdr:from>
    <xdr:to>
      <xdr:col>55</xdr:col>
      <xdr:colOff>88900</xdr:colOff>
      <xdr:row>71</xdr:row>
      <xdr:rowOff>1974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174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149671</xdr:rowOff>
    </xdr:from>
    <xdr:to>
      <xdr:col>55</xdr:col>
      <xdr:colOff>0</xdr:colOff>
      <xdr:row>79</xdr:row>
      <xdr:rowOff>38278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9639300" y="13522771"/>
          <a:ext cx="838200" cy="60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158205</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188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135328</xdr:rowOff>
    </xdr:from>
    <xdr:to>
      <xdr:col>55</xdr:col>
      <xdr:colOff>50800</xdr:colOff>
      <xdr:row>78</xdr:row>
      <xdr:rowOff>65478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149671</xdr:rowOff>
    </xdr:from>
    <xdr:to>
      <xdr:col>50</xdr:col>
      <xdr:colOff>114300</xdr:colOff>
      <xdr:row>78</xdr:row>
      <xdr:rowOff>150053</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3522771"/>
          <a:ext cx="8890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12373</xdr:rowOff>
    </xdr:from>
    <xdr:to>
      <xdr:col>50</xdr:col>
      <xdr:colOff>165100</xdr:colOff>
      <xdr:row>78</xdr:row>
      <xdr:rowOff>113973</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8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130500</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16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150053</xdr:rowOff>
    </xdr:from>
    <xdr:to>
      <xdr:col>45</xdr:col>
      <xdr:colOff>177800</xdr:colOff>
      <xdr:row>79</xdr:row>
      <xdr:rowOff>66951</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7861300" y="13523153"/>
          <a:ext cx="889000" cy="88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18154</xdr:rowOff>
    </xdr:from>
    <xdr:to>
      <xdr:col>46</xdr:col>
      <xdr:colOff>38100</xdr:colOff>
      <xdr:row>78</xdr:row>
      <xdr:rowOff>119754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9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136281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16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8615</xdr:rowOff>
    </xdr:from>
    <xdr:to>
      <xdr:col>41</xdr:col>
      <xdr:colOff>50800</xdr:colOff>
      <xdr:row>79</xdr:row>
      <xdr:rowOff>66951</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3553165"/>
          <a:ext cx="889000" cy="58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122472</xdr:rowOff>
    </xdr:from>
    <xdr:to>
      <xdr:col>41</xdr:col>
      <xdr:colOff>101600</xdr:colOff>
      <xdr:row>78</xdr:row>
      <xdr:rowOff>52622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2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69149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09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99654</xdr:rowOff>
    </xdr:from>
    <xdr:to>
      <xdr:col>36</xdr:col>
      <xdr:colOff>165100</xdr:colOff>
      <xdr:row>78</xdr:row>
      <xdr:rowOff>29804</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46331</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07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158928</xdr:rowOff>
    </xdr:from>
    <xdr:to>
      <xdr:col>55</xdr:col>
      <xdr:colOff>50800</xdr:colOff>
      <xdr:row>79</xdr:row>
      <xdr:rowOff>89078</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532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73855</xdr:rowOff>
    </xdr:from>
    <xdr:ext cx="469744"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446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98871</xdr:rowOff>
    </xdr:from>
    <xdr:to>
      <xdr:col>50</xdr:col>
      <xdr:colOff>165100</xdr:colOff>
      <xdr:row>79</xdr:row>
      <xdr:rowOff>29021</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471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20148</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72111" y="13564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99253</xdr:rowOff>
    </xdr:from>
    <xdr:to>
      <xdr:col>46</xdr:col>
      <xdr:colOff>38100</xdr:colOff>
      <xdr:row>79</xdr:row>
      <xdr:rowOff>29403</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472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20530</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3565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16151</xdr:rowOff>
    </xdr:from>
    <xdr:to>
      <xdr:col>41</xdr:col>
      <xdr:colOff>101600</xdr:colOff>
      <xdr:row>79</xdr:row>
      <xdr:rowOff>117751</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560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108878</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626428" y="13653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129265</xdr:rowOff>
    </xdr:from>
    <xdr:to>
      <xdr:col>36</xdr:col>
      <xdr:colOff>165100</xdr:colOff>
      <xdr:row>79</xdr:row>
      <xdr:rowOff>59415</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50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50542</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37428" y="13595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108010</xdr:rowOff>
    </xdr:from>
    <xdr:to>
      <xdr:col>54</xdr:col>
      <xdr:colOff>189865</xdr:colOff>
      <xdr:row>97</xdr:row>
      <xdr:rowOff>147369</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38510"/>
          <a:ext cx="1270" cy="1239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151196</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781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147369</xdr:rowOff>
    </xdr:from>
    <xdr:to>
      <xdr:col>55</xdr:col>
      <xdr:colOff>88900</xdr:colOff>
      <xdr:row>97</xdr:row>
      <xdr:rowOff>147369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778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54687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31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108010</xdr:rowOff>
    </xdr:from>
    <xdr:to>
      <xdr:col>55</xdr:col>
      <xdr:colOff>88900</xdr:colOff>
      <xdr:row>90</xdr:row>
      <xdr:rowOff>108010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3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141860</xdr:rowOff>
    </xdr:from>
    <xdr:to>
      <xdr:col>55</xdr:col>
      <xdr:colOff>0</xdr:colOff>
      <xdr:row>96</xdr:row>
      <xdr:rowOff>70052</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429610"/>
          <a:ext cx="838200" cy="99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116065</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403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137638</xdr:rowOff>
    </xdr:from>
    <xdr:to>
      <xdr:col>55</xdr:col>
      <xdr:colOff>50800</xdr:colOff>
      <xdr:row>96</xdr:row>
      <xdr:rowOff>67788</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42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31280</xdr:rowOff>
    </xdr:from>
    <xdr:to>
      <xdr:col>50</xdr:col>
      <xdr:colOff>114300</xdr:colOff>
      <xdr:row>96</xdr:row>
      <xdr:rowOff>70052</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319030"/>
          <a:ext cx="889000" cy="210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155789</xdr:rowOff>
    </xdr:from>
    <xdr:to>
      <xdr:col>50</xdr:col>
      <xdr:colOff>165100</xdr:colOff>
      <xdr:row>96</xdr:row>
      <xdr:rowOff>85939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44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102466</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218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31280</xdr:rowOff>
    </xdr:from>
    <xdr:to>
      <xdr:col>45</xdr:col>
      <xdr:colOff>177800</xdr:colOff>
      <xdr:row>96</xdr:row>
      <xdr:rowOff>46574</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319030"/>
          <a:ext cx="889000" cy="18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17526</xdr:rowOff>
    </xdr:from>
    <xdr:to>
      <xdr:col>46</xdr:col>
      <xdr:colOff>38100</xdr:colOff>
      <xdr:row>96</xdr:row>
      <xdr:rowOff>119126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47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110253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56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46574</xdr:rowOff>
    </xdr:from>
    <xdr:to>
      <xdr:col>41</xdr:col>
      <xdr:colOff>50800</xdr:colOff>
      <xdr:row>96</xdr:row>
      <xdr:rowOff>66120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505774"/>
          <a:ext cx="889000" cy="19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1924</xdr:rowOff>
    </xdr:from>
    <xdr:to>
      <xdr:col>41</xdr:col>
      <xdr:colOff>101600</xdr:colOff>
      <xdr:row>96</xdr:row>
      <xdr:rowOff>103524</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46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94651</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55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27019</xdr:rowOff>
    </xdr:from>
    <xdr:to>
      <xdr:col>36</xdr:col>
      <xdr:colOff>165100</xdr:colOff>
      <xdr:row>96</xdr:row>
      <xdr:rowOff>128619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486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119746</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57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91060</xdr:rowOff>
    </xdr:from>
    <xdr:to>
      <xdr:col>55</xdr:col>
      <xdr:colOff>50800</xdr:colOff>
      <xdr:row>96</xdr:row>
      <xdr:rowOff>21210</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378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113937</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23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19252</xdr:rowOff>
    </xdr:from>
    <xdr:to>
      <xdr:col>50</xdr:col>
      <xdr:colOff>165100</xdr:colOff>
      <xdr:row>96</xdr:row>
      <xdr:rowOff>120852</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478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111979</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571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151930</xdr:rowOff>
    </xdr:from>
    <xdr:to>
      <xdr:col>46</xdr:col>
      <xdr:colOff>38100</xdr:colOff>
      <xdr:row>95</xdr:row>
      <xdr:rowOff>82080</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268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98607</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043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167224</xdr:rowOff>
    </xdr:from>
    <xdr:to>
      <xdr:col>41</xdr:col>
      <xdr:colOff>101600</xdr:colOff>
      <xdr:row>96</xdr:row>
      <xdr:rowOff>97374</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454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113901</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230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15320</xdr:rowOff>
    </xdr:from>
    <xdr:to>
      <xdr:col>36</xdr:col>
      <xdr:colOff>165100</xdr:colOff>
      <xdr:row>96</xdr:row>
      <xdr:rowOff>116920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47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133447</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249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20175</xdr:rowOff>
    </xdr:from>
    <xdr:to>
      <xdr:col>85</xdr:col>
      <xdr:colOff>126364</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163675"/>
          <a:ext cx="1269" cy="1621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131824</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8183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138302</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4938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20175</xdr:rowOff>
    </xdr:from>
    <xdr:to>
      <xdr:col>86</xdr:col>
      <xdr:colOff>25400</xdr:colOff>
      <xdr:row>30</xdr:row>
      <xdr:rowOff>20175</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163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52855</xdr:rowOff>
    </xdr:from>
    <xdr:to>
      <xdr:col>85</xdr:col>
      <xdr:colOff>127000</xdr:colOff>
      <xdr:row>39</xdr:row>
      <xdr:rowOff>58345</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5481300" y="6739405"/>
          <a:ext cx="838200" cy="5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4825</xdr:rowOff>
    </xdr:from>
    <xdr:ext cx="469744"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691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26398</xdr:rowOff>
    </xdr:from>
    <xdr:to>
      <xdr:col>85</xdr:col>
      <xdr:colOff>177800</xdr:colOff>
      <xdr:row>39</xdr:row>
      <xdr:rowOff>127998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712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58345</xdr:rowOff>
    </xdr:from>
    <xdr:to>
      <xdr:col>81</xdr:col>
      <xdr:colOff>50800</xdr:colOff>
      <xdr:row>39</xdr:row>
      <xdr:rowOff>59265</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6744895"/>
          <a:ext cx="889000" cy="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22652</xdr:rowOff>
    </xdr:from>
    <xdr:to>
      <xdr:col>81</xdr:col>
      <xdr:colOff>101600</xdr:colOff>
      <xdr:row>39</xdr:row>
      <xdr:rowOff>124252</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70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115379</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46428" y="6801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13186</xdr:rowOff>
    </xdr:from>
    <xdr:to>
      <xdr:col>76</xdr:col>
      <xdr:colOff>114300</xdr:colOff>
      <xdr:row>39</xdr:row>
      <xdr:rowOff>59265</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699736"/>
          <a:ext cx="889000" cy="46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19190</xdr:rowOff>
    </xdr:from>
    <xdr:to>
      <xdr:col>76</xdr:col>
      <xdr:colOff>165100</xdr:colOff>
      <xdr:row>39</xdr:row>
      <xdr:rowOff>120790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70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111917</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57428" y="679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3386</xdr:rowOff>
    </xdr:from>
    <xdr:to>
      <xdr:col>71</xdr:col>
      <xdr:colOff>177800</xdr:colOff>
      <xdr:row>39</xdr:row>
      <xdr:rowOff>13186</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689936"/>
          <a:ext cx="889000" cy="9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15212</xdr:rowOff>
    </xdr:from>
    <xdr:to>
      <xdr:col>72</xdr:col>
      <xdr:colOff>38100</xdr:colOff>
      <xdr:row>39</xdr:row>
      <xdr:rowOff>116812</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701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107939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794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18001</xdr:rowOff>
    </xdr:from>
    <xdr:to>
      <xdr:col>67</xdr:col>
      <xdr:colOff>101600</xdr:colOff>
      <xdr:row>39</xdr:row>
      <xdr:rowOff>119601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70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110728</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79428" y="6797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2055</xdr:rowOff>
    </xdr:from>
    <xdr:to>
      <xdr:col>85</xdr:col>
      <xdr:colOff>177800</xdr:colOff>
      <xdr:row>39</xdr:row>
      <xdr:rowOff>103655</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8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132882</xdr:rowOff>
    </xdr:from>
    <xdr:ext cx="534377"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476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7545</xdr:rowOff>
    </xdr:from>
    <xdr:to>
      <xdr:col>81</xdr:col>
      <xdr:colOff>101600</xdr:colOff>
      <xdr:row>39</xdr:row>
      <xdr:rowOff>109145</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94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125672</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14111" y="6469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8465</xdr:rowOff>
    </xdr:from>
    <xdr:to>
      <xdr:col>76</xdr:col>
      <xdr:colOff>165100</xdr:colOff>
      <xdr:row>39</xdr:row>
      <xdr:rowOff>110065</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9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126592</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25111" y="6470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133836</xdr:rowOff>
    </xdr:from>
    <xdr:to>
      <xdr:col>72</xdr:col>
      <xdr:colOff>38100</xdr:colOff>
      <xdr:row>39</xdr:row>
      <xdr:rowOff>63986</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48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80513</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36111" y="6424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124036</xdr:rowOff>
    </xdr:from>
    <xdr:to>
      <xdr:col>67</xdr:col>
      <xdr:colOff>101600</xdr:colOff>
      <xdr:row>39</xdr:row>
      <xdr:rowOff>54186</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39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70713</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47111" y="6414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165429</xdr:rowOff>
    </xdr:from>
    <xdr:to>
      <xdr:col>85</xdr:col>
      <xdr:colOff>126364</xdr:colOff>
      <xdr:row>78</xdr:row>
      <xdr:rowOff>65349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166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69176</xdr:rowOff>
    </xdr:from>
    <xdr:ext cx="534377"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44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65349</xdr:rowOff>
    </xdr:from>
    <xdr:to>
      <xdr:col>86</xdr:col>
      <xdr:colOff>25400</xdr:colOff>
      <xdr:row>78</xdr:row>
      <xdr:rowOff>65349</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438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112106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942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165429</xdr:rowOff>
    </xdr:from>
    <xdr:to>
      <xdr:col>86</xdr:col>
      <xdr:colOff>25400</xdr:colOff>
      <xdr:row>70</xdr:row>
      <xdr:rowOff>165429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166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108491</xdr:rowOff>
    </xdr:from>
    <xdr:to>
      <xdr:col>85</xdr:col>
      <xdr:colOff>127000</xdr:colOff>
      <xdr:row>77</xdr:row>
      <xdr:rowOff>114522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3310141"/>
          <a:ext cx="838200" cy="6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62627</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264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84200</xdr:rowOff>
    </xdr:from>
    <xdr:to>
      <xdr:col>85</xdr:col>
      <xdr:colOff>177800</xdr:colOff>
      <xdr:row>78</xdr:row>
      <xdr:rowOff>14350</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8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114522</xdr:rowOff>
    </xdr:from>
    <xdr:to>
      <xdr:col>81</xdr:col>
      <xdr:colOff>50800</xdr:colOff>
      <xdr:row>77</xdr:row>
      <xdr:rowOff>122538</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316172"/>
          <a:ext cx="889000" cy="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83582</xdr:rowOff>
    </xdr:from>
    <xdr:to>
      <xdr:col>81</xdr:col>
      <xdr:colOff>101600</xdr:colOff>
      <xdr:row>78</xdr:row>
      <xdr:rowOff>13732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4859</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337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122538</xdr:rowOff>
    </xdr:from>
    <xdr:to>
      <xdr:col>76</xdr:col>
      <xdr:colOff>114300</xdr:colOff>
      <xdr:row>77</xdr:row>
      <xdr:rowOff>126679</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324188"/>
          <a:ext cx="889000" cy="4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83063</xdr:rowOff>
    </xdr:from>
    <xdr:to>
      <xdr:col>76</xdr:col>
      <xdr:colOff>165100</xdr:colOff>
      <xdr:row>78</xdr:row>
      <xdr:rowOff>13213</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4340</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337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113037</xdr:rowOff>
    </xdr:from>
    <xdr:to>
      <xdr:col>71</xdr:col>
      <xdr:colOff>177800</xdr:colOff>
      <xdr:row>77</xdr:row>
      <xdr:rowOff>126679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2814300" y="13314687"/>
          <a:ext cx="889000" cy="13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88832</xdr:rowOff>
    </xdr:from>
    <xdr:to>
      <xdr:col>72</xdr:col>
      <xdr:colOff>38100</xdr:colOff>
      <xdr:row>78</xdr:row>
      <xdr:rowOff>18982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10109</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338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99155</xdr:rowOff>
    </xdr:from>
    <xdr:to>
      <xdr:col>67</xdr:col>
      <xdr:colOff>101600</xdr:colOff>
      <xdr:row>78</xdr:row>
      <xdr:rowOff>29305</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20432</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339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57691</xdr:rowOff>
    </xdr:from>
    <xdr:to>
      <xdr:col>85</xdr:col>
      <xdr:colOff>177800</xdr:colOff>
      <xdr:row>77</xdr:row>
      <xdr:rowOff>159291</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259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80568</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110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63722</xdr:rowOff>
    </xdr:from>
    <xdr:to>
      <xdr:col>81</xdr:col>
      <xdr:colOff>101600</xdr:colOff>
      <xdr:row>77</xdr:row>
      <xdr:rowOff>165322</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26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10399</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040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71738</xdr:rowOff>
    </xdr:from>
    <xdr:to>
      <xdr:col>76</xdr:col>
      <xdr:colOff>165100</xdr:colOff>
      <xdr:row>78</xdr:row>
      <xdr:rowOff>1888</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27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18415</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048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75879</xdr:rowOff>
    </xdr:from>
    <xdr:to>
      <xdr:col>72</xdr:col>
      <xdr:colOff>38100</xdr:colOff>
      <xdr:row>78</xdr:row>
      <xdr:rowOff>6029</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277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22556</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052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62237</xdr:rowOff>
    </xdr:from>
    <xdr:to>
      <xdr:col>67</xdr:col>
      <xdr:colOff>101600</xdr:colOff>
      <xdr:row>77</xdr:row>
      <xdr:rowOff>163837</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263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8914</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039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163291</xdr:rowOff>
    </xdr:from>
    <xdr:to>
      <xdr:col>85</xdr:col>
      <xdr:colOff>126364</xdr:colOff>
      <xdr:row>99</xdr:row>
      <xdr:rowOff>42774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93791"/>
          <a:ext cx="1269" cy="1422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46601</xdr:rowOff>
    </xdr:from>
    <xdr:ext cx="378565"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20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42774</xdr:rowOff>
    </xdr:from>
    <xdr:to>
      <xdr:col>86</xdr:col>
      <xdr:colOff>25400</xdr:colOff>
      <xdr:row>99</xdr:row>
      <xdr:rowOff>42774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16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109968</xdr:rowOff>
    </xdr:from>
    <xdr:ext cx="599010"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369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163291</xdr:rowOff>
    </xdr:from>
    <xdr:to>
      <xdr:col>86</xdr:col>
      <xdr:colOff>25400</xdr:colOff>
      <xdr:row>90</xdr:row>
      <xdr:rowOff>163291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93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27842</xdr:rowOff>
    </xdr:from>
    <xdr:to>
      <xdr:col>85</xdr:col>
      <xdr:colOff>127000</xdr:colOff>
      <xdr:row>99</xdr:row>
      <xdr:rowOff>32792</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5481300" y="17001392"/>
          <a:ext cx="838200" cy="4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100739</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7313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77862</xdr:rowOff>
    </xdr:from>
    <xdr:to>
      <xdr:col>85</xdr:col>
      <xdr:colOff>177800</xdr:colOff>
      <xdr:row>99</xdr:row>
      <xdr:rowOff>8012</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87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143081</xdr:rowOff>
    </xdr:from>
    <xdr:to>
      <xdr:col>81</xdr:col>
      <xdr:colOff>50800</xdr:colOff>
      <xdr:row>99</xdr:row>
      <xdr:rowOff>32792</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4592300" y="16945181"/>
          <a:ext cx="889000" cy="61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79449</xdr:rowOff>
    </xdr:from>
    <xdr:to>
      <xdr:col>81</xdr:col>
      <xdr:colOff>101600</xdr:colOff>
      <xdr:row>99</xdr:row>
      <xdr:rowOff>9599</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881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26126</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65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143081</xdr:rowOff>
    </xdr:from>
    <xdr:to>
      <xdr:col>76</xdr:col>
      <xdr:colOff>114300</xdr:colOff>
      <xdr:row>99</xdr:row>
      <xdr:rowOff>31945</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3703300" y="16945181"/>
          <a:ext cx="889000" cy="60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81347</xdr:rowOff>
    </xdr:from>
    <xdr:to>
      <xdr:col>76</xdr:col>
      <xdr:colOff>165100</xdr:colOff>
      <xdr:row>99</xdr:row>
      <xdr:rowOff>11497</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8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28024</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658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31945</xdr:rowOff>
    </xdr:from>
    <xdr:to>
      <xdr:col>71</xdr:col>
      <xdr:colOff>177800</xdr:colOff>
      <xdr:row>99</xdr:row>
      <xdr:rowOff>34103</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7005495"/>
          <a:ext cx="889000" cy="2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72574</xdr:rowOff>
    </xdr:from>
    <xdr:to>
      <xdr:col>72</xdr:col>
      <xdr:colOff>38100</xdr:colOff>
      <xdr:row>99</xdr:row>
      <xdr:rowOff>2724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8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19251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64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104654</xdr:rowOff>
    </xdr:from>
    <xdr:to>
      <xdr:col>67</xdr:col>
      <xdr:colOff>101600</xdr:colOff>
      <xdr:row>99</xdr:row>
      <xdr:rowOff>34804</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90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51331</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681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148492</xdr:rowOff>
    </xdr:from>
    <xdr:to>
      <xdr:col>85</xdr:col>
      <xdr:colOff>177800</xdr:colOff>
      <xdr:row>99</xdr:row>
      <xdr:rowOff>78642</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950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63419</xdr:rowOff>
    </xdr:from>
    <xdr:ext cx="469744"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865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153442</xdr:rowOff>
    </xdr:from>
    <xdr:to>
      <xdr:col>81</xdr:col>
      <xdr:colOff>101600</xdr:colOff>
      <xdr:row>99</xdr:row>
      <xdr:rowOff>83592</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955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74719</xdr:rowOff>
    </xdr:from>
    <xdr:ext cx="469744"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46428" y="17048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92281</xdr:rowOff>
    </xdr:from>
    <xdr:to>
      <xdr:col>76</xdr:col>
      <xdr:colOff>165100</xdr:colOff>
      <xdr:row>99</xdr:row>
      <xdr:rowOff>22431</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894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13558</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6987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152595</xdr:rowOff>
    </xdr:from>
    <xdr:to>
      <xdr:col>72</xdr:col>
      <xdr:colOff>38100</xdr:colOff>
      <xdr:row>99</xdr:row>
      <xdr:rowOff>82745</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95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73872</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68428" y="17047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154753</xdr:rowOff>
    </xdr:from>
    <xdr:to>
      <xdr:col>67</xdr:col>
      <xdr:colOff>101600</xdr:colOff>
      <xdr:row>99</xdr:row>
      <xdr:rowOff>84903</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956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76030</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79428" y="17049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13088</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328038"/>
          <a:ext cx="1269" cy="1457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131215</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10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13088</xdr:rowOff>
    </xdr:from>
    <xdr:to>
      <xdr:col>116</xdr:col>
      <xdr:colOff>152400</xdr:colOff>
      <xdr:row>31</xdr:row>
      <xdr:rowOff>13088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328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117166</xdr:rowOff>
    </xdr:from>
    <xdr:to>
      <xdr:col>116</xdr:col>
      <xdr:colOff>63500</xdr:colOff>
      <xdr:row>37</xdr:row>
      <xdr:rowOff>129315</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460816"/>
          <a:ext cx="838200" cy="12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64780</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5798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86353</xdr:rowOff>
    </xdr:from>
    <xdr:to>
      <xdr:col>116</xdr:col>
      <xdr:colOff>114300</xdr:colOff>
      <xdr:row>39</xdr:row>
      <xdr:rowOff>16503</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6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88363</xdr:rowOff>
    </xdr:from>
    <xdr:to>
      <xdr:col>111</xdr:col>
      <xdr:colOff>177800</xdr:colOff>
      <xdr:row>37</xdr:row>
      <xdr:rowOff>117166</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432013"/>
          <a:ext cx="889000" cy="28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71918</xdr:rowOff>
    </xdr:from>
    <xdr:to>
      <xdr:col>112</xdr:col>
      <xdr:colOff>38100</xdr:colOff>
      <xdr:row>39</xdr:row>
      <xdr:rowOff>2068</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58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164645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679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88363</xdr:rowOff>
    </xdr:from>
    <xdr:to>
      <xdr:col>107</xdr:col>
      <xdr:colOff>50800</xdr:colOff>
      <xdr:row>39</xdr:row>
      <xdr:rowOff>69259</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19545300" y="6432013"/>
          <a:ext cx="889000" cy="323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93929</xdr:rowOff>
    </xdr:from>
    <xdr:to>
      <xdr:col>107</xdr:col>
      <xdr:colOff>101600</xdr:colOff>
      <xdr:row>39</xdr:row>
      <xdr:rowOff>24079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0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15206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701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109296</xdr:rowOff>
    </xdr:from>
    <xdr:to>
      <xdr:col>102</xdr:col>
      <xdr:colOff>114300</xdr:colOff>
      <xdr:row>39</xdr:row>
      <xdr:rowOff>69259</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6624396"/>
          <a:ext cx="889000" cy="131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101016</xdr:rowOff>
    </xdr:from>
    <xdr:to>
      <xdr:col>102</xdr:col>
      <xdr:colOff>165100</xdr:colOff>
      <xdr:row>39</xdr:row>
      <xdr:rowOff>31166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16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47693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391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91708</xdr:rowOff>
    </xdr:from>
    <xdr:to>
      <xdr:col>98</xdr:col>
      <xdr:colOff>38100</xdr:colOff>
      <xdr:row>39</xdr:row>
      <xdr:rowOff>21858</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0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12985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699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78515</xdr:rowOff>
    </xdr:from>
    <xdr:to>
      <xdr:col>116</xdr:col>
      <xdr:colOff>114300</xdr:colOff>
      <xdr:row>38</xdr:row>
      <xdr:rowOff>8665</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422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101392</xdr:rowOff>
    </xdr:from>
    <xdr:ext cx="469744"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273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66366</xdr:rowOff>
    </xdr:from>
    <xdr:to>
      <xdr:col>112</xdr:col>
      <xdr:colOff>38100</xdr:colOff>
      <xdr:row>37</xdr:row>
      <xdr:rowOff>167966</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410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13043</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088428" y="6185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37563</xdr:rowOff>
    </xdr:from>
    <xdr:to>
      <xdr:col>107</xdr:col>
      <xdr:colOff>101600</xdr:colOff>
      <xdr:row>37</xdr:row>
      <xdr:rowOff>139163</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381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35</xdr:row>
      <xdr:rowOff>155690</xdr:rowOff>
    </xdr:from>
    <xdr:ext cx="534377"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167111" y="6156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18459</xdr:rowOff>
    </xdr:from>
    <xdr:to>
      <xdr:col>102</xdr:col>
      <xdr:colOff>165100</xdr:colOff>
      <xdr:row>39</xdr:row>
      <xdr:rowOff>120059</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705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111186</xdr:rowOff>
    </xdr:from>
    <xdr:ext cx="378565"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6017" y="67977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58496</xdr:rowOff>
    </xdr:from>
    <xdr:to>
      <xdr:col>98</xdr:col>
      <xdr:colOff>38100</xdr:colOff>
      <xdr:row>38</xdr:row>
      <xdr:rowOff>160096</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57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5173</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21428" y="6348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168927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130827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99078</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671578"/>
          <a:ext cx="1269" cy="1488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45755</xdr:rowOff>
    </xdr:from>
    <xdr:ext cx="599010"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446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99078</xdr:rowOff>
    </xdr:from>
    <xdr:to>
      <xdr:col>116</xdr:col>
      <xdr:colOff>152400</xdr:colOff>
      <xdr:row>50</xdr:row>
      <xdr:rowOff>99078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67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43924</xdr:rowOff>
    </xdr:from>
    <xdr:to>
      <xdr:col>116</xdr:col>
      <xdr:colOff>63500</xdr:colOff>
      <xdr:row>59</xdr:row>
      <xdr:rowOff>44206</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1323300" y="10159474"/>
          <a:ext cx="838200" cy="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129181</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901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106304</xdr:rowOff>
    </xdr:from>
    <xdr:to>
      <xdr:col>116</xdr:col>
      <xdr:colOff>114300</xdr:colOff>
      <xdr:row>59</xdr:row>
      <xdr:rowOff>36454</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5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44206</xdr:rowOff>
    </xdr:from>
    <xdr:to>
      <xdr:col>111</xdr:col>
      <xdr:colOff>177800</xdr:colOff>
      <xdr:row>59</xdr:row>
      <xdr:rowOff>44245</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0434300" y="10159756"/>
          <a:ext cx="889000" cy="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119190</xdr:rowOff>
    </xdr:from>
    <xdr:to>
      <xdr:col>112</xdr:col>
      <xdr:colOff>38100</xdr:colOff>
      <xdr:row>59</xdr:row>
      <xdr:rowOff>49340</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6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65867</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83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44245</xdr:rowOff>
    </xdr:from>
    <xdr:to>
      <xdr:col>107</xdr:col>
      <xdr:colOff>50800</xdr:colOff>
      <xdr:row>59</xdr:row>
      <xdr:rowOff>44267</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9545300" y="10159795"/>
          <a:ext cx="889000" cy="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119997</xdr:rowOff>
    </xdr:from>
    <xdr:to>
      <xdr:col>107</xdr:col>
      <xdr:colOff>101600</xdr:colOff>
      <xdr:row>59</xdr:row>
      <xdr:rowOff>50147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6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66674</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39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44267</xdr:rowOff>
    </xdr:from>
    <xdr:to>
      <xdr:col>102</xdr:col>
      <xdr:colOff>114300</xdr:colOff>
      <xdr:row>59</xdr:row>
      <xdr:rowOff>44283</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8656300" y="10159817"/>
          <a:ext cx="889000" cy="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122344</xdr:rowOff>
    </xdr:from>
    <xdr:to>
      <xdr:col>102</xdr:col>
      <xdr:colOff>165100</xdr:colOff>
      <xdr:row>59</xdr:row>
      <xdr:rowOff>52494</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6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69021</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41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117185</xdr:rowOff>
    </xdr:from>
    <xdr:to>
      <xdr:col>98</xdr:col>
      <xdr:colOff>38100</xdr:colOff>
      <xdr:row>59</xdr:row>
      <xdr:rowOff>47335</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6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63862</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36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164574</xdr:rowOff>
    </xdr:from>
    <xdr:to>
      <xdr:col>116</xdr:col>
      <xdr:colOff>114300</xdr:colOff>
      <xdr:row>59</xdr:row>
      <xdr:rowOff>94724</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10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84731</xdr:rowOff>
    </xdr:from>
    <xdr:ext cx="313932"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288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164856</xdr:rowOff>
    </xdr:from>
    <xdr:to>
      <xdr:col>112</xdr:col>
      <xdr:colOff>38100</xdr:colOff>
      <xdr:row>59</xdr:row>
      <xdr:rowOff>95006</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108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86133</xdr:rowOff>
    </xdr:from>
    <xdr:ext cx="313932"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66333" y="102016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164895</xdr:rowOff>
    </xdr:from>
    <xdr:to>
      <xdr:col>107</xdr:col>
      <xdr:colOff>101600</xdr:colOff>
      <xdr:row>59</xdr:row>
      <xdr:rowOff>95045</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10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86172</xdr:rowOff>
    </xdr:from>
    <xdr:ext cx="313932"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77333" y="102017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164917</xdr:rowOff>
    </xdr:from>
    <xdr:to>
      <xdr:col>102</xdr:col>
      <xdr:colOff>165100</xdr:colOff>
      <xdr:row>59</xdr:row>
      <xdr:rowOff>95067</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109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86194</xdr:rowOff>
    </xdr:from>
    <xdr:ext cx="313932"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88333" y="102017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164933</xdr:rowOff>
    </xdr:from>
    <xdr:to>
      <xdr:col>98</xdr:col>
      <xdr:colOff>38100</xdr:colOff>
      <xdr:row>59</xdr:row>
      <xdr:rowOff>95083</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109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86210</xdr:rowOff>
    </xdr:from>
    <xdr:ext cx="313932"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99333" y="102017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145606</xdr:rowOff>
    </xdr:from>
    <xdr:to>
      <xdr:col>116</xdr:col>
      <xdr:colOff>62864</xdr:colOff>
      <xdr:row>77</xdr:row>
      <xdr:rowOff>158311</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147106"/>
          <a:ext cx="1269" cy="1212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162138</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36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158311</xdr:rowOff>
    </xdr:from>
    <xdr:to>
      <xdr:col>116</xdr:col>
      <xdr:colOff>152400</xdr:colOff>
      <xdr:row>77</xdr:row>
      <xdr:rowOff>158311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359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92283</xdr:rowOff>
    </xdr:from>
    <xdr:ext cx="534377"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922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145606</xdr:rowOff>
    </xdr:from>
    <xdr:to>
      <xdr:col>116</xdr:col>
      <xdr:colOff>152400</xdr:colOff>
      <xdr:row>70</xdr:row>
      <xdr:rowOff>145606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147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63595</xdr:rowOff>
    </xdr:from>
    <xdr:to>
      <xdr:col>116</xdr:col>
      <xdr:colOff>63500</xdr:colOff>
      <xdr:row>73</xdr:row>
      <xdr:rowOff>111220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1323300" y="12579445"/>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129601</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816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151174</xdr:rowOff>
    </xdr:from>
    <xdr:to>
      <xdr:col>116</xdr:col>
      <xdr:colOff>114300</xdr:colOff>
      <xdr:row>75</xdr:row>
      <xdr:rowOff>81324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283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63595</xdr:rowOff>
    </xdr:from>
    <xdr:to>
      <xdr:col>111</xdr:col>
      <xdr:colOff>177800</xdr:colOff>
      <xdr:row>74</xdr:row>
      <xdr:rowOff>36296</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0434300" y="12579445"/>
          <a:ext cx="889000" cy="144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136639</xdr:rowOff>
    </xdr:from>
    <xdr:to>
      <xdr:col>112</xdr:col>
      <xdr:colOff>38100</xdr:colOff>
      <xdr:row>75</xdr:row>
      <xdr:rowOff>66789</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282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57916</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916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33172</xdr:rowOff>
    </xdr:from>
    <xdr:to>
      <xdr:col>107</xdr:col>
      <xdr:colOff>50800</xdr:colOff>
      <xdr:row>74</xdr:row>
      <xdr:rowOff>36296</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19545300" y="12206122"/>
          <a:ext cx="889000" cy="517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170149</xdr:rowOff>
    </xdr:from>
    <xdr:to>
      <xdr:col>107</xdr:col>
      <xdr:colOff>101600</xdr:colOff>
      <xdr:row>75</xdr:row>
      <xdr:rowOff>100299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285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91426</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95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33172</xdr:rowOff>
    </xdr:from>
    <xdr:to>
      <xdr:col>102</xdr:col>
      <xdr:colOff>114300</xdr:colOff>
      <xdr:row>72</xdr:row>
      <xdr:rowOff>18066</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8656300" y="12206122"/>
          <a:ext cx="889000" cy="156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8719</xdr:rowOff>
    </xdr:from>
    <xdr:to>
      <xdr:col>102</xdr:col>
      <xdr:colOff>165100</xdr:colOff>
      <xdr:row>75</xdr:row>
      <xdr:rowOff>110319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2867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101446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960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45238</xdr:rowOff>
    </xdr:from>
    <xdr:to>
      <xdr:col>98</xdr:col>
      <xdr:colOff>38100</xdr:colOff>
      <xdr:row>75</xdr:row>
      <xdr:rowOff>146838</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9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137965</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2996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60420</xdr:rowOff>
    </xdr:from>
    <xdr:to>
      <xdr:col>116</xdr:col>
      <xdr:colOff>114300</xdr:colOff>
      <xdr:row>73</xdr:row>
      <xdr:rowOff>162020</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257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83297</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2427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12795</xdr:rowOff>
    </xdr:from>
    <xdr:to>
      <xdr:col>112</xdr:col>
      <xdr:colOff>38100</xdr:colOff>
      <xdr:row>73</xdr:row>
      <xdr:rowOff>114395</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252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130922</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2303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156946</xdr:rowOff>
    </xdr:from>
    <xdr:to>
      <xdr:col>107</xdr:col>
      <xdr:colOff>101600</xdr:colOff>
      <xdr:row>74</xdr:row>
      <xdr:rowOff>87096</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267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103623</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2448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70</xdr:row>
      <xdr:rowOff>153822</xdr:rowOff>
    </xdr:from>
    <xdr:to>
      <xdr:col>102</xdr:col>
      <xdr:colOff>165100</xdr:colOff>
      <xdr:row>71</xdr:row>
      <xdr:rowOff>83972</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2155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69</xdr:row>
      <xdr:rowOff>100499</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1930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138716</xdr:rowOff>
    </xdr:from>
    <xdr:to>
      <xdr:col>98</xdr:col>
      <xdr:colOff>38100</xdr:colOff>
      <xdr:row>72</xdr:row>
      <xdr:rowOff>68866</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231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85393</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208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89</xdr:row>
      <xdr:rowOff>92727</xdr:rowOff>
    </xdr:from>
    <xdr:ext cx="46717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7820821" y="1535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34353</xdr:rowOff>
    </xdr:from>
    <xdr:to>
      <xdr:col>116</xdr:col>
      <xdr:colOff>62864</xdr:colOff>
      <xdr:row>99</xdr:row>
      <xdr:rowOff>44450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flipV="1">
          <a:off x="22159595" y="15464853"/>
          <a:ext cx="1269" cy="1553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91267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7064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88</xdr:row>
      <xdr:rowOff>152480</xdr:rowOff>
    </xdr:from>
    <xdr:ext cx="469744"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240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34353</xdr:rowOff>
    </xdr:from>
    <xdr:to>
      <xdr:col>116</xdr:col>
      <xdr:colOff>152400</xdr:colOff>
      <xdr:row>90</xdr:row>
      <xdr:rowOff>34353</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546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8717</xdr:rowOff>
    </xdr:from>
    <xdr:ext cx="313932"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810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157290</xdr:rowOff>
    </xdr:from>
    <xdr:to>
      <xdr:col>116</xdr:col>
      <xdr:colOff>114300</xdr:colOff>
      <xdr:row>99</xdr:row>
      <xdr:rowOff>87440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95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156527</xdr:rowOff>
    </xdr:from>
    <xdr:to>
      <xdr:col>112</xdr:col>
      <xdr:colOff>38100</xdr:colOff>
      <xdr:row>99</xdr:row>
      <xdr:rowOff>86677</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958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103204</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66333" y="167338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156147</xdr:rowOff>
    </xdr:from>
    <xdr:to>
      <xdr:col>107</xdr:col>
      <xdr:colOff>101600</xdr:colOff>
      <xdr:row>99</xdr:row>
      <xdr:rowOff>86297</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958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102824</xdr:rowOff>
    </xdr:from>
    <xdr:ext cx="313932"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77333" y="167334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155575</xdr:rowOff>
    </xdr:from>
    <xdr:to>
      <xdr:col>102</xdr:col>
      <xdr:colOff>165100</xdr:colOff>
      <xdr:row>99</xdr:row>
      <xdr:rowOff>85725</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95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102252</xdr:rowOff>
    </xdr:from>
    <xdr:ext cx="313932"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88333" y="16732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154812</xdr:rowOff>
    </xdr:from>
    <xdr:to>
      <xdr:col>98</xdr:col>
      <xdr:colOff>38100</xdr:colOff>
      <xdr:row>99</xdr:row>
      <xdr:rowOff>84962</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956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101489</xdr:rowOff>
    </xdr:from>
    <xdr:ext cx="313932"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99333" y="167321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135717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937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住民一人当たりのコストを全国、高知県、類似団体の各平均と比較すると、人件費、物件費、災害復旧事業費、投資及び出資金、繰出金、普通建設事業費（うち更新整備）および公債費がいずれも上回っ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人件費は、制度改正に伴う手当支給や人事院勧告による給与改定に加え、広大な行政面積への職員配置や保育所の直営運営、役職者数の多い組織体制等が要因である。普通建設事業費については、全国平均を上回る水準にあるものの、類似団体内平均および高知県平均を下回っており、交流促進施設の改修や健康センター等の単独事業の実施状況が影響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人口減少に伴い一人当たりの負担増が見込まれる中、これらの経費は財政の硬直化を招く要因となっている。今後は、公共施設マネジメントによる施設の統廃合や適正な定員管理、</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DX</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推進による事務効率化をさらに加速させ、経費の抑制と財政の弾力性確保に努める必要がある。</a:t>
          </a: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高知県香美市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24,667
24,196
537.86
18,847,001
18,657,752
102,095
10,469,333
14,168,334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170561</xdr:rowOff>
    </xdr:from>
    <xdr:to>
      <xdr:col>24</xdr:col>
      <xdr:colOff>62865</xdr:colOff>
      <xdr:row>39</xdr:row>
      <xdr:rowOff>131890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14061"/>
          <a:ext cx="1270" cy="1504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135717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82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131890</xdr:rowOff>
    </xdr:from>
    <xdr:to>
      <xdr:col>24</xdr:col>
      <xdr:colOff>152400</xdr:colOff>
      <xdr:row>39</xdr:row>
      <xdr:rowOff>131890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818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117238</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8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170561</xdr:rowOff>
    </xdr:from>
    <xdr:to>
      <xdr:col>24</xdr:col>
      <xdr:colOff>152400</xdr:colOff>
      <xdr:row>30</xdr:row>
      <xdr:rowOff>170561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1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48641</xdr:rowOff>
    </xdr:from>
    <xdr:to>
      <xdr:col>24</xdr:col>
      <xdr:colOff>63500</xdr:colOff>
      <xdr:row>37</xdr:row>
      <xdr:rowOff>105791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20841"/>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51706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3953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73279</xdr:rowOff>
    </xdr:from>
    <xdr:to>
      <xdr:col>24</xdr:col>
      <xdr:colOff>114300</xdr:colOff>
      <xdr:row>38</xdr:row>
      <xdr:rowOff>3429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41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105791</xdr:rowOff>
    </xdr:from>
    <xdr:to>
      <xdr:col>19</xdr:col>
      <xdr:colOff>177800</xdr:colOff>
      <xdr:row>38</xdr:row>
      <xdr:rowOff>22923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449441"/>
          <a:ext cx="889000" cy="88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104711</xdr:rowOff>
    </xdr:from>
    <xdr:to>
      <xdr:col>20</xdr:col>
      <xdr:colOff>38100</xdr:colOff>
      <xdr:row>38</xdr:row>
      <xdr:rowOff>34861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44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25988</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541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72263</xdr:rowOff>
    </xdr:from>
    <xdr:to>
      <xdr:col>15</xdr:col>
      <xdr:colOff>50800</xdr:colOff>
      <xdr:row>38</xdr:row>
      <xdr:rowOff>22923</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415913"/>
          <a:ext cx="889000" cy="122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127953</xdr:rowOff>
    </xdr:from>
    <xdr:to>
      <xdr:col>15</xdr:col>
      <xdr:colOff>101600</xdr:colOff>
      <xdr:row>38</xdr:row>
      <xdr:rowOff>58103</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47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74630</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46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72263</xdr:rowOff>
    </xdr:from>
    <xdr:to>
      <xdr:col>10</xdr:col>
      <xdr:colOff>114300</xdr:colOff>
      <xdr:row>37</xdr:row>
      <xdr:rowOff>83884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415913"/>
          <a:ext cx="889000" cy="11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138621</xdr:rowOff>
    </xdr:from>
    <xdr:to>
      <xdr:col>10</xdr:col>
      <xdr:colOff>165100</xdr:colOff>
      <xdr:row>38</xdr:row>
      <xdr:rowOff>68771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482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59897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57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163767</xdr:rowOff>
    </xdr:from>
    <xdr:to>
      <xdr:col>6</xdr:col>
      <xdr:colOff>38100</xdr:colOff>
      <xdr:row>38</xdr:row>
      <xdr:rowOff>93917</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50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85044</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600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169291</xdr:rowOff>
    </xdr:from>
    <xdr:to>
      <xdr:col>24</xdr:col>
      <xdr:colOff>114300</xdr:colOff>
      <xdr:row>36</xdr:row>
      <xdr:rowOff>99441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70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20718</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021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54991</xdr:rowOff>
    </xdr:from>
    <xdr:to>
      <xdr:col>20</xdr:col>
      <xdr:colOff>38100</xdr:colOff>
      <xdr:row>37</xdr:row>
      <xdr:rowOff>156591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98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1668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173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143573</xdr:rowOff>
    </xdr:from>
    <xdr:to>
      <xdr:col>15</xdr:col>
      <xdr:colOff>101600</xdr:colOff>
      <xdr:row>38</xdr:row>
      <xdr:rowOff>73723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487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64850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579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21463</xdr:rowOff>
    </xdr:from>
    <xdr:to>
      <xdr:col>10</xdr:col>
      <xdr:colOff>165100</xdr:colOff>
      <xdr:row>37</xdr:row>
      <xdr:rowOff>123063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6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139590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140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33084</xdr:rowOff>
    </xdr:from>
    <xdr:to>
      <xdr:col>6</xdr:col>
      <xdr:colOff>38100</xdr:colOff>
      <xdr:row>37</xdr:row>
      <xdr:rowOff>134684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76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151211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151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67564</xdr:rowOff>
    </xdr:from>
    <xdr:to>
      <xdr:col>24</xdr:col>
      <xdr:colOff>62865</xdr:colOff>
      <xdr:row>58</xdr:row>
      <xdr:rowOff>156214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40064"/>
          <a:ext cx="1270" cy="1460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160041</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0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156214</xdr:rowOff>
    </xdr:from>
    <xdr:to>
      <xdr:col>24</xdr:col>
      <xdr:colOff>152400</xdr:colOff>
      <xdr:row>58</xdr:row>
      <xdr:rowOff>156214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0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14241</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152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1,196,800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67564</xdr:rowOff>
    </xdr:from>
    <xdr:to>
      <xdr:col>24</xdr:col>
      <xdr:colOff>152400</xdr:colOff>
      <xdr:row>50</xdr:row>
      <xdr:rowOff>67564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4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61514</xdr:rowOff>
    </xdr:from>
    <xdr:to>
      <xdr:col>24</xdr:col>
      <xdr:colOff>63500</xdr:colOff>
      <xdr:row>58</xdr:row>
      <xdr:rowOff>96815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10005614"/>
          <a:ext cx="838200" cy="35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9871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825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158444</xdr:rowOff>
    </xdr:from>
    <xdr:to>
      <xdr:col>24</xdr:col>
      <xdr:colOff>114300</xdr:colOff>
      <xdr:row>58</xdr:row>
      <xdr:rowOff>88594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60462</xdr:rowOff>
    </xdr:from>
    <xdr:to>
      <xdr:col>19</xdr:col>
      <xdr:colOff>177800</xdr:colOff>
      <xdr:row>58</xdr:row>
      <xdr:rowOff>96815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10004562"/>
          <a:ext cx="889000" cy="36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165064</xdr:rowOff>
    </xdr:from>
    <xdr:to>
      <xdr:col>20</xdr:col>
      <xdr:colOff>38100</xdr:colOff>
      <xdr:row>58</xdr:row>
      <xdr:rowOff>95214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111741</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712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60462</xdr:rowOff>
    </xdr:from>
    <xdr:to>
      <xdr:col>15</xdr:col>
      <xdr:colOff>50800</xdr:colOff>
      <xdr:row>58</xdr:row>
      <xdr:rowOff>83558</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10004562"/>
          <a:ext cx="889000" cy="23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169532</xdr:rowOff>
    </xdr:from>
    <xdr:to>
      <xdr:col>15</xdr:col>
      <xdr:colOff>101600</xdr:colOff>
      <xdr:row>58</xdr:row>
      <xdr:rowOff>99682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116209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7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152408</xdr:rowOff>
    </xdr:from>
    <xdr:to>
      <xdr:col>10</xdr:col>
      <xdr:colOff>114300</xdr:colOff>
      <xdr:row>58</xdr:row>
      <xdr:rowOff>83558</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925058"/>
          <a:ext cx="889000" cy="102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166026</xdr:rowOff>
    </xdr:from>
    <xdr:to>
      <xdr:col>10</xdr:col>
      <xdr:colOff>165100</xdr:colOff>
      <xdr:row>58</xdr:row>
      <xdr:rowOff>96176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112703</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713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68942</xdr:rowOff>
    </xdr:from>
    <xdr:to>
      <xdr:col>6</xdr:col>
      <xdr:colOff>38100</xdr:colOff>
      <xdr:row>57</xdr:row>
      <xdr:rowOff>170542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15619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616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10714</xdr:rowOff>
    </xdr:from>
    <xdr:to>
      <xdr:col>24</xdr:col>
      <xdr:colOff>114300</xdr:colOff>
      <xdr:row>58</xdr:row>
      <xdr:rowOff>112314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5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136871</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909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46015</xdr:rowOff>
    </xdr:from>
    <xdr:to>
      <xdr:col>20</xdr:col>
      <xdr:colOff>38100</xdr:colOff>
      <xdr:row>58</xdr:row>
      <xdr:rowOff>147615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9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138742</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082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9662</xdr:rowOff>
    </xdr:from>
    <xdr:to>
      <xdr:col>15</xdr:col>
      <xdr:colOff>101600</xdr:colOff>
      <xdr:row>58</xdr:row>
      <xdr:rowOff>111262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53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102389</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10046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32758</xdr:rowOff>
    </xdr:from>
    <xdr:to>
      <xdr:col>10</xdr:col>
      <xdr:colOff>165100</xdr:colOff>
      <xdr:row>58</xdr:row>
      <xdr:rowOff>134358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76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125485</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10069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101608</xdr:rowOff>
    </xdr:from>
    <xdr:to>
      <xdr:col>6</xdr:col>
      <xdr:colOff>38100</xdr:colOff>
      <xdr:row>58</xdr:row>
      <xdr:rowOff>31758</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74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22885</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966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18304</xdr:rowOff>
    </xdr:from>
    <xdr:to>
      <xdr:col>24</xdr:col>
      <xdr:colOff>62865</xdr:colOff>
      <xdr:row>78</xdr:row>
      <xdr:rowOff>54899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91254"/>
          <a:ext cx="1270" cy="1236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58726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31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54899</xdr:rowOff>
    </xdr:from>
    <xdr:to>
      <xdr:col>24</xdr:col>
      <xdr:colOff>152400</xdr:colOff>
      <xdr:row>78</xdr:row>
      <xdr:rowOff>54899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27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136431</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66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544,673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18304</xdr:rowOff>
    </xdr:from>
    <xdr:to>
      <xdr:col>24</xdr:col>
      <xdr:colOff>152400</xdr:colOff>
      <xdr:row>71</xdr:row>
      <xdr:rowOff>18304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9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101831</xdr:rowOff>
    </xdr:from>
    <xdr:to>
      <xdr:col>24</xdr:col>
      <xdr:colOff>63500</xdr:colOff>
      <xdr:row>76</xdr:row>
      <xdr:rowOff>105789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797300" y="13132031"/>
          <a:ext cx="838200" cy="3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117874</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148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139447</xdr:rowOff>
    </xdr:from>
    <xdr:to>
      <xdr:col>24</xdr:col>
      <xdr:colOff>114300</xdr:colOff>
      <xdr:row>77</xdr:row>
      <xdr:rowOff>69597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6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101831</xdr:rowOff>
    </xdr:from>
    <xdr:to>
      <xdr:col>19</xdr:col>
      <xdr:colOff>177800</xdr:colOff>
      <xdr:row>76</xdr:row>
      <xdr:rowOff>152995</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132031"/>
          <a:ext cx="889000" cy="51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169994</xdr:rowOff>
    </xdr:from>
    <xdr:to>
      <xdr:col>20</xdr:col>
      <xdr:colOff>38100</xdr:colOff>
      <xdr:row>77</xdr:row>
      <xdr:rowOff>100144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00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91271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292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152995</xdr:rowOff>
    </xdr:from>
    <xdr:to>
      <xdr:col>15</xdr:col>
      <xdr:colOff>50800</xdr:colOff>
      <xdr:row>76</xdr:row>
      <xdr:rowOff>153634</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183195"/>
          <a:ext cx="889000" cy="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39026</xdr:rowOff>
    </xdr:from>
    <xdr:to>
      <xdr:col>15</xdr:col>
      <xdr:colOff>101600</xdr:colOff>
      <xdr:row>77</xdr:row>
      <xdr:rowOff>140626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4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131753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33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153634</xdr:rowOff>
    </xdr:from>
    <xdr:to>
      <xdr:col>10</xdr:col>
      <xdr:colOff>114300</xdr:colOff>
      <xdr:row>77</xdr:row>
      <xdr:rowOff>41458</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183834"/>
          <a:ext cx="889000" cy="59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10209</xdr:rowOff>
    </xdr:from>
    <xdr:to>
      <xdr:col>10</xdr:col>
      <xdr:colOff>165100</xdr:colOff>
      <xdr:row>77</xdr:row>
      <xdr:rowOff>111809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1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102936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30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101212</xdr:rowOff>
    </xdr:from>
    <xdr:to>
      <xdr:col>6</xdr:col>
      <xdr:colOff>38100</xdr:colOff>
      <xdr:row>78</xdr:row>
      <xdr:rowOff>31362</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22489</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395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54989</xdr:rowOff>
    </xdr:from>
    <xdr:to>
      <xdr:col>24</xdr:col>
      <xdr:colOff>114300</xdr:colOff>
      <xdr:row>76</xdr:row>
      <xdr:rowOff>156589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085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77866</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936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51031</xdr:rowOff>
    </xdr:from>
    <xdr:to>
      <xdr:col>20</xdr:col>
      <xdr:colOff>38100</xdr:colOff>
      <xdr:row>76</xdr:row>
      <xdr:rowOff>152631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081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169158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856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102195</xdr:rowOff>
    </xdr:from>
    <xdr:to>
      <xdr:col>15</xdr:col>
      <xdr:colOff>101600</xdr:colOff>
      <xdr:row>77</xdr:row>
      <xdr:rowOff>32345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13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48872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907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102834</xdr:rowOff>
    </xdr:from>
    <xdr:to>
      <xdr:col>10</xdr:col>
      <xdr:colOff>165100</xdr:colOff>
      <xdr:row>77</xdr:row>
      <xdr:rowOff>32984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133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49512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908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162108</xdr:rowOff>
    </xdr:from>
    <xdr:to>
      <xdr:col>6</xdr:col>
      <xdr:colOff>38100</xdr:colOff>
      <xdr:row>77</xdr:row>
      <xdr:rowOff>92258</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192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108784</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967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96</xdr:row>
      <xdr:rowOff>144434</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6603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94</xdr:row>
      <xdr:rowOff>160763</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6277063"/>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93</xdr:row>
      <xdr:rowOff>5641</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595049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91</xdr:row>
      <xdr:rowOff>21970</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28029</xdr:rowOff>
    </xdr:from>
    <xdr:to>
      <xdr:col>24</xdr:col>
      <xdr:colOff>62865</xdr:colOff>
      <xdr:row>99</xdr:row>
      <xdr:rowOff>89841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458529"/>
          <a:ext cx="1270" cy="1604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130772</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710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89841</xdr:rowOff>
    </xdr:from>
    <xdr:to>
      <xdr:col>24</xdr:col>
      <xdr:colOff>152400</xdr:colOff>
      <xdr:row>99</xdr:row>
      <xdr:rowOff>89841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706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146156</xdr:rowOff>
    </xdr:from>
    <xdr:ext cx="690189"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2337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4,941,950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28029</xdr:rowOff>
    </xdr:from>
    <xdr:to>
      <xdr:col>24</xdr:col>
      <xdr:colOff>152400</xdr:colOff>
      <xdr:row>90</xdr:row>
      <xdr:rowOff>28029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458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78076</xdr:rowOff>
    </xdr:from>
    <xdr:to>
      <xdr:col>24</xdr:col>
      <xdr:colOff>63500</xdr:colOff>
      <xdr:row>99</xdr:row>
      <xdr:rowOff>80809</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3797300" y="17051626"/>
          <a:ext cx="838200" cy="2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48221</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850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25344</xdr:rowOff>
    </xdr:from>
    <xdr:to>
      <xdr:col>24</xdr:col>
      <xdr:colOff>114300</xdr:colOff>
      <xdr:row>99</xdr:row>
      <xdr:rowOff>126944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998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80809</xdr:rowOff>
    </xdr:from>
    <xdr:to>
      <xdr:col>19</xdr:col>
      <xdr:colOff>177800</xdr:colOff>
      <xdr:row>99</xdr:row>
      <xdr:rowOff>81411</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908300" y="17054359"/>
          <a:ext cx="889000" cy="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99</xdr:row>
      <xdr:rowOff>25888</xdr:rowOff>
    </xdr:from>
    <xdr:to>
      <xdr:col>20</xdr:col>
      <xdr:colOff>38100</xdr:colOff>
      <xdr:row>99</xdr:row>
      <xdr:rowOff>127488</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99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144015</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77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81411</xdr:rowOff>
    </xdr:from>
    <xdr:to>
      <xdr:col>15</xdr:col>
      <xdr:colOff>50800</xdr:colOff>
      <xdr:row>99</xdr:row>
      <xdr:rowOff>81652</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019300" y="17054961"/>
          <a:ext cx="889000" cy="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26574</xdr:rowOff>
    </xdr:from>
    <xdr:to>
      <xdr:col>15</xdr:col>
      <xdr:colOff>101600</xdr:colOff>
      <xdr:row>99</xdr:row>
      <xdr:rowOff>128174</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700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144701</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77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81652</xdr:rowOff>
    </xdr:from>
    <xdr:to>
      <xdr:col>10</xdr:col>
      <xdr:colOff>114300</xdr:colOff>
      <xdr:row>99</xdr:row>
      <xdr:rowOff>83813</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7055202"/>
          <a:ext cx="889000" cy="2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26995</xdr:rowOff>
    </xdr:from>
    <xdr:to>
      <xdr:col>10</xdr:col>
      <xdr:colOff>165100</xdr:colOff>
      <xdr:row>99</xdr:row>
      <xdr:rowOff>128595</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700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145122</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77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29462</xdr:rowOff>
    </xdr:from>
    <xdr:to>
      <xdr:col>6</xdr:col>
      <xdr:colOff>38100</xdr:colOff>
      <xdr:row>99</xdr:row>
      <xdr:rowOff>131062</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700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147589</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77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27276</xdr:rowOff>
    </xdr:from>
    <xdr:to>
      <xdr:col>24</xdr:col>
      <xdr:colOff>114300</xdr:colOff>
      <xdr:row>99</xdr:row>
      <xdr:rowOff>128876</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7000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99</xdr:row>
      <xdr:rowOff>3772</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977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30009</xdr:rowOff>
    </xdr:from>
    <xdr:to>
      <xdr:col>20</xdr:col>
      <xdr:colOff>38100</xdr:colOff>
      <xdr:row>99</xdr:row>
      <xdr:rowOff>131609</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7003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122736</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7096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30611</xdr:rowOff>
    </xdr:from>
    <xdr:to>
      <xdr:col>15</xdr:col>
      <xdr:colOff>101600</xdr:colOff>
      <xdr:row>99</xdr:row>
      <xdr:rowOff>132211</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7004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123338</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7096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30852</xdr:rowOff>
    </xdr:from>
    <xdr:to>
      <xdr:col>10</xdr:col>
      <xdr:colOff>165100</xdr:colOff>
      <xdr:row>99</xdr:row>
      <xdr:rowOff>132452</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7004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123579</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7097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33013</xdr:rowOff>
    </xdr:from>
    <xdr:to>
      <xdr:col>6</xdr:col>
      <xdr:colOff>38100</xdr:colOff>
      <xdr:row>99</xdr:row>
      <xdr:rowOff>134613</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7006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125740</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7099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116187</xdr:rowOff>
    </xdr:from>
    <xdr:to>
      <xdr:col>54</xdr:col>
      <xdr:colOff>189865</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259687"/>
          <a:ext cx="1270" cy="1525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62864</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034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116187</xdr:rowOff>
    </xdr:from>
    <xdr:to>
      <xdr:col>55</xdr:col>
      <xdr:colOff>88900</xdr:colOff>
      <xdr:row>30</xdr:row>
      <xdr:rowOff>116187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259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127126</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29932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104249</xdr:rowOff>
    </xdr:from>
    <xdr:to>
      <xdr:col>55</xdr:col>
      <xdr:colOff>50800</xdr:colOff>
      <xdr:row>38</xdr:row>
      <xdr:rowOff>34399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44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132007</xdr:rowOff>
    </xdr:from>
    <xdr:to>
      <xdr:col>50</xdr:col>
      <xdr:colOff>165100</xdr:colOff>
      <xdr:row>38</xdr:row>
      <xdr:rowOff>62157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78684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6250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119271</xdr:rowOff>
    </xdr:from>
    <xdr:to>
      <xdr:col>46</xdr:col>
      <xdr:colOff>38100</xdr:colOff>
      <xdr:row>38</xdr:row>
      <xdr:rowOff>49421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65948</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6238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132987</xdr:rowOff>
    </xdr:from>
    <xdr:to>
      <xdr:col>41</xdr:col>
      <xdr:colOff>101600</xdr:colOff>
      <xdr:row>38</xdr:row>
      <xdr:rowOff>63137</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79664</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158133</xdr:rowOff>
    </xdr:from>
    <xdr:to>
      <xdr:col>36</xdr:col>
      <xdr:colOff>165100</xdr:colOff>
      <xdr:row>38</xdr:row>
      <xdr:rowOff>88283</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104810</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3017" y="627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64288</xdr:rowOff>
    </xdr:from>
    <xdr:to>
      <xdr:col>54</xdr:col>
      <xdr:colOff>189865</xdr:colOff>
      <xdr:row>58</xdr:row>
      <xdr:rowOff>136944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636788"/>
          <a:ext cx="1270" cy="144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140771</xdr:rowOff>
    </xdr:from>
    <xdr:ext cx="469744"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08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136944</xdr:rowOff>
    </xdr:from>
    <xdr:to>
      <xdr:col>55</xdr:col>
      <xdr:colOff>88900</xdr:colOff>
      <xdr:row>58</xdr:row>
      <xdr:rowOff>136944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081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10965</xdr:rowOff>
    </xdr:from>
    <xdr:ext cx="599010"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412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119,938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64288</xdr:rowOff>
    </xdr:from>
    <xdr:to>
      <xdr:col>55</xdr:col>
      <xdr:colOff>88900</xdr:colOff>
      <xdr:row>50</xdr:row>
      <xdr:rowOff>64288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63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50571</xdr:rowOff>
    </xdr:from>
    <xdr:to>
      <xdr:col>55</xdr:col>
      <xdr:colOff>0</xdr:colOff>
      <xdr:row>56</xdr:row>
      <xdr:rowOff>55969</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9639300" y="9651771"/>
          <a:ext cx="838200" cy="5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155592</xdr:rowOff>
    </xdr:from>
    <xdr:ext cx="534377"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585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5715</xdr:rowOff>
    </xdr:from>
    <xdr:to>
      <xdr:col>55</xdr:col>
      <xdr:colOff>50800</xdr:colOff>
      <xdr:row>56</xdr:row>
      <xdr:rowOff>107315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60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50571</xdr:rowOff>
    </xdr:from>
    <xdr:to>
      <xdr:col>50</xdr:col>
      <xdr:colOff>114300</xdr:colOff>
      <xdr:row>56</xdr:row>
      <xdr:rowOff>51156</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8750300" y="9651771"/>
          <a:ext cx="889000" cy="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159868</xdr:rowOff>
    </xdr:from>
    <xdr:to>
      <xdr:col>50</xdr:col>
      <xdr:colOff>165100</xdr:colOff>
      <xdr:row>56</xdr:row>
      <xdr:rowOff>90018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589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106545</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372111" y="9364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51156</xdr:rowOff>
    </xdr:from>
    <xdr:to>
      <xdr:col>45</xdr:col>
      <xdr:colOff>177800</xdr:colOff>
      <xdr:row>56</xdr:row>
      <xdr:rowOff>121895</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7861300" y="9652356"/>
          <a:ext cx="889000" cy="70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16104</xdr:rowOff>
    </xdr:from>
    <xdr:to>
      <xdr:col>46</xdr:col>
      <xdr:colOff>38100</xdr:colOff>
      <xdr:row>56</xdr:row>
      <xdr:rowOff>117704</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61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108831</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483111" y="9710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121895</xdr:rowOff>
    </xdr:from>
    <xdr:to>
      <xdr:col>41</xdr:col>
      <xdr:colOff>50800</xdr:colOff>
      <xdr:row>56</xdr:row>
      <xdr:rowOff>133159</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flipV="1">
          <a:off x="6972300" y="9723095"/>
          <a:ext cx="889000" cy="11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10351</xdr:rowOff>
    </xdr:from>
    <xdr:to>
      <xdr:col>41</xdr:col>
      <xdr:colOff>101600</xdr:colOff>
      <xdr:row>56</xdr:row>
      <xdr:rowOff>111951</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61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128478</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594111" y="9386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21717</xdr:rowOff>
    </xdr:from>
    <xdr:to>
      <xdr:col>36</xdr:col>
      <xdr:colOff>165100</xdr:colOff>
      <xdr:row>56</xdr:row>
      <xdr:rowOff>123317</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62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139844</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05111" y="939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5169</xdr:rowOff>
    </xdr:from>
    <xdr:to>
      <xdr:col>55</xdr:col>
      <xdr:colOff>50800</xdr:colOff>
      <xdr:row>56</xdr:row>
      <xdr:rowOff>106769</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9606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28046</xdr:rowOff>
    </xdr:from>
    <xdr:ext cx="534377"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9457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171221</xdr:rowOff>
    </xdr:from>
    <xdr:to>
      <xdr:col>50</xdr:col>
      <xdr:colOff>165100</xdr:colOff>
      <xdr:row>56</xdr:row>
      <xdr:rowOff>101371</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9600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92498</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372111" y="9693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356</xdr:rowOff>
    </xdr:from>
    <xdr:to>
      <xdr:col>46</xdr:col>
      <xdr:colOff>38100</xdr:colOff>
      <xdr:row>56</xdr:row>
      <xdr:rowOff>101956</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960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118483</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483111" y="9376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71095</xdr:rowOff>
    </xdr:from>
    <xdr:to>
      <xdr:col>41</xdr:col>
      <xdr:colOff>101600</xdr:colOff>
      <xdr:row>57</xdr:row>
      <xdr:rowOff>1245</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9672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163822</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594111" y="9765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82359</xdr:rowOff>
    </xdr:from>
    <xdr:to>
      <xdr:col>36</xdr:col>
      <xdr:colOff>165100</xdr:colOff>
      <xdr:row>57</xdr:row>
      <xdr:rowOff>12509</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9683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3636</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05111" y="9776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134685</xdr:rowOff>
    </xdr:from>
    <xdr:to>
      <xdr:col>54</xdr:col>
      <xdr:colOff>189865</xdr:colOff>
      <xdr:row>78</xdr:row>
      <xdr:rowOff>120735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307635"/>
          <a:ext cx="1270" cy="118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124562</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49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120735</xdr:rowOff>
    </xdr:from>
    <xdr:to>
      <xdr:col>55</xdr:col>
      <xdr:colOff>88900</xdr:colOff>
      <xdr:row>78</xdr:row>
      <xdr:rowOff>120735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493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81362</xdr:rowOff>
    </xdr:from>
    <xdr:ext cx="599010"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2082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263,597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134685</xdr:rowOff>
    </xdr:from>
    <xdr:to>
      <xdr:col>55</xdr:col>
      <xdr:colOff>88900</xdr:colOff>
      <xdr:row>71</xdr:row>
      <xdr:rowOff>134685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307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70050</xdr:rowOff>
    </xdr:from>
    <xdr:to>
      <xdr:col>55</xdr:col>
      <xdr:colOff>0</xdr:colOff>
      <xdr:row>78</xdr:row>
      <xdr:rowOff>71422</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639300" y="13443150"/>
          <a:ext cx="8382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164332</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194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141455</xdr:rowOff>
    </xdr:from>
    <xdr:to>
      <xdr:col>55</xdr:col>
      <xdr:colOff>50800</xdr:colOff>
      <xdr:row>78</xdr:row>
      <xdr:rowOff>71605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34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15818</xdr:rowOff>
    </xdr:from>
    <xdr:to>
      <xdr:col>50</xdr:col>
      <xdr:colOff>114300</xdr:colOff>
      <xdr:row>78</xdr:row>
      <xdr:rowOff>70050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388918"/>
          <a:ext cx="889000" cy="54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132494</xdr:rowOff>
    </xdr:from>
    <xdr:to>
      <xdr:col>50</xdr:col>
      <xdr:colOff>165100</xdr:colOff>
      <xdr:row>78</xdr:row>
      <xdr:rowOff>62644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79171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109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152763</xdr:rowOff>
    </xdr:from>
    <xdr:to>
      <xdr:col>45</xdr:col>
      <xdr:colOff>177800</xdr:colOff>
      <xdr:row>78</xdr:row>
      <xdr:rowOff>15818</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7861300" y="13354413"/>
          <a:ext cx="889000" cy="34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123337</xdr:rowOff>
    </xdr:from>
    <xdr:to>
      <xdr:col>46</xdr:col>
      <xdr:colOff>38100</xdr:colOff>
      <xdr:row>78</xdr:row>
      <xdr:rowOff>53487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70014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10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152763</xdr:rowOff>
    </xdr:from>
    <xdr:to>
      <xdr:col>41</xdr:col>
      <xdr:colOff>50800</xdr:colOff>
      <xdr:row>78</xdr:row>
      <xdr:rowOff>73209</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6972300" y="13354413"/>
          <a:ext cx="889000" cy="91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119176</xdr:rowOff>
    </xdr:from>
    <xdr:to>
      <xdr:col>41</xdr:col>
      <xdr:colOff>101600</xdr:colOff>
      <xdr:row>78</xdr:row>
      <xdr:rowOff>49326</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40453</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41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112016</xdr:rowOff>
    </xdr:from>
    <xdr:to>
      <xdr:col>36</xdr:col>
      <xdr:colOff>165100</xdr:colOff>
      <xdr:row>78</xdr:row>
      <xdr:rowOff>42166</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58693</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08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20622</xdr:rowOff>
    </xdr:from>
    <xdr:to>
      <xdr:col>55</xdr:col>
      <xdr:colOff>50800</xdr:colOff>
      <xdr:row>78</xdr:row>
      <xdr:rowOff>122222</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393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119882</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321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19250</xdr:rowOff>
    </xdr:from>
    <xdr:to>
      <xdr:col>50</xdr:col>
      <xdr:colOff>165100</xdr:colOff>
      <xdr:row>78</xdr:row>
      <xdr:rowOff>120850</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39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111977</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3485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136468</xdr:rowOff>
    </xdr:from>
    <xdr:to>
      <xdr:col>46</xdr:col>
      <xdr:colOff>38100</xdr:colOff>
      <xdr:row>78</xdr:row>
      <xdr:rowOff>66618</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338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57745</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3430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101963</xdr:rowOff>
    </xdr:from>
    <xdr:to>
      <xdr:col>41</xdr:col>
      <xdr:colOff>101600</xdr:colOff>
      <xdr:row>78</xdr:row>
      <xdr:rowOff>32113</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30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48640</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3078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22409</xdr:rowOff>
    </xdr:from>
    <xdr:to>
      <xdr:col>36</xdr:col>
      <xdr:colOff>165100</xdr:colOff>
      <xdr:row>78</xdr:row>
      <xdr:rowOff>124009</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395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115136</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3488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62502</xdr:rowOff>
    </xdr:from>
    <xdr:to>
      <xdr:col>54</xdr:col>
      <xdr:colOff>189865</xdr:colOff>
      <xdr:row>98</xdr:row>
      <xdr:rowOff>79228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493002"/>
          <a:ext cx="1270" cy="1388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83055</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88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79228</xdr:rowOff>
    </xdr:from>
    <xdr:to>
      <xdr:col>55</xdr:col>
      <xdr:colOff>88900</xdr:colOff>
      <xdr:row>98</xdr:row>
      <xdr:rowOff>79228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88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9179</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268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200,131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62502</xdr:rowOff>
    </xdr:from>
    <xdr:to>
      <xdr:col>55</xdr:col>
      <xdr:colOff>88900</xdr:colOff>
      <xdr:row>90</xdr:row>
      <xdr:rowOff>62502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493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37280</xdr:rowOff>
    </xdr:from>
    <xdr:to>
      <xdr:col>55</xdr:col>
      <xdr:colOff>0</xdr:colOff>
      <xdr:row>97</xdr:row>
      <xdr:rowOff>47658</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9639300" y="16667930"/>
          <a:ext cx="838200" cy="10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15246</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302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163819</xdr:rowOff>
    </xdr:from>
    <xdr:to>
      <xdr:col>55</xdr:col>
      <xdr:colOff>50800</xdr:colOff>
      <xdr:row>96</xdr:row>
      <xdr:rowOff>93969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45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20036</xdr:rowOff>
    </xdr:from>
    <xdr:to>
      <xdr:col>50</xdr:col>
      <xdr:colOff>114300</xdr:colOff>
      <xdr:row>97</xdr:row>
      <xdr:rowOff>37280</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8750300" y="16650686"/>
          <a:ext cx="889000" cy="1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22682</xdr:rowOff>
    </xdr:from>
    <xdr:to>
      <xdr:col>50</xdr:col>
      <xdr:colOff>165100</xdr:colOff>
      <xdr:row>96</xdr:row>
      <xdr:rowOff>124282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140809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257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20036</xdr:rowOff>
    </xdr:from>
    <xdr:to>
      <xdr:col>45</xdr:col>
      <xdr:colOff>177800</xdr:colOff>
      <xdr:row>97</xdr:row>
      <xdr:rowOff>63576</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7861300" y="16650686"/>
          <a:ext cx="889000" cy="43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26043</xdr:rowOff>
    </xdr:from>
    <xdr:to>
      <xdr:col>46</xdr:col>
      <xdr:colOff>38100</xdr:colOff>
      <xdr:row>96</xdr:row>
      <xdr:rowOff>127643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144170</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26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60246</xdr:rowOff>
    </xdr:from>
    <xdr:to>
      <xdr:col>41</xdr:col>
      <xdr:colOff>50800</xdr:colOff>
      <xdr:row>97</xdr:row>
      <xdr:rowOff>63576</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6972300" y="16690896"/>
          <a:ext cx="889000" cy="3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13408</xdr:rowOff>
    </xdr:from>
    <xdr:to>
      <xdr:col>41</xdr:col>
      <xdr:colOff>101600</xdr:colOff>
      <xdr:row>96</xdr:row>
      <xdr:rowOff>115008</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131535</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24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53467</xdr:rowOff>
    </xdr:from>
    <xdr:to>
      <xdr:col>36</xdr:col>
      <xdr:colOff>165100</xdr:colOff>
      <xdr:row>96</xdr:row>
      <xdr:rowOff>155067</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144</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28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168308</xdr:rowOff>
    </xdr:from>
    <xdr:to>
      <xdr:col>55</xdr:col>
      <xdr:colOff>50800</xdr:colOff>
      <xdr:row>97</xdr:row>
      <xdr:rowOff>98458</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627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146735</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605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157930</xdr:rowOff>
    </xdr:from>
    <xdr:to>
      <xdr:col>50</xdr:col>
      <xdr:colOff>165100</xdr:colOff>
      <xdr:row>97</xdr:row>
      <xdr:rowOff>88080</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61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79207</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709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140686</xdr:rowOff>
    </xdr:from>
    <xdr:to>
      <xdr:col>46</xdr:col>
      <xdr:colOff>38100</xdr:colOff>
      <xdr:row>97</xdr:row>
      <xdr:rowOff>70836</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59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61963</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692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12776</xdr:rowOff>
    </xdr:from>
    <xdr:to>
      <xdr:col>41</xdr:col>
      <xdr:colOff>101600</xdr:colOff>
      <xdr:row>97</xdr:row>
      <xdr:rowOff>114376</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643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105503</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736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9446</xdr:rowOff>
    </xdr:from>
    <xdr:to>
      <xdr:col>36</xdr:col>
      <xdr:colOff>165100</xdr:colOff>
      <xdr:row>97</xdr:row>
      <xdr:rowOff>111046</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64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102173</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732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139700</xdr:rowOff>
    </xdr:from>
    <xdr:to>
      <xdr:col>89</xdr:col>
      <xdr:colOff>177800</xdr:colOff>
      <xdr:row>39</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168927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28</xdr:row>
      <xdr:rowOff>168927</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91994</xdr:rowOff>
    </xdr:from>
    <xdr:to>
      <xdr:col>85</xdr:col>
      <xdr:colOff>126364</xdr:colOff>
      <xdr:row>38</xdr:row>
      <xdr:rowOff>143243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235494"/>
          <a:ext cx="1269" cy="1422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147070</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6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143243</xdr:rowOff>
    </xdr:from>
    <xdr:to>
      <xdr:col>86</xdr:col>
      <xdr:colOff>25400</xdr:colOff>
      <xdr:row>38</xdr:row>
      <xdr:rowOff>143243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65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38671</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5010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91994</xdr:rowOff>
    </xdr:from>
    <xdr:to>
      <xdr:col>86</xdr:col>
      <xdr:colOff>25400</xdr:colOff>
      <xdr:row>30</xdr:row>
      <xdr:rowOff>91994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235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142186</xdr:rowOff>
    </xdr:from>
    <xdr:to>
      <xdr:col>85</xdr:col>
      <xdr:colOff>127000</xdr:colOff>
      <xdr:row>36</xdr:row>
      <xdr:rowOff>166889</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5481300" y="6314386"/>
          <a:ext cx="838200" cy="24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133607</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305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155180</xdr:rowOff>
    </xdr:from>
    <xdr:to>
      <xdr:col>85</xdr:col>
      <xdr:colOff>177800</xdr:colOff>
      <xdr:row>37</xdr:row>
      <xdr:rowOff>85330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142186</xdr:rowOff>
    </xdr:from>
    <xdr:to>
      <xdr:col>81</xdr:col>
      <xdr:colOff>50800</xdr:colOff>
      <xdr:row>36</xdr:row>
      <xdr:rowOff>161417</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6314386"/>
          <a:ext cx="889000" cy="19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39822</xdr:rowOff>
    </xdr:from>
    <xdr:to>
      <xdr:col>81</xdr:col>
      <xdr:colOff>101600</xdr:colOff>
      <xdr:row>37</xdr:row>
      <xdr:rowOff>141422</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38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132549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47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96409</xdr:rowOff>
    </xdr:from>
    <xdr:to>
      <xdr:col>76</xdr:col>
      <xdr:colOff>114300</xdr:colOff>
      <xdr:row>36</xdr:row>
      <xdr:rowOff>161417</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3703300" y="6268609"/>
          <a:ext cx="889000" cy="65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60168</xdr:rowOff>
    </xdr:from>
    <xdr:to>
      <xdr:col>76</xdr:col>
      <xdr:colOff>165100</xdr:colOff>
      <xdr:row>37</xdr:row>
      <xdr:rowOff>161768</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40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152895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49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96409</xdr:rowOff>
    </xdr:from>
    <xdr:to>
      <xdr:col>71</xdr:col>
      <xdr:colOff>177800</xdr:colOff>
      <xdr:row>37</xdr:row>
      <xdr:rowOff>4240</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flipV="1">
          <a:off x="12814300" y="6268609"/>
          <a:ext cx="889000" cy="79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47438</xdr:rowOff>
    </xdr:from>
    <xdr:to>
      <xdr:col>72</xdr:col>
      <xdr:colOff>38100</xdr:colOff>
      <xdr:row>37</xdr:row>
      <xdr:rowOff>149038</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39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140164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483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39765</xdr:rowOff>
    </xdr:from>
    <xdr:to>
      <xdr:col>67</xdr:col>
      <xdr:colOff>101600</xdr:colOff>
      <xdr:row>37</xdr:row>
      <xdr:rowOff>141365</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38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132492</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476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116089</xdr:rowOff>
    </xdr:from>
    <xdr:to>
      <xdr:col>85</xdr:col>
      <xdr:colOff>177800</xdr:colOff>
      <xdr:row>37</xdr:row>
      <xdr:rowOff>46239</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288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138966</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139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91386</xdr:rowOff>
    </xdr:from>
    <xdr:to>
      <xdr:col>81</xdr:col>
      <xdr:colOff>101600</xdr:colOff>
      <xdr:row>37</xdr:row>
      <xdr:rowOff>21536</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26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38063</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038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110617</xdr:rowOff>
    </xdr:from>
    <xdr:to>
      <xdr:col>76</xdr:col>
      <xdr:colOff>165100</xdr:colOff>
      <xdr:row>37</xdr:row>
      <xdr:rowOff>40767</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282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57294</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058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45609</xdr:rowOff>
    </xdr:from>
    <xdr:to>
      <xdr:col>72</xdr:col>
      <xdr:colOff>38100</xdr:colOff>
      <xdr:row>36</xdr:row>
      <xdr:rowOff>147209</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217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163736</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5993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124890</xdr:rowOff>
    </xdr:from>
    <xdr:to>
      <xdr:col>67</xdr:col>
      <xdr:colOff>101600</xdr:colOff>
      <xdr:row>37</xdr:row>
      <xdr:rowOff>55040</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29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71567</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072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34064</xdr:rowOff>
    </xdr:from>
    <xdr:to>
      <xdr:col>85</xdr:col>
      <xdr:colOff>126364</xdr:colOff>
      <xdr:row>57</xdr:row>
      <xdr:rowOff>155481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778014"/>
          <a:ext cx="1269" cy="1150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159308</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993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155481</xdr:rowOff>
    </xdr:from>
    <xdr:to>
      <xdr:col>86</xdr:col>
      <xdr:colOff>25400</xdr:colOff>
      <xdr:row>57</xdr:row>
      <xdr:rowOff>155481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9928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152191</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553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181,363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34064</xdr:rowOff>
    </xdr:from>
    <xdr:to>
      <xdr:col>86</xdr:col>
      <xdr:colOff>25400</xdr:colOff>
      <xdr:row>51</xdr:row>
      <xdr:rowOff>34064</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778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1717</xdr:rowOff>
    </xdr:from>
    <xdr:to>
      <xdr:col>85</xdr:col>
      <xdr:colOff>127000</xdr:colOff>
      <xdr:row>56</xdr:row>
      <xdr:rowOff>69337</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5481300" y="9602917"/>
          <a:ext cx="838200" cy="6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122018</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380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99141</xdr:rowOff>
    </xdr:from>
    <xdr:to>
      <xdr:col>85</xdr:col>
      <xdr:colOff>177800</xdr:colOff>
      <xdr:row>56</xdr:row>
      <xdr:rowOff>29291</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528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129710</xdr:rowOff>
    </xdr:from>
    <xdr:to>
      <xdr:col>81</xdr:col>
      <xdr:colOff>50800</xdr:colOff>
      <xdr:row>56</xdr:row>
      <xdr:rowOff>69337</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4592300" y="9388010"/>
          <a:ext cx="889000" cy="282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158524</xdr:rowOff>
    </xdr:from>
    <xdr:to>
      <xdr:col>81</xdr:col>
      <xdr:colOff>101600</xdr:colOff>
      <xdr:row>56</xdr:row>
      <xdr:rowOff>88674</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58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105201</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36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129710</xdr:rowOff>
    </xdr:from>
    <xdr:to>
      <xdr:col>76</xdr:col>
      <xdr:colOff>114300</xdr:colOff>
      <xdr:row>56</xdr:row>
      <xdr:rowOff>32190</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3703300" y="9388010"/>
          <a:ext cx="889000" cy="245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18240</xdr:rowOff>
    </xdr:from>
    <xdr:to>
      <xdr:col>76</xdr:col>
      <xdr:colOff>165100</xdr:colOff>
      <xdr:row>56</xdr:row>
      <xdr:rowOff>119840</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110967</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712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32190</xdr:rowOff>
    </xdr:from>
    <xdr:to>
      <xdr:col>71</xdr:col>
      <xdr:colOff>177800</xdr:colOff>
      <xdr:row>56</xdr:row>
      <xdr:rowOff>52763</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flipV="1">
          <a:off x="12814300" y="9633390"/>
          <a:ext cx="889000" cy="20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6825</xdr:rowOff>
    </xdr:from>
    <xdr:to>
      <xdr:col>72</xdr:col>
      <xdr:colOff>38100</xdr:colOff>
      <xdr:row>56</xdr:row>
      <xdr:rowOff>108425</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60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99552</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700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139825</xdr:rowOff>
    </xdr:from>
    <xdr:to>
      <xdr:col>67</xdr:col>
      <xdr:colOff>101600</xdr:colOff>
      <xdr:row>56</xdr:row>
      <xdr:rowOff>69975</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86502</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344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122367</xdr:rowOff>
    </xdr:from>
    <xdr:to>
      <xdr:col>85</xdr:col>
      <xdr:colOff>177800</xdr:colOff>
      <xdr:row>56</xdr:row>
      <xdr:rowOff>52517</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552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100794</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530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18537</xdr:rowOff>
    </xdr:from>
    <xdr:to>
      <xdr:col>81</xdr:col>
      <xdr:colOff>101600</xdr:colOff>
      <xdr:row>56</xdr:row>
      <xdr:rowOff>120137</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619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111264</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9712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78910</xdr:rowOff>
    </xdr:from>
    <xdr:to>
      <xdr:col>76</xdr:col>
      <xdr:colOff>165100</xdr:colOff>
      <xdr:row>55</xdr:row>
      <xdr:rowOff>9060</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33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53</xdr:row>
      <xdr:rowOff>25587</xdr:rowOff>
    </xdr:from>
    <xdr:ext cx="599010"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292795" y="9112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152840</xdr:rowOff>
    </xdr:from>
    <xdr:to>
      <xdr:col>72</xdr:col>
      <xdr:colOff>38100</xdr:colOff>
      <xdr:row>56</xdr:row>
      <xdr:rowOff>82990</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58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99517</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9357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1963</xdr:rowOff>
    </xdr:from>
    <xdr:to>
      <xdr:col>67</xdr:col>
      <xdr:colOff>101600</xdr:colOff>
      <xdr:row>56</xdr:row>
      <xdr:rowOff>103563</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603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94690</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9695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20175</xdr:rowOff>
    </xdr:from>
    <xdr:to>
      <xdr:col>85</xdr:col>
      <xdr:colOff>126364</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021675"/>
          <a:ext cx="1269" cy="1621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131812</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6763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138302</xdr:rowOff>
    </xdr:from>
    <xdr:ext cx="599010"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796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496,600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20175</xdr:rowOff>
    </xdr:from>
    <xdr:to>
      <xdr:col>86</xdr:col>
      <xdr:colOff>25400</xdr:colOff>
      <xdr:row>70</xdr:row>
      <xdr:rowOff>20175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02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52854</xdr:rowOff>
    </xdr:from>
    <xdr:to>
      <xdr:col>85</xdr:col>
      <xdr:colOff>127000</xdr:colOff>
      <xdr:row>79</xdr:row>
      <xdr:rowOff>58345</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5481300" y="13597404"/>
          <a:ext cx="838200" cy="5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4811</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5493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26384</xdr:rowOff>
    </xdr:from>
    <xdr:to>
      <xdr:col>85</xdr:col>
      <xdr:colOff>177800</xdr:colOff>
      <xdr:row>79</xdr:row>
      <xdr:rowOff>127984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570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58345</xdr:rowOff>
    </xdr:from>
    <xdr:to>
      <xdr:col>81</xdr:col>
      <xdr:colOff>50800</xdr:colOff>
      <xdr:row>79</xdr:row>
      <xdr:rowOff>58942</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4592300" y="13602895"/>
          <a:ext cx="889000" cy="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22651</xdr:rowOff>
    </xdr:from>
    <xdr:to>
      <xdr:col>81</xdr:col>
      <xdr:colOff>101600</xdr:colOff>
      <xdr:row>79</xdr:row>
      <xdr:rowOff>124251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5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115378</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659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13187</xdr:rowOff>
    </xdr:from>
    <xdr:to>
      <xdr:col>76</xdr:col>
      <xdr:colOff>114300</xdr:colOff>
      <xdr:row>79</xdr:row>
      <xdr:rowOff>58942</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3557737"/>
          <a:ext cx="889000" cy="45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19186</xdr:rowOff>
    </xdr:from>
    <xdr:to>
      <xdr:col>76</xdr:col>
      <xdr:colOff>165100</xdr:colOff>
      <xdr:row>79</xdr:row>
      <xdr:rowOff>120786</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5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111913</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656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3386</xdr:rowOff>
    </xdr:from>
    <xdr:to>
      <xdr:col>71</xdr:col>
      <xdr:colOff>177800</xdr:colOff>
      <xdr:row>79</xdr:row>
      <xdr:rowOff>13187</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547936"/>
          <a:ext cx="889000" cy="9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15213</xdr:rowOff>
    </xdr:from>
    <xdr:to>
      <xdr:col>72</xdr:col>
      <xdr:colOff>38100</xdr:colOff>
      <xdr:row>79</xdr:row>
      <xdr:rowOff>116813</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55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107940</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36111" y="13652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18002</xdr:rowOff>
    </xdr:from>
    <xdr:to>
      <xdr:col>67</xdr:col>
      <xdr:colOff>101600</xdr:colOff>
      <xdr:row>79</xdr:row>
      <xdr:rowOff>119602</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56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110729</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655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2054</xdr:rowOff>
    </xdr:from>
    <xdr:to>
      <xdr:col>85</xdr:col>
      <xdr:colOff>177800</xdr:colOff>
      <xdr:row>79</xdr:row>
      <xdr:rowOff>103654</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46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132881</xdr:rowOff>
    </xdr:from>
    <xdr:ext cx="534377"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33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7545</xdr:rowOff>
    </xdr:from>
    <xdr:to>
      <xdr:col>81</xdr:col>
      <xdr:colOff>101600</xdr:colOff>
      <xdr:row>79</xdr:row>
      <xdr:rowOff>109145</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55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125672</xdr:rowOff>
    </xdr:from>
    <xdr:ext cx="534377"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14111" y="13327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8142</xdr:rowOff>
    </xdr:from>
    <xdr:to>
      <xdr:col>76</xdr:col>
      <xdr:colOff>165100</xdr:colOff>
      <xdr:row>79</xdr:row>
      <xdr:rowOff>109742</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55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126269</xdr:rowOff>
    </xdr:from>
    <xdr:ext cx="534377"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325111" y="13327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133837</xdr:rowOff>
    </xdr:from>
    <xdr:to>
      <xdr:col>72</xdr:col>
      <xdr:colOff>38100</xdr:colOff>
      <xdr:row>79</xdr:row>
      <xdr:rowOff>63987</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506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80514</xdr:rowOff>
    </xdr:from>
    <xdr:ext cx="534377"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436111" y="13282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124036</xdr:rowOff>
    </xdr:from>
    <xdr:to>
      <xdr:col>67</xdr:col>
      <xdr:colOff>101600</xdr:colOff>
      <xdr:row>79</xdr:row>
      <xdr:rowOff>54186</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49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70713</xdr:rowOff>
    </xdr:from>
    <xdr:ext cx="534377"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547111" y="13272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165429</xdr:rowOff>
    </xdr:from>
    <xdr:to>
      <xdr:col>85</xdr:col>
      <xdr:colOff>126364</xdr:colOff>
      <xdr:row>98</xdr:row>
      <xdr:rowOff>65349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595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69176</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87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65349</xdr:rowOff>
    </xdr:from>
    <xdr:to>
      <xdr:col>86</xdr:col>
      <xdr:colOff>25400</xdr:colOff>
      <xdr:row>98</xdr:row>
      <xdr:rowOff>65349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867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112106</xdr:rowOff>
    </xdr:from>
    <xdr:ext cx="599010"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371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165429</xdr:rowOff>
    </xdr:from>
    <xdr:to>
      <xdr:col>86</xdr:col>
      <xdr:colOff>25400</xdr:colOff>
      <xdr:row>90</xdr:row>
      <xdr:rowOff>165429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59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108491</xdr:rowOff>
    </xdr:from>
    <xdr:to>
      <xdr:col>85</xdr:col>
      <xdr:colOff>127000</xdr:colOff>
      <xdr:row>97</xdr:row>
      <xdr:rowOff>114522</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5481300" y="16739141"/>
          <a:ext cx="838200" cy="6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62627</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693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84200</xdr:rowOff>
    </xdr:from>
    <xdr:to>
      <xdr:col>85</xdr:col>
      <xdr:colOff>177800</xdr:colOff>
      <xdr:row>98</xdr:row>
      <xdr:rowOff>14350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71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114522</xdr:rowOff>
    </xdr:from>
    <xdr:to>
      <xdr:col>81</xdr:col>
      <xdr:colOff>50800</xdr:colOff>
      <xdr:row>97</xdr:row>
      <xdr:rowOff>122538</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4592300" y="16745172"/>
          <a:ext cx="889000" cy="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83578</xdr:rowOff>
    </xdr:from>
    <xdr:to>
      <xdr:col>81</xdr:col>
      <xdr:colOff>101600</xdr:colOff>
      <xdr:row>98</xdr:row>
      <xdr:rowOff>13728</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4855</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80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122538</xdr:rowOff>
    </xdr:from>
    <xdr:to>
      <xdr:col>76</xdr:col>
      <xdr:colOff>114300</xdr:colOff>
      <xdr:row>97</xdr:row>
      <xdr:rowOff>126679</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753188"/>
          <a:ext cx="889000" cy="4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83055</xdr:rowOff>
    </xdr:from>
    <xdr:to>
      <xdr:col>76</xdr:col>
      <xdr:colOff>165100</xdr:colOff>
      <xdr:row>98</xdr:row>
      <xdr:rowOff>13205</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4332</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80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113037</xdr:rowOff>
    </xdr:from>
    <xdr:to>
      <xdr:col>71</xdr:col>
      <xdr:colOff>177800</xdr:colOff>
      <xdr:row>97</xdr:row>
      <xdr:rowOff>126679</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a:off x="12814300" y="16743687"/>
          <a:ext cx="889000" cy="13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88824</xdr:rowOff>
    </xdr:from>
    <xdr:to>
      <xdr:col>72</xdr:col>
      <xdr:colOff>38100</xdr:colOff>
      <xdr:row>98</xdr:row>
      <xdr:rowOff>18974</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10101</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81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99146</xdr:rowOff>
    </xdr:from>
    <xdr:to>
      <xdr:col>67</xdr:col>
      <xdr:colOff>101600</xdr:colOff>
      <xdr:row>98</xdr:row>
      <xdr:rowOff>29296</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20423</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82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57691</xdr:rowOff>
    </xdr:from>
    <xdr:to>
      <xdr:col>85</xdr:col>
      <xdr:colOff>177800</xdr:colOff>
      <xdr:row>97</xdr:row>
      <xdr:rowOff>159291</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688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80568</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53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63722</xdr:rowOff>
    </xdr:from>
    <xdr:to>
      <xdr:col>81</xdr:col>
      <xdr:colOff>101600</xdr:colOff>
      <xdr:row>97</xdr:row>
      <xdr:rowOff>165322</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69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10399</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6469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71738</xdr:rowOff>
    </xdr:from>
    <xdr:to>
      <xdr:col>76</xdr:col>
      <xdr:colOff>165100</xdr:colOff>
      <xdr:row>98</xdr:row>
      <xdr:rowOff>1888</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70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18415</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6477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75879</xdr:rowOff>
    </xdr:from>
    <xdr:to>
      <xdr:col>72</xdr:col>
      <xdr:colOff>38100</xdr:colOff>
      <xdr:row>98</xdr:row>
      <xdr:rowOff>6029</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706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22556</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6481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62237</xdr:rowOff>
    </xdr:from>
    <xdr:to>
      <xdr:col>67</xdr:col>
      <xdr:colOff>101600</xdr:colOff>
      <xdr:row>97</xdr:row>
      <xdr:rowOff>163837</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69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8914</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6468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a:extLst>
            <a:ext uri="{FF2B5EF4-FFF2-40B4-BE49-F238E27FC236}">
              <a16:creationId xmlns:a16="http://schemas.microsoft.com/office/drawing/2014/main" id="{00000000-0008-0000-07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19359</xdr:rowOff>
    </xdr:from>
    <xdr:to>
      <xdr:col>116</xdr:col>
      <xdr:colOff>62864</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2159595" y="5162859"/>
          <a:ext cx="1269" cy="1622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133421</xdr:rowOff>
    </xdr:from>
    <xdr:ext cx="249299" cy="259045"/>
    <xdr:sp macro="" textlink="">
      <xdr:nvSpPr>
        <xdr:cNvPr id="752" name="諸支出金最小値テキスト">
          <a:extLst>
            <a:ext uri="{FF2B5EF4-FFF2-40B4-BE49-F238E27FC236}">
              <a16:creationId xmlns:a16="http://schemas.microsoft.com/office/drawing/2014/main" id="{00000000-0008-0000-0700-0000F0020000}"/>
            </a:ext>
          </a:extLst>
        </xdr:cNvPr>
        <xdr:cNvSpPr txBox="1"/>
      </xdr:nvSpPr>
      <xdr:spPr>
        <a:xfrm>
          <a:off x="22212300" y="6819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137486</xdr:rowOff>
    </xdr:from>
    <xdr:ext cx="469744" cy="259045"/>
    <xdr:sp macro="" textlink="">
      <xdr:nvSpPr>
        <xdr:cNvPr id="754" name="諸支出金最大値テキスト">
          <a:extLst>
            <a:ext uri="{FF2B5EF4-FFF2-40B4-BE49-F238E27FC236}">
              <a16:creationId xmlns:a16="http://schemas.microsoft.com/office/drawing/2014/main" id="{00000000-0008-0000-0700-0000F2020000}"/>
            </a:ext>
          </a:extLst>
        </xdr:cNvPr>
        <xdr:cNvSpPr txBox="1"/>
      </xdr:nvSpPr>
      <xdr:spPr>
        <a:xfrm>
          <a:off x="22212300" y="4938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9,937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19359</xdr:rowOff>
    </xdr:from>
    <xdr:to>
      <xdr:col>116</xdr:col>
      <xdr:colOff>152400</xdr:colOff>
      <xdr:row>30</xdr:row>
      <xdr:rowOff>19359</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5162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50871</xdr:rowOff>
    </xdr:from>
    <xdr:ext cx="378565" cy="259045"/>
    <xdr:sp macro="" textlink="">
      <xdr:nvSpPr>
        <xdr:cNvPr id="757" name="諸支出金平均値テキスト">
          <a:extLst>
            <a:ext uri="{FF2B5EF4-FFF2-40B4-BE49-F238E27FC236}">
              <a16:creationId xmlns:a16="http://schemas.microsoft.com/office/drawing/2014/main" id="{00000000-0008-0000-0700-0000F5020000}"/>
            </a:ext>
          </a:extLst>
        </xdr:cNvPr>
        <xdr:cNvSpPr txBox="1"/>
      </xdr:nvSpPr>
      <xdr:spPr>
        <a:xfrm>
          <a:off x="22212300" y="65659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27994</xdr:rowOff>
    </xdr:from>
    <xdr:to>
      <xdr:col>116</xdr:col>
      <xdr:colOff>114300</xdr:colOff>
      <xdr:row>39</xdr:row>
      <xdr:rowOff>129594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2110700" y="671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19014</xdr:rowOff>
    </xdr:from>
    <xdr:to>
      <xdr:col>112</xdr:col>
      <xdr:colOff>38100</xdr:colOff>
      <xdr:row>39</xdr:row>
      <xdr:rowOff>120614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1272500" y="670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137141</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4017" y="64807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25382</xdr:rowOff>
    </xdr:from>
    <xdr:to>
      <xdr:col>107</xdr:col>
      <xdr:colOff>101600</xdr:colOff>
      <xdr:row>39</xdr:row>
      <xdr:rowOff>126982</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0383500" y="671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143509</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5017" y="6487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38118</xdr:rowOff>
    </xdr:from>
    <xdr:to>
      <xdr:col>102</xdr:col>
      <xdr:colOff>165100</xdr:colOff>
      <xdr:row>39</xdr:row>
      <xdr:rowOff>139718</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9494500" y="672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156245</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88333" y="64998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26035</xdr:rowOff>
    </xdr:from>
    <xdr:to>
      <xdr:col>98</xdr:col>
      <xdr:colOff>38100</xdr:colOff>
      <xdr:row>39</xdr:row>
      <xdr:rowOff>127635</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8605500" y="671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144162</xdr:rowOff>
    </xdr:from>
    <xdr:ext cx="378565"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7017" y="6487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6421</xdr:rowOff>
    </xdr:from>
    <xdr:ext cx="249299" cy="259045"/>
    <xdr:sp macro="" textlink="">
      <xdr:nvSpPr>
        <xdr:cNvPr id="776" name="諸支出金該当値テキスト">
          <a:extLst>
            <a:ext uri="{FF2B5EF4-FFF2-40B4-BE49-F238E27FC236}">
              <a16:creationId xmlns:a16="http://schemas.microsoft.com/office/drawing/2014/main" id="{00000000-0008-0000-0700-000008030000}"/>
            </a:ext>
          </a:extLst>
        </xdr:cNvPr>
        <xdr:cNvSpPr txBox="1"/>
      </xdr:nvSpPr>
      <xdr:spPr>
        <a:xfrm>
          <a:off x="22212300" y="6692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49</xdr:row>
      <xdr:rowOff>92727</xdr:rowOff>
    </xdr:from>
    <xdr:ext cx="46717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7820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7" name="前年度繰上充用金グラフ枠">
          <a:extLst>
            <a:ext uri="{FF2B5EF4-FFF2-40B4-BE49-F238E27FC236}">
              <a16:creationId xmlns:a16="http://schemas.microsoft.com/office/drawing/2014/main" id="{00000000-0008-0000-0700-00002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34354</xdr:rowOff>
    </xdr:from>
    <xdr:to>
      <xdr:col>116</xdr:col>
      <xdr:colOff>62864</xdr:colOff>
      <xdr:row>59</xdr:row>
      <xdr:rowOff>44450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flipV="1">
          <a:off x="22159595" y="8606854"/>
          <a:ext cx="1269" cy="1553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91267</xdr:rowOff>
    </xdr:from>
    <xdr:ext cx="249299" cy="259045"/>
    <xdr:sp macro="" textlink="">
      <xdr:nvSpPr>
        <xdr:cNvPr id="809" name="前年度繰上充用金最小値テキスト">
          <a:extLst>
            <a:ext uri="{FF2B5EF4-FFF2-40B4-BE49-F238E27FC236}">
              <a16:creationId xmlns:a16="http://schemas.microsoft.com/office/drawing/2014/main" id="{00000000-0008-0000-0700-000029030000}"/>
            </a:ext>
          </a:extLst>
        </xdr:cNvPr>
        <xdr:cNvSpPr txBox="1"/>
      </xdr:nvSpPr>
      <xdr:spPr>
        <a:xfrm>
          <a:off x="22212300" y="10206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152481</xdr:rowOff>
    </xdr:from>
    <xdr:ext cx="469744" cy="259045"/>
    <xdr:sp macro="" textlink="">
      <xdr:nvSpPr>
        <xdr:cNvPr id="811" name="前年度繰上充用金最大値テキスト">
          <a:extLst>
            <a:ext uri="{FF2B5EF4-FFF2-40B4-BE49-F238E27FC236}">
              <a16:creationId xmlns:a16="http://schemas.microsoft.com/office/drawing/2014/main" id="{00000000-0008-0000-0700-00002B030000}"/>
            </a:ext>
          </a:extLst>
        </xdr:cNvPr>
        <xdr:cNvSpPr txBox="1"/>
      </xdr:nvSpPr>
      <xdr:spPr>
        <a:xfrm>
          <a:off x="22212300" y="838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8,153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34354</xdr:rowOff>
    </xdr:from>
    <xdr:to>
      <xdr:col>116</xdr:col>
      <xdr:colOff>152400</xdr:colOff>
      <xdr:row>50</xdr:row>
      <xdr:rowOff>34354</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2072600" y="8606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8717</xdr:rowOff>
    </xdr:from>
    <xdr:ext cx="313932" cy="259045"/>
    <xdr:sp macro="" textlink="">
      <xdr:nvSpPr>
        <xdr:cNvPr id="814" name="前年度繰上充用金平均値テキスト">
          <a:extLst>
            <a:ext uri="{FF2B5EF4-FFF2-40B4-BE49-F238E27FC236}">
              <a16:creationId xmlns:a16="http://schemas.microsoft.com/office/drawing/2014/main" id="{00000000-0008-0000-0700-00002E030000}"/>
            </a:ext>
          </a:extLst>
        </xdr:cNvPr>
        <xdr:cNvSpPr txBox="1"/>
      </xdr:nvSpPr>
      <xdr:spPr>
        <a:xfrm>
          <a:off x="22212300" y="9952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157290</xdr:rowOff>
    </xdr:from>
    <xdr:to>
      <xdr:col>116</xdr:col>
      <xdr:colOff>114300</xdr:colOff>
      <xdr:row>59</xdr:row>
      <xdr:rowOff>87440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22110700" y="1010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156528</xdr:rowOff>
    </xdr:from>
    <xdr:to>
      <xdr:col>112</xdr:col>
      <xdr:colOff>38100</xdr:colOff>
      <xdr:row>59</xdr:row>
      <xdr:rowOff>86678</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21272500" y="1010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103205</xdr:rowOff>
    </xdr:from>
    <xdr:ext cx="313932"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66333" y="9875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156146</xdr:rowOff>
    </xdr:from>
    <xdr:to>
      <xdr:col>107</xdr:col>
      <xdr:colOff>101600</xdr:colOff>
      <xdr:row>59</xdr:row>
      <xdr:rowOff>86296</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20383500" y="1010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102823</xdr:rowOff>
    </xdr:from>
    <xdr:ext cx="313932"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277333" y="98754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2" name="直線コネクタ 821">
          <a:extLst>
            <a:ext uri="{FF2B5EF4-FFF2-40B4-BE49-F238E27FC236}">
              <a16:creationId xmlns:a16="http://schemas.microsoft.com/office/drawing/2014/main" id="{00000000-0008-0000-0700-000036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155575</xdr:rowOff>
    </xdr:from>
    <xdr:to>
      <xdr:col>102</xdr:col>
      <xdr:colOff>165100</xdr:colOff>
      <xdr:row>59</xdr:row>
      <xdr:rowOff>85725</xdr:rowOff>
    </xdr:to>
    <xdr:sp macro="" textlink="">
      <xdr:nvSpPr>
        <xdr:cNvPr id="823" name="フローチャート: 判断 822">
          <a:extLst>
            <a:ext uri="{FF2B5EF4-FFF2-40B4-BE49-F238E27FC236}">
              <a16:creationId xmlns:a16="http://schemas.microsoft.com/office/drawing/2014/main" id="{00000000-0008-0000-0700-000037030000}"/>
            </a:ext>
          </a:extLst>
        </xdr:cNvPr>
        <xdr:cNvSpPr/>
      </xdr:nvSpPr>
      <xdr:spPr>
        <a:xfrm>
          <a:off x="19494500" y="1009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102252</xdr:rowOff>
    </xdr:from>
    <xdr:ext cx="313932"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88333" y="9874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154813</xdr:rowOff>
    </xdr:from>
    <xdr:to>
      <xdr:col>98</xdr:col>
      <xdr:colOff>38100</xdr:colOff>
      <xdr:row>59</xdr:row>
      <xdr:rowOff>84963</xdr:rowOff>
    </xdr:to>
    <xdr:sp macro="" textlink="">
      <xdr:nvSpPr>
        <xdr:cNvPr id="825" name="フローチャート: 判断 824">
          <a:extLst>
            <a:ext uri="{FF2B5EF4-FFF2-40B4-BE49-F238E27FC236}">
              <a16:creationId xmlns:a16="http://schemas.microsoft.com/office/drawing/2014/main" id="{00000000-0008-0000-0700-000039030000}"/>
            </a:ext>
          </a:extLst>
        </xdr:cNvPr>
        <xdr:cNvSpPr/>
      </xdr:nvSpPr>
      <xdr:spPr>
        <a:xfrm>
          <a:off x="18605500" y="10098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101490</xdr:rowOff>
    </xdr:from>
    <xdr:ext cx="313932"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499333" y="98741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135717</xdr:rowOff>
    </xdr:from>
    <xdr:ext cx="249299" cy="259045"/>
    <xdr:sp macro="" textlink="">
      <xdr:nvSpPr>
        <xdr:cNvPr id="833" name="前年度繰上充用金該当値テキスト">
          <a:extLst>
            <a:ext uri="{FF2B5EF4-FFF2-40B4-BE49-F238E27FC236}">
              <a16:creationId xmlns:a16="http://schemas.microsoft.com/office/drawing/2014/main" id="{00000000-0008-0000-0700-000041030000}"/>
            </a:ext>
          </a:extLst>
        </xdr:cNvPr>
        <xdr:cNvSpPr txBox="1"/>
      </xdr:nvSpPr>
      <xdr:spPr>
        <a:xfrm>
          <a:off x="22212300" y="10079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6" name="楕円 835">
          <a:extLst>
            <a:ext uri="{FF2B5EF4-FFF2-40B4-BE49-F238E27FC236}">
              <a16:creationId xmlns:a16="http://schemas.microsoft.com/office/drawing/2014/main" id="{00000000-0008-0000-0700-000044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8" name="楕円 837">
          <a:extLst>
            <a:ext uri="{FF2B5EF4-FFF2-40B4-BE49-F238E27FC236}">
              <a16:creationId xmlns:a16="http://schemas.microsoft.com/office/drawing/2014/main" id="{00000000-0008-0000-0700-000046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0" name="楕円 839">
          <a:extLst>
            <a:ext uri="{FF2B5EF4-FFF2-40B4-BE49-F238E27FC236}">
              <a16:creationId xmlns:a16="http://schemas.microsoft.com/office/drawing/2014/main" id="{00000000-0008-0000-0700-000048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2" name="正方形/長方形 841">
          <a:extLst>
            <a:ext uri="{FF2B5EF4-FFF2-40B4-BE49-F238E27FC236}">
              <a16:creationId xmlns:a16="http://schemas.microsoft.com/office/drawing/2014/main" id="{00000000-0008-0000-0700-00004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3" name="正方形/長方形 842">
          <a:extLst>
            <a:ext uri="{FF2B5EF4-FFF2-40B4-BE49-F238E27FC236}">
              <a16:creationId xmlns:a16="http://schemas.microsoft.com/office/drawing/2014/main" id="{00000000-0008-0000-0700-00004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4" name="テキスト ボックス 843">
          <a:extLst>
            <a:ext uri="{FF2B5EF4-FFF2-40B4-BE49-F238E27FC236}">
              <a16:creationId xmlns:a16="http://schemas.microsoft.com/office/drawing/2014/main" id="{00000000-0008-0000-0700-00004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住民一人当たりのコストを全国、高知県、類似団体の各平均と比較すると、議会費、農林水産業費、消防費、災害復旧費および公債費がいずれも上回っている。議会費や消防費が平均を上回る水準にあることは、広大な面積への対応など本市の構造的なコスト高を反映している。</a:t>
          </a:r>
        </a:p>
        <a:p>
          <a:r>
            <a:rPr kumimoji="1" lang="ja-JP" altLang="en-US" sz="1300">
              <a:latin typeface="ＭＳ Ｐゴシック" panose="020B0600070205080204" pitchFamily="50" charset="-128"/>
              <a:ea typeface="ＭＳ Ｐゴシック" panose="020B0600070205080204" pitchFamily="50" charset="-128"/>
            </a:rPr>
            <a:t>　要因として、民生費は児童手当の増や保育所運営の人件費増が主であるが、全国平均および類似団体平均を上回る一方で高知県平均を下回っており、今後の高齢化進展を見据えた持続可能な対応策の検討が必要である。総務費は交流促進施設の改修や定額減税補足給付金等の影響、教育費は指定管理施設の施設修繕や展示更新により、全国平均および高知県平均を上回る水準にある。　衛生費や土木費、商工費については、一部事務組合への負担金の状況や個別施設の改修事業等により、全国平均や類似団体平均を下回るなど、年度ごとの事業進捗が数値に影響している。</a:t>
          </a:r>
          <a:r>
            <a:rPr kumimoji="1" lang="en-US" altLang="ja-JP" sz="1300">
              <a:latin typeface="ＭＳ Ｐゴシック" panose="020B0600070205080204" pitchFamily="50" charset="-128"/>
              <a:ea typeface="ＭＳ Ｐゴシック" panose="020B0600070205080204" pitchFamily="50" charset="-128"/>
            </a:rPr>
            <a:t/>
          </a:r>
          <a:br>
            <a:rPr kumimoji="1" lang="en-US" altLang="ja-JP"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全体として、人口減少に伴う一人当たりコストの上昇には引き続き注視が必要であり、事務の効率化や公共施設マネジメントを通じた適正なコスト管理に努める必要がある。</a:t>
          </a:r>
        </a:p>
        <a:p>
          <a:r>
            <a:rPr kumimoji="1" lang="ja-JP" altLang="en-US" sz="1300">
              <a:latin typeface="ＭＳ Ｐゴシック" panose="020B0600070205080204" pitchFamily="50" charset="-128"/>
              <a:ea typeface="ＭＳ Ｐゴシック" panose="020B0600070205080204" pitchFamily="50" charset="-128"/>
            </a:rPr>
            <a:t/>
          </a:r>
          <a:br>
            <a:rPr kumimoji="1" lang="ja-JP" altLang="en-US" sz="1300">
              <a:latin typeface="ＭＳ Ｐゴシック" panose="020B0600070205080204" pitchFamily="50" charset="-128"/>
              <a:ea typeface="ＭＳ Ｐゴシック" panose="020B0600070205080204" pitchFamily="50" charset="-128"/>
            </a:rPr>
          </a:b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高知県香美市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財政調整基金残高は一般的な健全水準を上回り、蓄えは一定の水準にある。一方、実質単年度収支は令和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年度以降</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連続でマイナスとなり、赤字幅が拡大している。これは人件費の増や大型事業、物価高騰等により、基金の取り崩しで収支を補填している状態を示す。基金残高も減少傾向にあり、将来的に財政の柔軟性が損なわれるおそれがある。今後は歳出の適正化と自主財源の確保に向けた取り組みを強化する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高知県香美市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300">
              <a:latin typeface="ＭＳ ゴシック" pitchFamily="49" charset="-128"/>
              <a:ea typeface="ＭＳ ゴシック" pitchFamily="49" charset="-128"/>
            </a:rPr>
            <a:t>全ての会計を通じて連結ベースの赤字は発生しておらず、財政健全化法に基づく早期健全化基準から乖離した安全圏を維持している。連結黒字の構造は令和</a:t>
          </a:r>
          <a:r>
            <a:rPr kumimoji="1" lang="en-US" altLang="ja-JP" sz="1300">
              <a:latin typeface="ＭＳ ゴシック" pitchFamily="49" charset="-128"/>
              <a:ea typeface="ＭＳ ゴシック" pitchFamily="49" charset="-128"/>
            </a:rPr>
            <a:t>3</a:t>
          </a:r>
          <a:r>
            <a:rPr kumimoji="1" lang="ja-JP" altLang="en-US" sz="1300">
              <a:latin typeface="ＭＳ ゴシック" pitchFamily="49" charset="-128"/>
              <a:ea typeface="ＭＳ ゴシック" pitchFamily="49" charset="-128"/>
            </a:rPr>
            <a:t>年度以降に変化しており、以前は一般会計等の黒字が主な支柱であったが、令和</a:t>
          </a:r>
          <a:r>
            <a:rPr kumimoji="1" lang="en-US" altLang="ja-JP" sz="1300">
              <a:latin typeface="ＭＳ ゴシック" pitchFamily="49" charset="-128"/>
              <a:ea typeface="ＭＳ ゴシック" pitchFamily="49" charset="-128"/>
            </a:rPr>
            <a:t>4</a:t>
          </a:r>
          <a:r>
            <a:rPr kumimoji="1" lang="ja-JP" altLang="en-US" sz="1300">
              <a:latin typeface="ＭＳ ゴシック" pitchFamily="49" charset="-128"/>
              <a:ea typeface="ＭＳ ゴシック" pitchFamily="49" charset="-128"/>
            </a:rPr>
            <a:t>年度の公営企業法適用以降は水道、下水道、簡易水道の各事業会計が連結黒字の多くを占める構造へとシフトしている。</a:t>
          </a:r>
        </a:p>
        <a:p>
          <a:r>
            <a:rPr kumimoji="1" lang="ja-JP" altLang="en-US" sz="1300">
              <a:latin typeface="ＭＳ ゴシック" pitchFamily="49" charset="-128"/>
              <a:ea typeface="ＭＳ ゴシック" pitchFamily="49" charset="-128"/>
            </a:rPr>
            <a:t>　一方で、一般会計の黒字幅が近年縮小していることは注視すべき点である。人件費の増や物価高騰の影響が収支を圧迫しており、現在の黒字水準が継続するか、中長期的な視点での財政管理が求められる。今後は、各公営企業の経営改善による一般会計からの繰出金の適正化を図り、安定した収支構造の維持に努める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DO56"/>
  <sheetViews>
    <sheetView showGridLines="0" tabSelected="1" zoomScale="80" zoomScaleNormal="80"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18847001</v>
      </c>
      <c r="BO4" s="449"/>
      <c r="BP4" s="449"/>
      <c r="BQ4" s="449"/>
      <c r="BR4" s="449"/>
      <c r="BS4" s="449"/>
      <c r="BT4" s="449"/>
      <c r="BU4" s="450"/>
      <c r="BV4" s="448">
        <v>18151780</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1</v>
      </c>
      <c r="CU4" s="589"/>
      <c r="CV4" s="589"/>
      <c r="CW4" s="589"/>
      <c r="CX4" s="589"/>
      <c r="CY4" s="589"/>
      <c r="CZ4" s="589"/>
      <c r="DA4" s="590"/>
      <c r="DB4" s="588">
        <v>2.6</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18657752</v>
      </c>
      <c r="BO5" s="420"/>
      <c r="BP5" s="420"/>
      <c r="BQ5" s="420"/>
      <c r="BR5" s="420"/>
      <c r="BS5" s="420"/>
      <c r="BT5" s="420"/>
      <c r="BU5" s="421"/>
      <c r="BV5" s="419">
        <v>17771290</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98.8</v>
      </c>
      <c r="CU5" s="417"/>
      <c r="CV5" s="417"/>
      <c r="CW5" s="417"/>
      <c r="CX5" s="417"/>
      <c r="CY5" s="417"/>
      <c r="CZ5" s="417"/>
      <c r="DA5" s="418"/>
      <c r="DB5" s="416">
        <v>97.7</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189249</v>
      </c>
      <c r="BO6" s="420"/>
      <c r="BP6" s="420"/>
      <c r="BQ6" s="420"/>
      <c r="BR6" s="420"/>
      <c r="BS6" s="420"/>
      <c r="BT6" s="420"/>
      <c r="BU6" s="421"/>
      <c r="BV6" s="419">
        <v>380490</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99</v>
      </c>
      <c r="CU6" s="563"/>
      <c r="CV6" s="563"/>
      <c r="CW6" s="563"/>
      <c r="CX6" s="563"/>
      <c r="CY6" s="563"/>
      <c r="CZ6" s="563"/>
      <c r="DA6" s="564"/>
      <c r="DB6" s="562">
        <v>98.2</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87154</v>
      </c>
      <c r="BO7" s="420"/>
      <c r="BP7" s="420"/>
      <c r="BQ7" s="420"/>
      <c r="BR7" s="420"/>
      <c r="BS7" s="420"/>
      <c r="BT7" s="420"/>
      <c r="BU7" s="421"/>
      <c r="BV7" s="419">
        <v>117175</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10469333</v>
      </c>
      <c r="CU7" s="420"/>
      <c r="CV7" s="420"/>
      <c r="CW7" s="420"/>
      <c r="CX7" s="420"/>
      <c r="CY7" s="420"/>
      <c r="CZ7" s="420"/>
      <c r="DA7" s="421"/>
      <c r="DB7" s="419">
        <v>10205154</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102095</v>
      </c>
      <c r="BO8" s="420"/>
      <c r="BP8" s="420"/>
      <c r="BQ8" s="420"/>
      <c r="BR8" s="420"/>
      <c r="BS8" s="420"/>
      <c r="BT8" s="420"/>
      <c r="BU8" s="421"/>
      <c r="BV8" s="419">
        <v>263315</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0.32</v>
      </c>
      <c r="CU8" s="523"/>
      <c r="CV8" s="523"/>
      <c r="CW8" s="523"/>
      <c r="CX8" s="523"/>
      <c r="CY8" s="523"/>
      <c r="CZ8" s="523"/>
      <c r="DA8" s="524"/>
      <c r="DB8" s="522">
        <v>0.31</v>
      </c>
      <c r="DC8" s="523"/>
      <c r="DD8" s="523"/>
      <c r="DE8" s="523"/>
      <c r="DF8" s="523"/>
      <c r="DG8" s="523"/>
      <c r="DH8" s="523"/>
      <c r="DI8" s="524"/>
    </row>
    <row r="9" spans="1:119" ht="18.75" customHeight="1" thickBot="1" x14ac:dyDescent="0.2">
      <c r="A9" s="169"/>
      <c r="B9" s="551" t="s">
        <v>106</v>
      </c>
      <c r="C9" s="552"/>
      <c r="D9" s="552"/>
      <c r="E9" s="552"/>
      <c r="F9" s="552"/>
      <c r="G9" s="552"/>
      <c r="H9" s="552"/>
      <c r="I9" s="552"/>
      <c r="J9" s="552"/>
      <c r="K9" s="470"/>
      <c r="L9" s="553" t="s">
        <v>107</v>
      </c>
      <c r="M9" s="554"/>
      <c r="N9" s="554"/>
      <c r="O9" s="554"/>
      <c r="P9" s="554"/>
      <c r="Q9" s="555"/>
      <c r="R9" s="556">
        <v>26513</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-161220</v>
      </c>
      <c r="BO9" s="420"/>
      <c r="BP9" s="420"/>
      <c r="BQ9" s="420"/>
      <c r="BR9" s="420"/>
      <c r="BS9" s="420"/>
      <c r="BT9" s="420"/>
      <c r="BU9" s="421"/>
      <c r="BV9" s="419">
        <v>-2697</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16.8</v>
      </c>
      <c r="CU9" s="417"/>
      <c r="CV9" s="417"/>
      <c r="CW9" s="417"/>
      <c r="CX9" s="417"/>
      <c r="CY9" s="417"/>
      <c r="CZ9" s="417"/>
      <c r="DA9" s="418"/>
      <c r="DB9" s="416">
        <v>16.899999999999999</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112</v>
      </c>
      <c r="M10" s="376"/>
      <c r="N10" s="376"/>
      <c r="O10" s="376"/>
      <c r="P10" s="376"/>
      <c r="Q10" s="377"/>
      <c r="R10" s="372">
        <v>27513</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114</v>
      </c>
      <c r="AV10" s="478"/>
      <c r="AW10" s="478"/>
      <c r="AX10" s="478"/>
      <c r="AY10" s="433" t="s">
        <v>115</v>
      </c>
      <c r="AZ10" s="434"/>
      <c r="BA10" s="434"/>
      <c r="BB10" s="434"/>
      <c r="BC10" s="434"/>
      <c r="BD10" s="434"/>
      <c r="BE10" s="434"/>
      <c r="BF10" s="434"/>
      <c r="BG10" s="434"/>
      <c r="BH10" s="434"/>
      <c r="BI10" s="434"/>
      <c r="BJ10" s="434"/>
      <c r="BK10" s="434"/>
      <c r="BL10" s="434"/>
      <c r="BM10" s="435"/>
      <c r="BN10" s="419">
        <v>5583</v>
      </c>
      <c r="BO10" s="420"/>
      <c r="BP10" s="420"/>
      <c r="BQ10" s="420"/>
      <c r="BR10" s="420"/>
      <c r="BS10" s="420"/>
      <c r="BT10" s="420"/>
      <c r="BU10" s="421"/>
      <c r="BV10" s="419">
        <v>5400</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114</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69"/>
      <c r="B12" s="525" t="s">
        <v>123</v>
      </c>
      <c r="C12" s="526"/>
      <c r="D12" s="526"/>
      <c r="E12" s="526"/>
      <c r="F12" s="526"/>
      <c r="G12" s="526"/>
      <c r="H12" s="526"/>
      <c r="I12" s="526"/>
      <c r="J12" s="526"/>
      <c r="K12" s="527"/>
      <c r="L12" s="534" t="s">
        <v>124</v>
      </c>
      <c r="M12" s="535"/>
      <c r="N12" s="535"/>
      <c r="O12" s="535"/>
      <c r="P12" s="535"/>
      <c r="Q12" s="536"/>
      <c r="R12" s="537">
        <v>24667</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570000</v>
      </c>
      <c r="BO12" s="420"/>
      <c r="BP12" s="420"/>
      <c r="BQ12" s="420"/>
      <c r="BR12" s="420"/>
      <c r="BS12" s="420"/>
      <c r="BT12" s="420"/>
      <c r="BU12" s="421"/>
      <c r="BV12" s="419">
        <v>500000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130</v>
      </c>
      <c r="N13" s="504"/>
      <c r="O13" s="504"/>
      <c r="P13" s="504"/>
      <c r="Q13" s="505"/>
      <c r="R13" s="506">
        <v>24196</v>
      </c>
      <c r="S13" s="507"/>
      <c r="T13" s="507"/>
      <c r="U13" s="507"/>
      <c r="V13" s="508"/>
      <c r="W13" s="509" t="s">
        <v>131</v>
      </c>
      <c r="X13" s="405"/>
      <c r="Y13" s="405"/>
      <c r="Z13" s="405"/>
      <c r="AA13" s="405"/>
      <c r="AB13" s="406"/>
      <c r="AC13" s="372">
        <v>1911</v>
      </c>
      <c r="AD13" s="373"/>
      <c r="AE13" s="373"/>
      <c r="AF13" s="373"/>
      <c r="AG13" s="374"/>
      <c r="AH13" s="372">
        <v>2282</v>
      </c>
      <c r="AI13" s="373"/>
      <c r="AJ13" s="373"/>
      <c r="AK13" s="373"/>
      <c r="AL13" s="432"/>
      <c r="AM13" s="476" t="s">
        <v>132</v>
      </c>
      <c r="AN13" s="376"/>
      <c r="AO13" s="376"/>
      <c r="AP13" s="376"/>
      <c r="AQ13" s="376"/>
      <c r="AR13" s="376"/>
      <c r="AS13" s="376"/>
      <c r="AT13" s="377"/>
      <c r="AU13" s="477" t="s">
        <v>114</v>
      </c>
      <c r="AV13" s="478"/>
      <c r="AW13" s="478"/>
      <c r="AX13" s="478"/>
      <c r="AY13" s="433" t="s">
        <v>133</v>
      </c>
      <c r="AZ13" s="434"/>
      <c r="BA13" s="434"/>
      <c r="BB13" s="434"/>
      <c r="BC13" s="434"/>
      <c r="BD13" s="434"/>
      <c r="BE13" s="434"/>
      <c r="BF13" s="434"/>
      <c r="BG13" s="434"/>
      <c r="BH13" s="434"/>
      <c r="BI13" s="434"/>
      <c r="BJ13" s="434"/>
      <c r="BK13" s="434"/>
      <c r="BL13" s="434"/>
      <c r="BM13" s="435"/>
      <c r="BN13" s="419">
        <v>-725637</v>
      </c>
      <c r="BO13" s="420"/>
      <c r="BP13" s="420"/>
      <c r="BQ13" s="420"/>
      <c r="BR13" s="420"/>
      <c r="BS13" s="420"/>
      <c r="BT13" s="420"/>
      <c r="BU13" s="421"/>
      <c r="BV13" s="419">
        <v>-497297</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8</v>
      </c>
      <c r="CU13" s="417"/>
      <c r="CV13" s="417"/>
      <c r="CW13" s="417"/>
      <c r="CX13" s="417"/>
      <c r="CY13" s="417"/>
      <c r="CZ13" s="417"/>
      <c r="DA13" s="418"/>
      <c r="DB13" s="416">
        <v>8.4</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25000</v>
      </c>
      <c r="S14" s="507"/>
      <c r="T14" s="507"/>
      <c r="U14" s="507"/>
      <c r="V14" s="508"/>
      <c r="W14" s="510"/>
      <c r="X14" s="408"/>
      <c r="Y14" s="408"/>
      <c r="Z14" s="408"/>
      <c r="AA14" s="408"/>
      <c r="AB14" s="409"/>
      <c r="AC14" s="499">
        <v>16.399999999999999</v>
      </c>
      <c r="AD14" s="500"/>
      <c r="AE14" s="500"/>
      <c r="AF14" s="500"/>
      <c r="AG14" s="501"/>
      <c r="AH14" s="499">
        <v>18.7</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130</v>
      </c>
      <c r="N15" s="504"/>
      <c r="O15" s="504"/>
      <c r="P15" s="504"/>
      <c r="Q15" s="505"/>
      <c r="R15" s="506">
        <v>24564</v>
      </c>
      <c r="S15" s="507"/>
      <c r="T15" s="507"/>
      <c r="U15" s="507"/>
      <c r="V15" s="508"/>
      <c r="W15" s="509" t="s">
        <v>137</v>
      </c>
      <c r="X15" s="405"/>
      <c r="Y15" s="405"/>
      <c r="Z15" s="405"/>
      <c r="AA15" s="405"/>
      <c r="AB15" s="406"/>
      <c r="AC15" s="372">
        <v>2028</v>
      </c>
      <c r="AD15" s="373"/>
      <c r="AE15" s="373"/>
      <c r="AF15" s="373"/>
      <c r="AG15" s="374"/>
      <c r="AH15" s="372">
        <v>2099</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3060600</v>
      </c>
      <c r="BO15" s="449"/>
      <c r="BP15" s="449"/>
      <c r="BQ15" s="449"/>
      <c r="BR15" s="449"/>
      <c r="BS15" s="449"/>
      <c r="BT15" s="449"/>
      <c r="BU15" s="450"/>
      <c r="BV15" s="448">
        <v>2993072</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17.5</v>
      </c>
      <c r="AD16" s="500"/>
      <c r="AE16" s="500"/>
      <c r="AF16" s="500"/>
      <c r="AG16" s="501"/>
      <c r="AH16" s="499">
        <v>17.2</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9735155</v>
      </c>
      <c r="BO16" s="420"/>
      <c r="BP16" s="420"/>
      <c r="BQ16" s="420"/>
      <c r="BR16" s="420"/>
      <c r="BS16" s="420"/>
      <c r="BT16" s="420"/>
      <c r="BU16" s="421"/>
      <c r="BV16" s="419">
        <v>9443932</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7681</v>
      </c>
      <c r="AD17" s="373"/>
      <c r="AE17" s="373"/>
      <c r="AF17" s="373"/>
      <c r="AG17" s="374"/>
      <c r="AH17" s="372">
        <v>7846</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3779213</v>
      </c>
      <c r="BO17" s="420"/>
      <c r="BP17" s="420"/>
      <c r="BQ17" s="420"/>
      <c r="BR17" s="420"/>
      <c r="BS17" s="420"/>
      <c r="BT17" s="420"/>
      <c r="BU17" s="421"/>
      <c r="BV17" s="419">
        <v>3705570</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147</v>
      </c>
      <c r="C18" s="470"/>
      <c r="D18" s="470"/>
      <c r="E18" s="471"/>
      <c r="F18" s="471"/>
      <c r="G18" s="471"/>
      <c r="H18" s="471"/>
      <c r="I18" s="471"/>
      <c r="J18" s="471"/>
      <c r="K18" s="471"/>
      <c r="L18" s="472">
        <v>537.86</v>
      </c>
      <c r="M18" s="472"/>
      <c r="N18" s="472"/>
      <c r="O18" s="472"/>
      <c r="P18" s="472"/>
      <c r="Q18" s="472"/>
      <c r="R18" s="473"/>
      <c r="S18" s="473"/>
      <c r="T18" s="473"/>
      <c r="U18" s="473"/>
      <c r="V18" s="474"/>
      <c r="W18" s="490"/>
      <c r="X18" s="491"/>
      <c r="Y18" s="491"/>
      <c r="Z18" s="491"/>
      <c r="AA18" s="491"/>
      <c r="AB18" s="515"/>
      <c r="AC18" s="389">
        <v>66.099999999999994</v>
      </c>
      <c r="AD18" s="390"/>
      <c r="AE18" s="390"/>
      <c r="AF18" s="390"/>
      <c r="AG18" s="475"/>
      <c r="AH18" s="389">
        <v>64.2</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10435469</v>
      </c>
      <c r="BO18" s="420"/>
      <c r="BP18" s="420"/>
      <c r="BQ18" s="420"/>
      <c r="BR18" s="420"/>
      <c r="BS18" s="420"/>
      <c r="BT18" s="420"/>
      <c r="BU18" s="421"/>
      <c r="BV18" s="419">
        <v>10029681</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149</v>
      </c>
      <c r="C19" s="470"/>
      <c r="D19" s="470"/>
      <c r="E19" s="471"/>
      <c r="F19" s="471"/>
      <c r="G19" s="471"/>
      <c r="H19" s="471"/>
      <c r="I19" s="471"/>
      <c r="J19" s="471"/>
      <c r="K19" s="471"/>
      <c r="L19" s="479">
        <v>49</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12880785</v>
      </c>
      <c r="BO19" s="420"/>
      <c r="BP19" s="420"/>
      <c r="BQ19" s="420"/>
      <c r="BR19" s="420"/>
      <c r="BS19" s="420"/>
      <c r="BT19" s="420"/>
      <c r="BU19" s="421"/>
      <c r="BV19" s="419">
        <v>12599291</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151</v>
      </c>
      <c r="C20" s="470"/>
      <c r="D20" s="470"/>
      <c r="E20" s="471"/>
      <c r="F20" s="471"/>
      <c r="G20" s="471"/>
      <c r="H20" s="471"/>
      <c r="I20" s="471"/>
      <c r="J20" s="471"/>
      <c r="K20" s="471"/>
      <c r="L20" s="479">
        <v>12033</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14168334</v>
      </c>
      <c r="BO22" s="449"/>
      <c r="BP22" s="449"/>
      <c r="BQ22" s="449"/>
      <c r="BR22" s="449"/>
      <c r="BS22" s="449"/>
      <c r="BT22" s="449"/>
      <c r="BU22" s="450"/>
      <c r="BV22" s="448">
        <v>14414429</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10221027</v>
      </c>
      <c r="BO23" s="420"/>
      <c r="BP23" s="420"/>
      <c r="BQ23" s="420"/>
      <c r="BR23" s="420"/>
      <c r="BS23" s="420"/>
      <c r="BT23" s="420"/>
      <c r="BU23" s="421"/>
      <c r="BV23" s="419">
        <v>9556267</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161</v>
      </c>
      <c r="F24" s="376"/>
      <c r="G24" s="376"/>
      <c r="H24" s="376"/>
      <c r="I24" s="376"/>
      <c r="J24" s="376"/>
      <c r="K24" s="377"/>
      <c r="L24" s="372">
        <v>1</v>
      </c>
      <c r="M24" s="373"/>
      <c r="N24" s="373"/>
      <c r="O24" s="373"/>
      <c r="P24" s="374"/>
      <c r="Q24" s="372">
        <v>7400</v>
      </c>
      <c r="R24" s="373"/>
      <c r="S24" s="373"/>
      <c r="T24" s="373"/>
      <c r="U24" s="373"/>
      <c r="V24" s="374"/>
      <c r="W24" s="462"/>
      <c r="X24" s="399"/>
      <c r="Y24" s="400"/>
      <c r="Z24" s="375" t="s">
        <v>162</v>
      </c>
      <c r="AA24" s="376"/>
      <c r="AB24" s="376"/>
      <c r="AC24" s="376"/>
      <c r="AD24" s="376"/>
      <c r="AE24" s="376"/>
      <c r="AF24" s="376"/>
      <c r="AG24" s="377"/>
      <c r="AH24" s="372">
        <v>372</v>
      </c>
      <c r="AI24" s="373"/>
      <c r="AJ24" s="373"/>
      <c r="AK24" s="373"/>
      <c r="AL24" s="374"/>
      <c r="AM24" s="372">
        <v>1116000</v>
      </c>
      <c r="AN24" s="373"/>
      <c r="AO24" s="373"/>
      <c r="AP24" s="373"/>
      <c r="AQ24" s="373"/>
      <c r="AR24" s="374"/>
      <c r="AS24" s="372">
        <v>3000</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11815144</v>
      </c>
      <c r="BO24" s="420"/>
      <c r="BP24" s="420"/>
      <c r="BQ24" s="420"/>
      <c r="BR24" s="420"/>
      <c r="BS24" s="420"/>
      <c r="BT24" s="420"/>
      <c r="BU24" s="421"/>
      <c r="BV24" s="419">
        <v>11619408</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164</v>
      </c>
      <c r="F25" s="376"/>
      <c r="G25" s="376"/>
      <c r="H25" s="376"/>
      <c r="I25" s="376"/>
      <c r="J25" s="376"/>
      <c r="K25" s="377"/>
      <c r="L25" s="372">
        <v>1</v>
      </c>
      <c r="M25" s="373"/>
      <c r="N25" s="373"/>
      <c r="O25" s="373"/>
      <c r="P25" s="374"/>
      <c r="Q25" s="372">
        <v>6150</v>
      </c>
      <c r="R25" s="373"/>
      <c r="S25" s="373"/>
      <c r="T25" s="373"/>
      <c r="U25" s="373"/>
      <c r="V25" s="374"/>
      <c r="W25" s="462"/>
      <c r="X25" s="399"/>
      <c r="Y25" s="400"/>
      <c r="Z25" s="375" t="s">
        <v>165</v>
      </c>
      <c r="AA25" s="376"/>
      <c r="AB25" s="376"/>
      <c r="AC25" s="376"/>
      <c r="AD25" s="376"/>
      <c r="AE25" s="376"/>
      <c r="AF25" s="376"/>
      <c r="AG25" s="377"/>
      <c r="AH25" s="372">
        <v>60</v>
      </c>
      <c r="AI25" s="373"/>
      <c r="AJ25" s="373"/>
      <c r="AK25" s="373"/>
      <c r="AL25" s="374"/>
      <c r="AM25" s="372">
        <v>179700</v>
      </c>
      <c r="AN25" s="373"/>
      <c r="AO25" s="373"/>
      <c r="AP25" s="373"/>
      <c r="AQ25" s="373"/>
      <c r="AR25" s="374"/>
      <c r="AS25" s="372">
        <v>2995</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2836840</v>
      </c>
      <c r="BO25" s="449"/>
      <c r="BP25" s="449"/>
      <c r="BQ25" s="449"/>
      <c r="BR25" s="449"/>
      <c r="BS25" s="449"/>
      <c r="BT25" s="449"/>
      <c r="BU25" s="450"/>
      <c r="BV25" s="448">
        <v>2161154</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167</v>
      </c>
      <c r="F26" s="376"/>
      <c r="G26" s="376"/>
      <c r="H26" s="376"/>
      <c r="I26" s="376"/>
      <c r="J26" s="376"/>
      <c r="K26" s="377"/>
      <c r="L26" s="372">
        <v>1</v>
      </c>
      <c r="M26" s="373"/>
      <c r="N26" s="373"/>
      <c r="O26" s="373"/>
      <c r="P26" s="374"/>
      <c r="Q26" s="372">
        <v>5810</v>
      </c>
      <c r="R26" s="373"/>
      <c r="S26" s="373"/>
      <c r="T26" s="373"/>
      <c r="U26" s="373"/>
      <c r="V26" s="374"/>
      <c r="W26" s="462"/>
      <c r="X26" s="399"/>
      <c r="Y26" s="400"/>
      <c r="Z26" s="375" t="s">
        <v>168</v>
      </c>
      <c r="AA26" s="430"/>
      <c r="AB26" s="430"/>
      <c r="AC26" s="430"/>
      <c r="AD26" s="430"/>
      <c r="AE26" s="430"/>
      <c r="AF26" s="430"/>
      <c r="AG26" s="431"/>
      <c r="AH26" s="372">
        <v>8</v>
      </c>
      <c r="AI26" s="373"/>
      <c r="AJ26" s="373"/>
      <c r="AK26" s="373"/>
      <c r="AL26" s="374"/>
      <c r="AM26" s="372">
        <v>21376</v>
      </c>
      <c r="AN26" s="373"/>
      <c r="AO26" s="373"/>
      <c r="AP26" s="373"/>
      <c r="AQ26" s="373"/>
      <c r="AR26" s="374"/>
      <c r="AS26" s="372">
        <v>2672</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170</v>
      </c>
      <c r="F27" s="376"/>
      <c r="G27" s="376"/>
      <c r="H27" s="376"/>
      <c r="I27" s="376"/>
      <c r="J27" s="376"/>
      <c r="K27" s="377"/>
      <c r="L27" s="372">
        <v>1</v>
      </c>
      <c r="M27" s="373"/>
      <c r="N27" s="373"/>
      <c r="O27" s="373"/>
      <c r="P27" s="374"/>
      <c r="Q27" s="372">
        <v>3900</v>
      </c>
      <c r="R27" s="373"/>
      <c r="S27" s="373"/>
      <c r="T27" s="373"/>
      <c r="U27" s="373"/>
      <c r="V27" s="374"/>
      <c r="W27" s="462"/>
      <c r="X27" s="399"/>
      <c r="Y27" s="400"/>
      <c r="Z27" s="375" t="s">
        <v>171</v>
      </c>
      <c r="AA27" s="376"/>
      <c r="AB27" s="376"/>
      <c r="AC27" s="376"/>
      <c r="AD27" s="376"/>
      <c r="AE27" s="376"/>
      <c r="AF27" s="376"/>
      <c r="AG27" s="377"/>
      <c r="AH27" s="372" t="s">
        <v>122</v>
      </c>
      <c r="AI27" s="373"/>
      <c r="AJ27" s="373"/>
      <c r="AK27" s="373"/>
      <c r="AL27" s="374"/>
      <c r="AM27" s="372" t="s">
        <v>122</v>
      </c>
      <c r="AN27" s="373"/>
      <c r="AO27" s="373"/>
      <c r="AP27" s="373"/>
      <c r="AQ27" s="373"/>
      <c r="AR27" s="374"/>
      <c r="AS27" s="372" t="s">
        <v>122</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287679</v>
      </c>
      <c r="BO27" s="454"/>
      <c r="BP27" s="454"/>
      <c r="BQ27" s="454"/>
      <c r="BR27" s="454"/>
      <c r="BS27" s="454"/>
      <c r="BT27" s="454"/>
      <c r="BU27" s="455"/>
      <c r="BV27" s="453">
        <v>287679</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173</v>
      </c>
      <c r="F28" s="376"/>
      <c r="G28" s="376"/>
      <c r="H28" s="376"/>
      <c r="I28" s="376"/>
      <c r="J28" s="376"/>
      <c r="K28" s="377"/>
      <c r="L28" s="372">
        <v>1</v>
      </c>
      <c r="M28" s="373"/>
      <c r="N28" s="373"/>
      <c r="O28" s="373"/>
      <c r="P28" s="374"/>
      <c r="Q28" s="372">
        <v>3300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4172168</v>
      </c>
      <c r="BO28" s="449"/>
      <c r="BP28" s="449"/>
      <c r="BQ28" s="449"/>
      <c r="BR28" s="449"/>
      <c r="BS28" s="449"/>
      <c r="BT28" s="449"/>
      <c r="BU28" s="450"/>
      <c r="BV28" s="448">
        <v>4604927</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176</v>
      </c>
      <c r="F29" s="376"/>
      <c r="G29" s="376"/>
      <c r="H29" s="376"/>
      <c r="I29" s="376"/>
      <c r="J29" s="376"/>
      <c r="K29" s="377"/>
      <c r="L29" s="372">
        <v>18</v>
      </c>
      <c r="M29" s="373"/>
      <c r="N29" s="373"/>
      <c r="O29" s="373"/>
      <c r="P29" s="374"/>
      <c r="Q29" s="372">
        <v>2850</v>
      </c>
      <c r="R29" s="373"/>
      <c r="S29" s="373"/>
      <c r="T29" s="373"/>
      <c r="U29" s="373"/>
      <c r="V29" s="374"/>
      <c r="W29" s="463"/>
      <c r="X29" s="464"/>
      <c r="Y29" s="465"/>
      <c r="Z29" s="375" t="s">
        <v>177</v>
      </c>
      <c r="AA29" s="376"/>
      <c r="AB29" s="376"/>
      <c r="AC29" s="376"/>
      <c r="AD29" s="376"/>
      <c r="AE29" s="376"/>
      <c r="AF29" s="376"/>
      <c r="AG29" s="377"/>
      <c r="AH29" s="372">
        <v>372</v>
      </c>
      <c r="AI29" s="373"/>
      <c r="AJ29" s="373"/>
      <c r="AK29" s="373"/>
      <c r="AL29" s="374"/>
      <c r="AM29" s="372">
        <v>1116000</v>
      </c>
      <c r="AN29" s="373"/>
      <c r="AO29" s="373"/>
      <c r="AP29" s="373"/>
      <c r="AQ29" s="373"/>
      <c r="AR29" s="374"/>
      <c r="AS29" s="372">
        <v>3000</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1023825</v>
      </c>
      <c r="BO29" s="420"/>
      <c r="BP29" s="420"/>
      <c r="BQ29" s="420"/>
      <c r="BR29" s="420"/>
      <c r="BS29" s="420"/>
      <c r="BT29" s="420"/>
      <c r="BU29" s="421"/>
      <c r="BV29" s="419">
        <v>991038</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94.2</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6111676</v>
      </c>
      <c r="BO30" s="454"/>
      <c r="BP30" s="454"/>
      <c r="BQ30" s="454"/>
      <c r="BR30" s="454"/>
      <c r="BS30" s="454"/>
      <c r="BT30" s="454"/>
      <c r="BU30" s="455"/>
      <c r="BV30" s="453">
        <v>6106358</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2</v>
      </c>
      <c r="V34" s="367"/>
      <c r="W34" s="368" t="str">
        <f>IF('各会計、関係団体の財政状況及び健全化判断比率'!B28="","",'各会計、関係団体の財政状況及び健全化判断比率'!B28)</f>
        <v>国民健康保険特別会計（事業勘定）</v>
      </c>
      <c r="X34" s="368"/>
      <c r="Y34" s="368"/>
      <c r="Z34" s="368"/>
      <c r="AA34" s="368"/>
      <c r="AB34" s="368"/>
      <c r="AC34" s="368"/>
      <c r="AD34" s="368"/>
      <c r="AE34" s="368"/>
      <c r="AF34" s="368"/>
      <c r="AG34" s="368"/>
      <c r="AH34" s="368"/>
      <c r="AI34" s="368"/>
      <c r="AJ34" s="368"/>
      <c r="AK34" s="368"/>
      <c r="AL34" s="169"/>
      <c r="AM34" s="367">
        <f>IF(AO34="","",MAX(C34:D43,U34:V43)+1)</f>
        <v>6</v>
      </c>
      <c r="AN34" s="367"/>
      <c r="AO34" s="368" t="str">
        <f>IF('各会計、関係団体の財政状況及び健全化判断比率'!B32="","",'各会計、関係団体の財政状況及び健全化判断比率'!B32)</f>
        <v>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9</v>
      </c>
      <c r="BX34" s="367"/>
      <c r="BY34" s="368" t="str">
        <f>IF('各会計、関係団体の財政状況及び健全化判断比率'!B68="","",'各会計、関係団体の財政状況及び健全化判断比率'!B68)</f>
        <v>香南香美衛生組合</v>
      </c>
      <c r="BZ34" s="368"/>
      <c r="CA34" s="368"/>
      <c r="CB34" s="368"/>
      <c r="CC34" s="368"/>
      <c r="CD34" s="368"/>
      <c r="CE34" s="368"/>
      <c r="CF34" s="368"/>
      <c r="CG34" s="368"/>
      <c r="CH34" s="368"/>
      <c r="CI34" s="368"/>
      <c r="CJ34" s="368"/>
      <c r="CK34" s="368"/>
      <c r="CL34" s="368"/>
      <c r="CM34" s="368"/>
      <c r="CN34" s="169"/>
      <c r="CO34" s="367" t="str">
        <f>IF(CQ34="","",MAX(C34:D43,U34:V43,AM34:AN43,BE34:BF43,BW34:BX43)+1)</f>
        <v/>
      </c>
      <c r="CP34" s="367"/>
      <c r="CQ34" s="368" t="str">
        <f>IF('各会計、関係団体の財政状況及び健全化判断比率'!BS7="","",'各会計、関係団体の財政状況及び健全化判断比率'!BS7)</f>
        <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69"/>
      <c r="U35" s="367">
        <f>IF(W35="","",U34+1)</f>
        <v>3</v>
      </c>
      <c r="V35" s="367"/>
      <c r="W35" s="368" t="str">
        <f>IF('各会計、関係団体の財政状況及び健全化判断比率'!B29="","",'各会計、関係団体の財政状況及び健全化判断比率'!B29)</f>
        <v>介護保険特別会計（保険事業勘定）</v>
      </c>
      <c r="X35" s="368"/>
      <c r="Y35" s="368"/>
      <c r="Z35" s="368"/>
      <c r="AA35" s="368"/>
      <c r="AB35" s="368"/>
      <c r="AC35" s="368"/>
      <c r="AD35" s="368"/>
      <c r="AE35" s="368"/>
      <c r="AF35" s="368"/>
      <c r="AG35" s="368"/>
      <c r="AH35" s="368"/>
      <c r="AI35" s="368"/>
      <c r="AJ35" s="368"/>
      <c r="AK35" s="368"/>
      <c r="AL35" s="169"/>
      <c r="AM35" s="367">
        <f t="shared" ref="AM35:AM43" si="0">IF(AO35="","",AM34+1)</f>
        <v>7</v>
      </c>
      <c r="AN35" s="367"/>
      <c r="AO35" s="368" t="str">
        <f>IF('各会計、関係団体の財政状況及び健全化判断比率'!B33="","",'各会計、関係団体の財政状況及び健全化判断比率'!B33)</f>
        <v>簡易水道事業会計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10</v>
      </c>
      <c r="BX35" s="367"/>
      <c r="BY35" s="368" t="str">
        <f>IF('各会計、関係団体の財政状況及び健全化判断比率'!B69="","",'各会計、関係団体の財政状況及び健全化判断比率'!B69)</f>
        <v>香南斎場組合</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4</v>
      </c>
      <c r="V36" s="367"/>
      <c r="W36" s="368" t="str">
        <f>IF('各会計、関係団体の財政状況及び健全化判断比率'!B30="","",'各会計、関係団体の財政状況及び健全化判断比率'!B30)</f>
        <v>介護保険特別会計（介護サービス事業勘定）</v>
      </c>
      <c r="X36" s="368"/>
      <c r="Y36" s="368"/>
      <c r="Z36" s="368"/>
      <c r="AA36" s="368"/>
      <c r="AB36" s="368"/>
      <c r="AC36" s="368"/>
      <c r="AD36" s="368"/>
      <c r="AE36" s="368"/>
      <c r="AF36" s="368"/>
      <c r="AG36" s="368"/>
      <c r="AH36" s="368"/>
      <c r="AI36" s="368"/>
      <c r="AJ36" s="368"/>
      <c r="AK36" s="368"/>
      <c r="AL36" s="169"/>
      <c r="AM36" s="367">
        <f t="shared" si="0"/>
        <v>8</v>
      </c>
      <c r="AN36" s="367"/>
      <c r="AO36" s="368" t="str">
        <f>IF('各会計、関係団体の財政状況及び健全化判断比率'!B34="","",'各会計、関係団体の財政状況及び健全化判断比率'!B34)</f>
        <v>下水道事業会計</v>
      </c>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11</v>
      </c>
      <c r="BX36" s="367"/>
      <c r="BY36" s="368" t="str">
        <f>IF('各会計、関係団体の財政状況及び健全化判断比率'!B70="","",'各会計、関係団体の財政状況及び健全化判断比率'!B70)</f>
        <v>香南香美老人ホーム組合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f t="shared" si="4"/>
        <v>5</v>
      </c>
      <c r="V37" s="367"/>
      <c r="W37" s="368" t="str">
        <f>IF('各会計、関係団体の財政状況及び健全化判断比率'!B31="","",'各会計、関係団体の財政状況及び健全化判断比率'!B31)</f>
        <v>後期高齢者医療特別会計</v>
      </c>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12</v>
      </c>
      <c r="BX37" s="367"/>
      <c r="BY37" s="368" t="str">
        <f>IF('各会計、関係団体の財政状況及び健全化判断比率'!B71="","",'各会計、関係団体の財政状況及び健全化判断比率'!B71)</f>
        <v>香南香美老人ホーム組合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13</v>
      </c>
      <c r="BX38" s="367"/>
      <c r="BY38" s="368" t="str">
        <f>IF('各会計、関係団体の財政状況及び健全化判断比率'!B72="","",'各会計、関係団体の財政状況及び健全化判断比率'!B72)</f>
        <v>香南清掃組合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14</v>
      </c>
      <c r="BX39" s="367"/>
      <c r="BY39" s="368" t="str">
        <f>IF('各会計、関係団体の財政状況及び健全化判断比率'!B73="","",'各会計、関係団体の財政状況及び健全化判断比率'!B73)</f>
        <v>こうち人づくり広域連合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15</v>
      </c>
      <c r="BX40" s="367"/>
      <c r="BY40" s="368" t="str">
        <f>IF('各会計、関係団体の財政状況及び健全化判断比率'!B74="","",'各会計、関係団体の財政状況及び健全化判断比率'!B74)</f>
        <v>高知県市町村総合事務組合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f t="shared" si="2"/>
        <v>16</v>
      </c>
      <c r="BX41" s="367"/>
      <c r="BY41" s="368" t="str">
        <f>IF('各会計、関係団体の財政状況及び健全化判断比率'!B75="","",'各会計、関係団体の財政状況及び健全化判断比率'!B75)</f>
        <v>高知県市町村総合事務組合</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f t="shared" si="2"/>
        <v>17</v>
      </c>
      <c r="BX42" s="367"/>
      <c r="BY42" s="368" t="str">
        <f>IF('各会計、関係団体の財政状況及び健全化判断比率'!B76="","",'各会計、関係団体の財政状況及び健全化判断比率'!B76)</f>
        <v>高知県後期高齢者医療広域連合</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f t="shared" si="2"/>
        <v>18</v>
      </c>
      <c r="BX43" s="367"/>
      <c r="BY43" s="368" t="str">
        <f>IF('各会計、関係団体の財政状況及び健全化判断比率'!B77="","",'各会計、関係団体の財政状況及び健全化判断比率'!B77)</f>
        <v>高知県後期高齢者医療広域連合</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0tZDsLqyZtWUAWst6n49i0uHvUwbcRbeNFHiJg1dYJju2imvvwkFVu1H7V4I7aoQjQ22cwO1CTGJmT+3Q2tHJQ==" saltValue="w93SY0KfQXSke8a5BG9nS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51" t="s">
        <v>534</v>
      </c>
      <c r="D34" s="1151"/>
      <c r="E34" s="1152"/>
      <c r="F34" s="32">
        <v>3.88</v>
      </c>
      <c r="G34" s="33">
        <v>4.4800000000000004</v>
      </c>
      <c r="H34" s="33">
        <v>5.57</v>
      </c>
      <c r="I34" s="33">
        <v>6.39</v>
      </c>
      <c r="J34" s="34">
        <v>6.34</v>
      </c>
      <c r="K34" s="22"/>
      <c r="L34" s="22"/>
      <c r="M34" s="22"/>
      <c r="N34" s="22"/>
      <c r="O34" s="22"/>
      <c r="P34" s="22"/>
    </row>
    <row r="35" spans="1:16" ht="39" customHeight="1" x14ac:dyDescent="0.15">
      <c r="A35" s="22"/>
      <c r="B35" s="35"/>
      <c r="C35" s="1145" t="s">
        <v>535</v>
      </c>
      <c r="D35" s="1146"/>
      <c r="E35" s="1147"/>
      <c r="F35" s="36" t="s">
        <v>488</v>
      </c>
      <c r="G35" s="37" t="s">
        <v>488</v>
      </c>
      <c r="H35" s="37">
        <v>3.04</v>
      </c>
      <c r="I35" s="37">
        <v>4.2300000000000004</v>
      </c>
      <c r="J35" s="38">
        <v>5.51</v>
      </c>
      <c r="K35" s="22"/>
      <c r="L35" s="22"/>
      <c r="M35" s="22"/>
      <c r="N35" s="22"/>
      <c r="O35" s="22"/>
      <c r="P35" s="22"/>
    </row>
    <row r="36" spans="1:16" ht="39" customHeight="1" x14ac:dyDescent="0.15">
      <c r="A36" s="22"/>
      <c r="B36" s="35"/>
      <c r="C36" s="1145" t="s">
        <v>536</v>
      </c>
      <c r="D36" s="1146"/>
      <c r="E36" s="1147"/>
      <c r="F36" s="36" t="s">
        <v>488</v>
      </c>
      <c r="G36" s="37" t="s">
        <v>488</v>
      </c>
      <c r="H36" s="37">
        <v>1.4</v>
      </c>
      <c r="I36" s="37">
        <v>2.37</v>
      </c>
      <c r="J36" s="38">
        <v>3.18</v>
      </c>
      <c r="K36" s="22"/>
      <c r="L36" s="22"/>
      <c r="M36" s="22"/>
      <c r="N36" s="22"/>
      <c r="O36" s="22"/>
      <c r="P36" s="22"/>
    </row>
    <row r="37" spans="1:16" ht="39" customHeight="1" x14ac:dyDescent="0.15">
      <c r="A37" s="22"/>
      <c r="B37" s="35"/>
      <c r="C37" s="1145" t="s">
        <v>537</v>
      </c>
      <c r="D37" s="1146"/>
      <c r="E37" s="1147"/>
      <c r="F37" s="36">
        <v>0.42</v>
      </c>
      <c r="G37" s="37">
        <v>2.48</v>
      </c>
      <c r="H37" s="37">
        <v>2.33</v>
      </c>
      <c r="I37" s="37">
        <v>2.17</v>
      </c>
      <c r="J37" s="38">
        <v>1.56</v>
      </c>
      <c r="K37" s="22"/>
      <c r="L37" s="22"/>
      <c r="M37" s="22"/>
      <c r="N37" s="22"/>
      <c r="O37" s="22"/>
      <c r="P37" s="22"/>
    </row>
    <row r="38" spans="1:16" ht="39" customHeight="1" x14ac:dyDescent="0.15">
      <c r="A38" s="22"/>
      <c r="B38" s="35"/>
      <c r="C38" s="1145" t="s">
        <v>538</v>
      </c>
      <c r="D38" s="1146"/>
      <c r="E38" s="1147"/>
      <c r="F38" s="36">
        <v>1.58</v>
      </c>
      <c r="G38" s="37">
        <v>5.3</v>
      </c>
      <c r="H38" s="37">
        <v>2.63</v>
      </c>
      <c r="I38" s="37">
        <v>2.58</v>
      </c>
      <c r="J38" s="38">
        <v>0.97</v>
      </c>
      <c r="K38" s="22"/>
      <c r="L38" s="22"/>
      <c r="M38" s="22"/>
      <c r="N38" s="22"/>
      <c r="O38" s="22"/>
      <c r="P38" s="22"/>
    </row>
    <row r="39" spans="1:16" ht="39" customHeight="1" x14ac:dyDescent="0.15">
      <c r="A39" s="22"/>
      <c r="B39" s="35"/>
      <c r="C39" s="1145" t="s">
        <v>539</v>
      </c>
      <c r="D39" s="1146"/>
      <c r="E39" s="1147"/>
      <c r="F39" s="36">
        <v>0.08</v>
      </c>
      <c r="G39" s="37">
        <v>0.41</v>
      </c>
      <c r="H39" s="37">
        <v>0.17</v>
      </c>
      <c r="I39" s="37">
        <v>0.41</v>
      </c>
      <c r="J39" s="38">
        <v>0.38</v>
      </c>
      <c r="K39" s="22"/>
      <c r="L39" s="22"/>
      <c r="M39" s="22"/>
      <c r="N39" s="22"/>
      <c r="O39" s="22"/>
      <c r="P39" s="22"/>
    </row>
    <row r="40" spans="1:16" ht="39" customHeight="1" x14ac:dyDescent="0.15">
      <c r="A40" s="22"/>
      <c r="B40" s="35"/>
      <c r="C40" s="1145" t="s">
        <v>540</v>
      </c>
      <c r="D40" s="1146"/>
      <c r="E40" s="1147"/>
      <c r="F40" s="36">
        <v>0.11</v>
      </c>
      <c r="G40" s="37">
        <v>0.12</v>
      </c>
      <c r="H40" s="37">
        <v>0.11</v>
      </c>
      <c r="I40" s="37">
        <v>0.06</v>
      </c>
      <c r="J40" s="38">
        <v>0.12</v>
      </c>
      <c r="K40" s="22"/>
      <c r="L40" s="22"/>
      <c r="M40" s="22"/>
      <c r="N40" s="22"/>
      <c r="O40" s="22"/>
      <c r="P40" s="22"/>
    </row>
    <row r="41" spans="1:16" ht="39" customHeight="1" x14ac:dyDescent="0.15">
      <c r="A41" s="22"/>
      <c r="B41" s="35"/>
      <c r="C41" s="1145" t="s">
        <v>541</v>
      </c>
      <c r="D41" s="1146"/>
      <c r="E41" s="1147"/>
      <c r="F41" s="36">
        <v>0</v>
      </c>
      <c r="G41" s="37">
        <v>0</v>
      </c>
      <c r="H41" s="37">
        <v>0</v>
      </c>
      <c r="I41" s="37">
        <v>0</v>
      </c>
      <c r="J41" s="38">
        <v>0</v>
      </c>
      <c r="K41" s="22"/>
      <c r="L41" s="22"/>
      <c r="M41" s="22"/>
      <c r="N41" s="22"/>
      <c r="O41" s="22"/>
      <c r="P41" s="22"/>
    </row>
    <row r="42" spans="1:16" ht="39" customHeight="1" x14ac:dyDescent="0.15">
      <c r="A42" s="22"/>
      <c r="B42" s="39"/>
      <c r="C42" s="1145" t="s">
        <v>542</v>
      </c>
      <c r="D42" s="1146"/>
      <c r="E42" s="1147"/>
      <c r="F42" s="36" t="s">
        <v>488</v>
      </c>
      <c r="G42" s="37" t="s">
        <v>488</v>
      </c>
      <c r="H42" s="37" t="s">
        <v>488</v>
      </c>
      <c r="I42" s="37" t="s">
        <v>488</v>
      </c>
      <c r="J42" s="38" t="s">
        <v>488</v>
      </c>
      <c r="K42" s="22"/>
      <c r="L42" s="22"/>
      <c r="M42" s="22"/>
      <c r="N42" s="22"/>
      <c r="O42" s="22"/>
      <c r="P42" s="22"/>
    </row>
    <row r="43" spans="1:16" ht="39" customHeight="1" thickBot="1" x14ac:dyDescent="0.2">
      <c r="A43" s="22"/>
      <c r="B43" s="40"/>
      <c r="C43" s="1148" t="s">
        <v>543</v>
      </c>
      <c r="D43" s="1149"/>
      <c r="E43" s="1150"/>
      <c r="F43" s="41">
        <v>0.03</v>
      </c>
      <c r="G43" s="42">
        <v>2.64</v>
      </c>
      <c r="H43" s="42" t="s">
        <v>488</v>
      </c>
      <c r="I43" s="42" t="s">
        <v>488</v>
      </c>
      <c r="J43" s="43" t="s">
        <v>488</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VAY8/v7XJAP3SpsqCeifK5oG1ptGE2Eon6VlxQpKH23Ef5LqNjN6PnVt5ipb3Yn6k3BC+Jg8zoVHbx04xhYDPw==" saltValue="U4ZTtPy8CorRTyqqvk8vK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80" zoomScaleNormal="8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2246</v>
      </c>
      <c r="L45" s="60">
        <v>2072</v>
      </c>
      <c r="M45" s="60">
        <v>2094</v>
      </c>
      <c r="N45" s="60">
        <v>2150</v>
      </c>
      <c r="O45" s="61">
        <v>2187</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488</v>
      </c>
      <c r="L46" s="64" t="s">
        <v>488</v>
      </c>
      <c r="M46" s="64" t="s">
        <v>488</v>
      </c>
      <c r="N46" s="64" t="s">
        <v>488</v>
      </c>
      <c r="O46" s="65" t="s">
        <v>488</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488</v>
      </c>
      <c r="L47" s="64" t="s">
        <v>488</v>
      </c>
      <c r="M47" s="64" t="s">
        <v>488</v>
      </c>
      <c r="N47" s="64" t="s">
        <v>488</v>
      </c>
      <c r="O47" s="65" t="s">
        <v>488</v>
      </c>
      <c r="P47" s="48"/>
      <c r="Q47" s="48"/>
      <c r="R47" s="48"/>
      <c r="S47" s="48"/>
      <c r="T47" s="48"/>
      <c r="U47" s="48"/>
    </row>
    <row r="48" spans="1:21" ht="30.75" customHeight="1" x14ac:dyDescent="0.15">
      <c r="A48" s="48"/>
      <c r="B48" s="1178"/>
      <c r="C48" s="1179"/>
      <c r="D48" s="62"/>
      <c r="E48" s="1155" t="s">
        <v>13</v>
      </c>
      <c r="F48" s="1155"/>
      <c r="G48" s="1155"/>
      <c r="H48" s="1155"/>
      <c r="I48" s="1155"/>
      <c r="J48" s="1156"/>
      <c r="K48" s="63">
        <v>382</v>
      </c>
      <c r="L48" s="64">
        <v>429</v>
      </c>
      <c r="M48" s="64">
        <v>272</v>
      </c>
      <c r="N48" s="64">
        <v>252</v>
      </c>
      <c r="O48" s="65">
        <v>250</v>
      </c>
      <c r="P48" s="48"/>
      <c r="Q48" s="48"/>
      <c r="R48" s="48"/>
      <c r="S48" s="48"/>
      <c r="T48" s="48"/>
      <c r="U48" s="48"/>
    </row>
    <row r="49" spans="1:21" ht="30.75" customHeight="1" x14ac:dyDescent="0.15">
      <c r="A49" s="48"/>
      <c r="B49" s="1178"/>
      <c r="C49" s="1179"/>
      <c r="D49" s="62"/>
      <c r="E49" s="1155" t="s">
        <v>14</v>
      </c>
      <c r="F49" s="1155"/>
      <c r="G49" s="1155"/>
      <c r="H49" s="1155"/>
      <c r="I49" s="1155"/>
      <c r="J49" s="1156"/>
      <c r="K49" s="63">
        <v>136</v>
      </c>
      <c r="L49" s="64">
        <v>136</v>
      </c>
      <c r="M49" s="64">
        <v>136</v>
      </c>
      <c r="N49" s="64">
        <v>135</v>
      </c>
      <c r="O49" s="65">
        <v>133</v>
      </c>
      <c r="P49" s="48"/>
      <c r="Q49" s="48"/>
      <c r="R49" s="48"/>
      <c r="S49" s="48"/>
      <c r="T49" s="48"/>
      <c r="U49" s="48"/>
    </row>
    <row r="50" spans="1:21" ht="30.75" customHeight="1" x14ac:dyDescent="0.15">
      <c r="A50" s="48"/>
      <c r="B50" s="1178"/>
      <c r="C50" s="1179"/>
      <c r="D50" s="62"/>
      <c r="E50" s="1155" t="s">
        <v>15</v>
      </c>
      <c r="F50" s="1155"/>
      <c r="G50" s="1155"/>
      <c r="H50" s="1155"/>
      <c r="I50" s="1155"/>
      <c r="J50" s="1156"/>
      <c r="K50" s="63" t="s">
        <v>488</v>
      </c>
      <c r="L50" s="64" t="s">
        <v>488</v>
      </c>
      <c r="M50" s="64" t="s">
        <v>488</v>
      </c>
      <c r="N50" s="64" t="s">
        <v>488</v>
      </c>
      <c r="O50" s="65" t="s">
        <v>488</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488</v>
      </c>
      <c r="L51" s="64" t="s">
        <v>488</v>
      </c>
      <c r="M51" s="64" t="s">
        <v>488</v>
      </c>
      <c r="N51" s="64" t="s">
        <v>488</v>
      </c>
      <c r="O51" s="65" t="s">
        <v>488</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1952</v>
      </c>
      <c r="L52" s="64">
        <v>1836</v>
      </c>
      <c r="M52" s="64">
        <v>1824</v>
      </c>
      <c r="N52" s="64">
        <v>1863</v>
      </c>
      <c r="O52" s="65">
        <v>1881</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812</v>
      </c>
      <c r="L53" s="69">
        <v>801</v>
      </c>
      <c r="M53" s="69">
        <v>678</v>
      </c>
      <c r="N53" s="69">
        <v>674</v>
      </c>
      <c r="O53" s="70">
        <v>689</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544</v>
      </c>
      <c r="L57" s="81" t="s">
        <v>545</v>
      </c>
      <c r="M57" s="81" t="s">
        <v>546</v>
      </c>
      <c r="N57" s="81" t="s">
        <v>547</v>
      </c>
      <c r="O57" s="82" t="s">
        <v>548</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ZbhxY4GklFLeyCTwr/OrJAKLFd5Ard8MAIgA+HqEI8PZrRmrtAMFHavF1MLqZ1vM0c7g+EO6ewGMzo5pyMQzVQ==" saltValue="Xb/EM8wpqNyXNRe19xfn5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80" zoomScaleNormal="8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526</v>
      </c>
      <c r="J40" s="103" t="s">
        <v>527</v>
      </c>
      <c r="K40" s="103" t="s">
        <v>528</v>
      </c>
      <c r="L40" s="103" t="s">
        <v>529</v>
      </c>
      <c r="M40" s="104" t="s">
        <v>530</v>
      </c>
    </row>
    <row r="41" spans="2:13" ht="27.75" customHeight="1" x14ac:dyDescent="0.15">
      <c r="B41" s="1196" t="s">
        <v>30</v>
      </c>
      <c r="C41" s="1197"/>
      <c r="D41" s="105"/>
      <c r="E41" s="1198" t="s">
        <v>31</v>
      </c>
      <c r="F41" s="1198"/>
      <c r="G41" s="1198"/>
      <c r="H41" s="1199"/>
      <c r="I41" s="343">
        <v>14631</v>
      </c>
      <c r="J41" s="344">
        <v>14694</v>
      </c>
      <c r="K41" s="344">
        <v>14996</v>
      </c>
      <c r="L41" s="344">
        <v>14414</v>
      </c>
      <c r="M41" s="345">
        <v>14168</v>
      </c>
    </row>
    <row r="42" spans="2:13" ht="27.75" customHeight="1" x14ac:dyDescent="0.15">
      <c r="B42" s="1186"/>
      <c r="C42" s="1187"/>
      <c r="D42" s="106"/>
      <c r="E42" s="1190" t="s">
        <v>32</v>
      </c>
      <c r="F42" s="1190"/>
      <c r="G42" s="1190"/>
      <c r="H42" s="1191"/>
      <c r="I42" s="346" t="s">
        <v>488</v>
      </c>
      <c r="J42" s="347" t="s">
        <v>488</v>
      </c>
      <c r="K42" s="347" t="s">
        <v>488</v>
      </c>
      <c r="L42" s="347" t="s">
        <v>488</v>
      </c>
      <c r="M42" s="348" t="s">
        <v>488</v>
      </c>
    </row>
    <row r="43" spans="2:13" ht="27.75" customHeight="1" x14ac:dyDescent="0.15">
      <c r="B43" s="1186"/>
      <c r="C43" s="1187"/>
      <c r="D43" s="106"/>
      <c r="E43" s="1190" t="s">
        <v>33</v>
      </c>
      <c r="F43" s="1190"/>
      <c r="G43" s="1190"/>
      <c r="H43" s="1191"/>
      <c r="I43" s="346">
        <v>3256</v>
      </c>
      <c r="J43" s="347">
        <v>3194</v>
      </c>
      <c r="K43" s="347">
        <v>2799</v>
      </c>
      <c r="L43" s="347">
        <v>2442</v>
      </c>
      <c r="M43" s="348">
        <v>1997</v>
      </c>
    </row>
    <row r="44" spans="2:13" ht="27.75" customHeight="1" x14ac:dyDescent="0.15">
      <c r="B44" s="1186"/>
      <c r="C44" s="1187"/>
      <c r="D44" s="106"/>
      <c r="E44" s="1190" t="s">
        <v>34</v>
      </c>
      <c r="F44" s="1190"/>
      <c r="G44" s="1190"/>
      <c r="H44" s="1191"/>
      <c r="I44" s="346">
        <v>1310</v>
      </c>
      <c r="J44" s="347">
        <v>1166</v>
      </c>
      <c r="K44" s="347">
        <v>1021</v>
      </c>
      <c r="L44" s="347">
        <v>870</v>
      </c>
      <c r="M44" s="348">
        <v>718</v>
      </c>
    </row>
    <row r="45" spans="2:13" ht="27.75" customHeight="1" x14ac:dyDescent="0.15">
      <c r="B45" s="1186"/>
      <c r="C45" s="1187"/>
      <c r="D45" s="106"/>
      <c r="E45" s="1190" t="s">
        <v>35</v>
      </c>
      <c r="F45" s="1190"/>
      <c r="G45" s="1190"/>
      <c r="H45" s="1191"/>
      <c r="I45" s="346">
        <v>2842</v>
      </c>
      <c r="J45" s="347">
        <v>2739</v>
      </c>
      <c r="K45" s="347">
        <v>2625</v>
      </c>
      <c r="L45" s="347">
        <v>2491</v>
      </c>
      <c r="M45" s="348">
        <v>2580</v>
      </c>
    </row>
    <row r="46" spans="2:13" ht="27.75" customHeight="1" x14ac:dyDescent="0.15">
      <c r="B46" s="1186"/>
      <c r="C46" s="1187"/>
      <c r="D46" s="107"/>
      <c r="E46" s="1190" t="s">
        <v>36</v>
      </c>
      <c r="F46" s="1190"/>
      <c r="G46" s="1190"/>
      <c r="H46" s="1191"/>
      <c r="I46" s="346" t="s">
        <v>488</v>
      </c>
      <c r="J46" s="347" t="s">
        <v>488</v>
      </c>
      <c r="K46" s="347" t="s">
        <v>488</v>
      </c>
      <c r="L46" s="347" t="s">
        <v>488</v>
      </c>
      <c r="M46" s="348" t="s">
        <v>488</v>
      </c>
    </row>
    <row r="47" spans="2:13" ht="27.75" customHeight="1" x14ac:dyDescent="0.15">
      <c r="B47" s="1186"/>
      <c r="C47" s="1187"/>
      <c r="D47" s="108"/>
      <c r="E47" s="1200" t="s">
        <v>37</v>
      </c>
      <c r="F47" s="1201"/>
      <c r="G47" s="1201"/>
      <c r="H47" s="1202"/>
      <c r="I47" s="346" t="s">
        <v>488</v>
      </c>
      <c r="J47" s="347" t="s">
        <v>488</v>
      </c>
      <c r="K47" s="347" t="s">
        <v>488</v>
      </c>
      <c r="L47" s="347" t="s">
        <v>488</v>
      </c>
      <c r="M47" s="348" t="s">
        <v>488</v>
      </c>
    </row>
    <row r="48" spans="2:13" ht="27.75" customHeight="1" x14ac:dyDescent="0.15">
      <c r="B48" s="1186"/>
      <c r="C48" s="1187"/>
      <c r="D48" s="106"/>
      <c r="E48" s="1190" t="s">
        <v>38</v>
      </c>
      <c r="F48" s="1190"/>
      <c r="G48" s="1190"/>
      <c r="H48" s="1191"/>
      <c r="I48" s="346" t="s">
        <v>488</v>
      </c>
      <c r="J48" s="347" t="s">
        <v>488</v>
      </c>
      <c r="K48" s="347" t="s">
        <v>488</v>
      </c>
      <c r="L48" s="347" t="s">
        <v>488</v>
      </c>
      <c r="M48" s="348" t="s">
        <v>488</v>
      </c>
    </row>
    <row r="49" spans="2:13" ht="27.75" customHeight="1" x14ac:dyDescent="0.15">
      <c r="B49" s="1188"/>
      <c r="C49" s="1189"/>
      <c r="D49" s="106"/>
      <c r="E49" s="1190" t="s">
        <v>39</v>
      </c>
      <c r="F49" s="1190"/>
      <c r="G49" s="1190"/>
      <c r="H49" s="1191"/>
      <c r="I49" s="346" t="s">
        <v>488</v>
      </c>
      <c r="J49" s="347" t="s">
        <v>488</v>
      </c>
      <c r="K49" s="347" t="s">
        <v>488</v>
      </c>
      <c r="L49" s="347" t="s">
        <v>488</v>
      </c>
      <c r="M49" s="348" t="s">
        <v>488</v>
      </c>
    </row>
    <row r="50" spans="2:13" ht="27.75" customHeight="1" x14ac:dyDescent="0.15">
      <c r="B50" s="1184" t="s">
        <v>40</v>
      </c>
      <c r="C50" s="1185"/>
      <c r="D50" s="109"/>
      <c r="E50" s="1190" t="s">
        <v>41</v>
      </c>
      <c r="F50" s="1190"/>
      <c r="G50" s="1190"/>
      <c r="H50" s="1191"/>
      <c r="I50" s="346">
        <v>10120</v>
      </c>
      <c r="J50" s="347">
        <v>10248</v>
      </c>
      <c r="K50" s="347">
        <v>10657</v>
      </c>
      <c r="L50" s="347">
        <v>7917</v>
      </c>
      <c r="M50" s="348">
        <v>7936</v>
      </c>
    </row>
    <row r="51" spans="2:13" ht="27.75" customHeight="1" x14ac:dyDescent="0.15">
      <c r="B51" s="1186"/>
      <c r="C51" s="1187"/>
      <c r="D51" s="106"/>
      <c r="E51" s="1190" t="s">
        <v>42</v>
      </c>
      <c r="F51" s="1190"/>
      <c r="G51" s="1190"/>
      <c r="H51" s="1191"/>
      <c r="I51" s="346">
        <v>264</v>
      </c>
      <c r="J51" s="347">
        <v>179</v>
      </c>
      <c r="K51" s="347">
        <v>143</v>
      </c>
      <c r="L51" s="347">
        <v>104</v>
      </c>
      <c r="M51" s="348">
        <v>93</v>
      </c>
    </row>
    <row r="52" spans="2:13" ht="27.75" customHeight="1" x14ac:dyDescent="0.15">
      <c r="B52" s="1188"/>
      <c r="C52" s="1189"/>
      <c r="D52" s="106"/>
      <c r="E52" s="1190" t="s">
        <v>43</v>
      </c>
      <c r="F52" s="1190"/>
      <c r="G52" s="1190"/>
      <c r="H52" s="1191"/>
      <c r="I52" s="346">
        <v>16087</v>
      </c>
      <c r="J52" s="347">
        <v>15928</v>
      </c>
      <c r="K52" s="347">
        <v>16238</v>
      </c>
      <c r="L52" s="347">
        <v>14882</v>
      </c>
      <c r="M52" s="348">
        <v>16441</v>
      </c>
    </row>
    <row r="53" spans="2:13" ht="27.75" customHeight="1" thickBot="1" x14ac:dyDescent="0.2">
      <c r="B53" s="1192" t="s">
        <v>19</v>
      </c>
      <c r="C53" s="1193"/>
      <c r="D53" s="110"/>
      <c r="E53" s="1194" t="s">
        <v>44</v>
      </c>
      <c r="F53" s="1194"/>
      <c r="G53" s="1194"/>
      <c r="H53" s="1195"/>
      <c r="I53" s="349">
        <v>-4431</v>
      </c>
      <c r="J53" s="350">
        <v>-4563</v>
      </c>
      <c r="K53" s="350">
        <v>-5596</v>
      </c>
      <c r="L53" s="350">
        <v>-2685</v>
      </c>
      <c r="M53" s="351">
        <v>-5007</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Z9uGbNxBk52THMPG+vl2PGuntMNoC1YTdTIIBk6qv1eHEtXlYQvdMF7X8zEOrOeEQRrRnl1clcn8A2Eh4WEO1g==" saltValue="sSr88aIF4r1Q82OAe5lDe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B1:W64"/>
  <sheetViews>
    <sheetView showGridLines="0" zoomScale="80" zoomScaleNormal="8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528</v>
      </c>
      <c r="G54" s="119" t="s">
        <v>529</v>
      </c>
      <c r="H54" s="120" t="s">
        <v>530</v>
      </c>
    </row>
    <row r="55" spans="2:8" ht="52.5" customHeight="1" x14ac:dyDescent="0.15">
      <c r="B55" s="121"/>
      <c r="C55" s="1211" t="s">
        <v>46</v>
      </c>
      <c r="D55" s="1211"/>
      <c r="E55" s="1212"/>
      <c r="F55" s="352">
        <v>4967</v>
      </c>
      <c r="G55" s="352">
        <v>4605</v>
      </c>
      <c r="H55" s="353">
        <v>4172</v>
      </c>
    </row>
    <row r="56" spans="2:8" ht="52.5" customHeight="1" x14ac:dyDescent="0.15">
      <c r="B56" s="122"/>
      <c r="C56" s="1213" t="s">
        <v>47</v>
      </c>
      <c r="D56" s="1213"/>
      <c r="E56" s="1214"/>
      <c r="F56" s="354">
        <v>949</v>
      </c>
      <c r="G56" s="354">
        <v>991</v>
      </c>
      <c r="H56" s="355">
        <v>1024</v>
      </c>
    </row>
    <row r="57" spans="2:8" ht="53.25" customHeight="1" x14ac:dyDescent="0.15">
      <c r="B57" s="122"/>
      <c r="C57" s="1215" t="s">
        <v>48</v>
      </c>
      <c r="D57" s="1215"/>
      <c r="E57" s="1216"/>
      <c r="F57" s="356">
        <v>6111</v>
      </c>
      <c r="G57" s="356">
        <v>6106</v>
      </c>
      <c r="H57" s="357">
        <v>6112</v>
      </c>
    </row>
    <row r="58" spans="2:8" ht="45.75" customHeight="1" x14ac:dyDescent="0.15">
      <c r="B58" s="123"/>
      <c r="C58" s="1203" t="s">
        <v>549</v>
      </c>
      <c r="D58" s="1204"/>
      <c r="E58" s="1205"/>
      <c r="F58" s="358">
        <v>2794</v>
      </c>
      <c r="G58" s="358">
        <v>2776</v>
      </c>
      <c r="H58" s="359">
        <v>2755</v>
      </c>
    </row>
    <row r="59" spans="2:8" ht="45.75" customHeight="1" x14ac:dyDescent="0.15">
      <c r="B59" s="123"/>
      <c r="C59" s="1203" t="s">
        <v>550</v>
      </c>
      <c r="D59" s="1204"/>
      <c r="E59" s="1205"/>
      <c r="F59" s="358">
        <v>1715</v>
      </c>
      <c r="G59" s="358">
        <v>1715</v>
      </c>
      <c r="H59" s="359">
        <v>1715</v>
      </c>
    </row>
    <row r="60" spans="2:8" ht="45.75" customHeight="1" x14ac:dyDescent="0.15">
      <c r="B60" s="123"/>
      <c r="C60" s="1203" t="s">
        <v>551</v>
      </c>
      <c r="D60" s="1204"/>
      <c r="E60" s="1205"/>
      <c r="F60" s="358">
        <v>573</v>
      </c>
      <c r="G60" s="358">
        <v>573</v>
      </c>
      <c r="H60" s="359">
        <v>573</v>
      </c>
    </row>
    <row r="61" spans="2:8" ht="45.75" customHeight="1" x14ac:dyDescent="0.15">
      <c r="B61" s="123"/>
      <c r="C61" s="1203" t="s">
        <v>552</v>
      </c>
      <c r="D61" s="1204"/>
      <c r="E61" s="1205"/>
      <c r="F61" s="358">
        <v>317</v>
      </c>
      <c r="G61" s="358">
        <v>317</v>
      </c>
      <c r="H61" s="359">
        <v>319</v>
      </c>
    </row>
    <row r="62" spans="2:8" ht="45.75" customHeight="1" thickBot="1" x14ac:dyDescent="0.2">
      <c r="B62" s="124"/>
      <c r="C62" s="1206" t="s">
        <v>553</v>
      </c>
      <c r="D62" s="1207"/>
      <c r="E62" s="1208"/>
      <c r="F62" s="360">
        <v>317</v>
      </c>
      <c r="G62" s="360">
        <v>313</v>
      </c>
      <c r="H62" s="361">
        <v>294</v>
      </c>
    </row>
    <row r="63" spans="2:8" ht="52.5" customHeight="1" thickBot="1" x14ac:dyDescent="0.2">
      <c r="B63" s="125"/>
      <c r="C63" s="1209" t="s">
        <v>49</v>
      </c>
      <c r="D63" s="1209"/>
      <c r="E63" s="1210"/>
      <c r="F63" s="362">
        <v>12026</v>
      </c>
      <c r="G63" s="362">
        <v>11702</v>
      </c>
      <c r="H63" s="363">
        <v>11308</v>
      </c>
    </row>
    <row r="64" spans="2:8" x14ac:dyDescent="0.15"/>
  </sheetData>
  <sheetProtection algorithmName="SHA-512" hashValue="y/z9bHXR01hlW8MtXq7tMXHwrMaQvrJSewhLcn0vBX6SyweZEgtKwhvW4nxDKDELNVPFbJBpJGv7RcIto8MWOw==" saltValue="mlNyCwRNDViQXOOhgPd7k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525</v>
      </c>
      <c r="G2" s="139"/>
      <c r="H2" s="140"/>
    </row>
    <row r="3" spans="1:8" x14ac:dyDescent="0.15">
      <c r="A3" s="136" t="s">
        <v>518</v>
      </c>
      <c r="B3" s="141"/>
      <c r="C3" s="142"/>
      <c r="D3" s="143">
        <v>75022</v>
      </c>
      <c r="E3" s="144"/>
      <c r="F3" s="145">
        <v>92632</v>
      </c>
      <c r="G3" s="146"/>
      <c r="H3" s="147"/>
    </row>
    <row r="4" spans="1:8" x14ac:dyDescent="0.15">
      <c r="A4" s="148"/>
      <c r="B4" s="149"/>
      <c r="C4" s="150"/>
      <c r="D4" s="151">
        <v>22580</v>
      </c>
      <c r="E4" s="152"/>
      <c r="F4" s="153">
        <v>47978</v>
      </c>
      <c r="G4" s="154"/>
      <c r="H4" s="155"/>
    </row>
    <row r="5" spans="1:8" x14ac:dyDescent="0.15">
      <c r="A5" s="136" t="s">
        <v>520</v>
      </c>
      <c r="B5" s="141"/>
      <c r="C5" s="142"/>
      <c r="D5" s="143">
        <v>92396</v>
      </c>
      <c r="E5" s="144"/>
      <c r="F5" s="145">
        <v>96469</v>
      </c>
      <c r="G5" s="146"/>
      <c r="H5" s="147"/>
    </row>
    <row r="6" spans="1:8" x14ac:dyDescent="0.15">
      <c r="A6" s="148"/>
      <c r="B6" s="149"/>
      <c r="C6" s="150"/>
      <c r="D6" s="151">
        <v>47896</v>
      </c>
      <c r="E6" s="152"/>
      <c r="F6" s="153">
        <v>49775</v>
      </c>
      <c r="G6" s="154"/>
      <c r="H6" s="155"/>
    </row>
    <row r="7" spans="1:8" x14ac:dyDescent="0.15">
      <c r="A7" s="136" t="s">
        <v>521</v>
      </c>
      <c r="B7" s="141"/>
      <c r="C7" s="142"/>
      <c r="D7" s="143">
        <v>114925</v>
      </c>
      <c r="E7" s="144"/>
      <c r="F7" s="145">
        <v>85743</v>
      </c>
      <c r="G7" s="146"/>
      <c r="H7" s="147"/>
    </row>
    <row r="8" spans="1:8" x14ac:dyDescent="0.15">
      <c r="A8" s="148"/>
      <c r="B8" s="149"/>
      <c r="C8" s="150"/>
      <c r="D8" s="151">
        <v>72585</v>
      </c>
      <c r="E8" s="152"/>
      <c r="F8" s="153">
        <v>45231</v>
      </c>
      <c r="G8" s="154"/>
      <c r="H8" s="155"/>
    </row>
    <row r="9" spans="1:8" x14ac:dyDescent="0.15">
      <c r="A9" s="136" t="s">
        <v>522</v>
      </c>
      <c r="B9" s="141"/>
      <c r="C9" s="142"/>
      <c r="D9" s="143">
        <v>75104</v>
      </c>
      <c r="E9" s="144"/>
      <c r="F9" s="145">
        <v>92509</v>
      </c>
      <c r="G9" s="146"/>
      <c r="H9" s="147"/>
    </row>
    <row r="10" spans="1:8" x14ac:dyDescent="0.15">
      <c r="A10" s="148"/>
      <c r="B10" s="149"/>
      <c r="C10" s="150"/>
      <c r="D10" s="151">
        <v>42200</v>
      </c>
      <c r="E10" s="152"/>
      <c r="F10" s="153">
        <v>52274</v>
      </c>
      <c r="G10" s="154"/>
      <c r="H10" s="155"/>
    </row>
    <row r="11" spans="1:8" x14ac:dyDescent="0.15">
      <c r="A11" s="136" t="s">
        <v>523</v>
      </c>
      <c r="B11" s="141"/>
      <c r="C11" s="142"/>
      <c r="D11" s="143">
        <v>93718</v>
      </c>
      <c r="E11" s="144"/>
      <c r="F11" s="145">
        <v>98544</v>
      </c>
      <c r="G11" s="146"/>
      <c r="H11" s="147"/>
    </row>
    <row r="12" spans="1:8" x14ac:dyDescent="0.15">
      <c r="A12" s="148"/>
      <c r="B12" s="149"/>
      <c r="C12" s="156"/>
      <c r="D12" s="151">
        <v>65147</v>
      </c>
      <c r="E12" s="152"/>
      <c r="F12" s="153">
        <v>55816</v>
      </c>
      <c r="G12" s="154"/>
      <c r="H12" s="155"/>
    </row>
    <row r="13" spans="1:8" x14ac:dyDescent="0.15">
      <c r="A13" s="136"/>
      <c r="B13" s="141"/>
      <c r="C13" s="157"/>
      <c r="D13" s="158">
        <v>90233</v>
      </c>
      <c r="E13" s="159"/>
      <c r="F13" s="160">
        <v>93179</v>
      </c>
      <c r="G13" s="161"/>
      <c r="H13" s="147"/>
    </row>
    <row r="14" spans="1:8" x14ac:dyDescent="0.15">
      <c r="A14" s="148"/>
      <c r="B14" s="149"/>
      <c r="C14" s="150"/>
      <c r="D14" s="151">
        <v>50082</v>
      </c>
      <c r="E14" s="152"/>
      <c r="F14" s="153">
        <v>50215</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1.59</v>
      </c>
      <c r="C19" s="162">
        <f>ROUND(VALUE(SUBSTITUTE(実質収支比率等に係る経年分析!G$48,"▲","-")),2)</f>
        <v>5.3</v>
      </c>
      <c r="D19" s="162">
        <f>ROUND(VALUE(SUBSTITUTE(実質収支比率等に係る経年分析!H$48,"▲","-")),2)</f>
        <v>2.63</v>
      </c>
      <c r="E19" s="162">
        <f>ROUND(VALUE(SUBSTITUTE(実質収支比率等に係る経年分析!I$48,"▲","-")),2)</f>
        <v>2.58</v>
      </c>
      <c r="F19" s="162">
        <f>ROUND(VALUE(SUBSTITUTE(実質収支比率等に係る経年分析!J$48,"▲","-")),2)</f>
        <v>0.98</v>
      </c>
    </row>
    <row r="20" spans="1:11" x14ac:dyDescent="0.15">
      <c r="A20" s="162" t="s">
        <v>53</v>
      </c>
      <c r="B20" s="162">
        <f>ROUND(VALUE(SUBSTITUTE(実質収支比率等に係る経年分析!F$47,"▲","-")),2)</f>
        <v>45.32</v>
      </c>
      <c r="C20" s="162">
        <f>ROUND(VALUE(SUBSTITUTE(実質収支比率等に係る経年分析!G$47,"▲","-")),2)</f>
        <v>44.93</v>
      </c>
      <c r="D20" s="162">
        <f>ROUND(VALUE(SUBSTITUTE(実質収支比率等に係る経年分析!H$47,"▲","-")),2)</f>
        <v>49.13</v>
      </c>
      <c r="E20" s="162">
        <f>ROUND(VALUE(SUBSTITUTE(実質収支比率等に係る経年分析!I$47,"▲","-")),2)</f>
        <v>45.12</v>
      </c>
      <c r="F20" s="162">
        <f>ROUND(VALUE(SUBSTITUTE(実質収支比率等に係る経年分析!J$47,"▲","-")),2)</f>
        <v>39.85</v>
      </c>
    </row>
    <row r="21" spans="1:11" x14ac:dyDescent="0.15">
      <c r="A21" s="162" t="s">
        <v>54</v>
      </c>
      <c r="B21" s="162">
        <f>IF(ISNUMBER(VALUE(SUBSTITUTE(実質収支比率等に係る経年分析!F$49,"▲","-"))),ROUND(VALUE(SUBSTITUTE(実質収支比率等に係る経年分析!F$49,"▲","-")),2),NA())</f>
        <v>0.82</v>
      </c>
      <c r="C21" s="162">
        <f>IF(ISNUMBER(VALUE(SUBSTITUTE(実質収支比率等に係る経年分析!G$49,"▲","-"))),ROUND(VALUE(SUBSTITUTE(実質収支比率等に係る経年分析!G$49,"▲","-")),2),NA())</f>
        <v>3.83</v>
      </c>
      <c r="D21" s="162">
        <f>IF(ISNUMBER(VALUE(SUBSTITUTE(実質収支比率等に係る経年分析!H$49,"▲","-"))),ROUND(VALUE(SUBSTITUTE(実質収支比率等に係る経年分析!H$49,"▲","-")),2),NA())</f>
        <v>-2.78</v>
      </c>
      <c r="E21" s="162">
        <f>IF(ISNUMBER(VALUE(SUBSTITUTE(実質収支比率等に係る経年分析!I$49,"▲","-"))),ROUND(VALUE(SUBSTITUTE(実質収支比率等に係る経年分析!I$49,"▲","-")),2),NA())</f>
        <v>-4.87</v>
      </c>
      <c r="F21" s="162">
        <f>IF(ISNUMBER(VALUE(SUBSTITUTE(実質収支比率等に係る経年分析!J$49,"▲","-"))),ROUND(VALUE(SUBSTITUTE(実質収支比率等に係る経年分析!J$49,"▲","-")),2),NA())</f>
        <v>-6.93</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0.03</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2.64</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介護保険特別会計（介護サービス事業勘定）</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15">
      <c r="A30" s="163" t="str">
        <f>IF(連結実質赤字比率に係る赤字・黒字の構成分析!C$40="",NA(),連結実質赤字比率に係る赤字・黒字の構成分析!C$40)</f>
        <v>後期高齢者医療特別会計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0.11</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0.12</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0.11</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0.06</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0.12</v>
      </c>
    </row>
    <row r="31" spans="1:11" x14ac:dyDescent="0.15">
      <c r="A31" s="163" t="str">
        <f>IF(連結実質赤字比率に係る赤字・黒字の構成分析!C$39="",NA(),連結実質赤字比率に係る赤字・黒字の構成分析!C$39)</f>
        <v>国民健康保険特別会計（事業勘定）</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0.08</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0.41</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0.17</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0.41</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0.38</v>
      </c>
    </row>
    <row r="32" spans="1:11" x14ac:dyDescent="0.15">
      <c r="A32" s="163" t="str">
        <f>IF(連結実質赤字比率に係る赤字・黒字の構成分析!C$38="",NA(),連結実質赤字比率に係る赤字・黒字の構成分析!C$38)</f>
        <v>一般会計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1.58</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5.3</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2.63</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2.58</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0.97</v>
      </c>
    </row>
    <row r="33" spans="1:16" x14ac:dyDescent="0.15">
      <c r="A33" s="163" t="str">
        <f>IF(連結実質赤字比率に係る赤字・黒字の構成分析!C$37="",NA(),連結実質赤字比率に係る赤字・黒字の構成分析!C$37)</f>
        <v>介護保険特別会計（保険事業勘定）</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0.42</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2.48</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2.33</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2.17</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1.56</v>
      </c>
    </row>
    <row r="34" spans="1:16" x14ac:dyDescent="0.15">
      <c r="A34" s="163" t="str">
        <f>IF(連結実質赤字比率に係る赤字・黒字の構成分析!C$36="",NA(),連結実質赤字比率に係る赤字・黒字の構成分析!C$36)</f>
        <v>簡易水道事業会計</v>
      </c>
      <c r="B34" s="163" t="e">
        <f>IF(ROUND(VALUE(SUBSTITUTE(連結実質赤字比率に係る赤字・黒字の構成分析!F$36,"▲", "-")), 2) &lt; 0, ABS(ROUND(VALUE(SUBSTITUTE(連結実質赤字比率に係る赤字・黒字の構成分析!F$36,"▲", "-")), 2)), NA())</f>
        <v>#VALUE!</v>
      </c>
      <c r="C34" s="163" t="e">
        <f>IF(ROUND(VALUE(SUBSTITUTE(連結実質赤字比率に係る赤字・黒字の構成分析!F$36,"▲", "-")), 2) &gt;= 0, ABS(ROUND(VALUE(SUBSTITUTE(連結実質赤字比率に係る赤字・黒字の構成分析!F$36,"▲", "-")), 2)), NA())</f>
        <v>#VALUE!</v>
      </c>
      <c r="D34" s="163" t="e">
        <f>IF(ROUND(VALUE(SUBSTITUTE(連結実質赤字比率に係る赤字・黒字の構成分析!G$36,"▲", "-")), 2) &lt; 0, ABS(ROUND(VALUE(SUBSTITUTE(連結実質赤字比率に係る赤字・黒字の構成分析!G$36,"▲", "-")), 2)), NA())</f>
        <v>#VALUE!</v>
      </c>
      <c r="E34" s="163" t="e">
        <f>IF(ROUND(VALUE(SUBSTITUTE(連結実質赤字比率に係る赤字・黒字の構成分析!G$36,"▲", "-")), 2) &gt;= 0, ABS(ROUND(VALUE(SUBSTITUTE(連結実質赤字比率に係る赤字・黒字の構成分析!G$36,"▲", "-")), 2)), NA())</f>
        <v>#VALUE!</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1.4</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2.37</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3.18</v>
      </c>
    </row>
    <row r="35" spans="1:16" x14ac:dyDescent="0.15">
      <c r="A35" s="163" t="str">
        <f>IF(連結実質赤字比率に係る赤字・黒字の構成分析!C$35="",NA(),連結実質赤字比率に係る赤字・黒字の構成分析!C$35)</f>
        <v>下水道事業会計</v>
      </c>
      <c r="B35" s="163" t="e">
        <f>IF(ROUND(VALUE(SUBSTITUTE(連結実質赤字比率に係る赤字・黒字の構成分析!F$35,"▲", "-")), 2) &lt; 0, ABS(ROUND(VALUE(SUBSTITUTE(連結実質赤字比率に係る赤字・黒字の構成分析!F$35,"▲", "-")), 2)), NA())</f>
        <v>#VALUE!</v>
      </c>
      <c r="C35" s="163" t="e">
        <f>IF(ROUND(VALUE(SUBSTITUTE(連結実質赤字比率に係る赤字・黒字の構成分析!F$35,"▲", "-")), 2) &gt;= 0, ABS(ROUND(VALUE(SUBSTITUTE(連結実質赤字比率に係る赤字・黒字の構成分析!F$35,"▲", "-")), 2)), NA())</f>
        <v>#VALUE!</v>
      </c>
      <c r="D35" s="163" t="e">
        <f>IF(ROUND(VALUE(SUBSTITUTE(連結実質赤字比率に係る赤字・黒字の構成分析!G$35,"▲", "-")), 2) &lt; 0, ABS(ROUND(VALUE(SUBSTITUTE(連結実質赤字比率に係る赤字・黒字の構成分析!G$35,"▲", "-")), 2)), NA())</f>
        <v>#VALUE!</v>
      </c>
      <c r="E35" s="163" t="e">
        <f>IF(ROUND(VALUE(SUBSTITUTE(連結実質赤字比率に係る赤字・黒字の構成分析!G$35,"▲", "-")), 2) &gt;= 0, ABS(ROUND(VALUE(SUBSTITUTE(連結実質赤字比率に係る赤字・黒字の構成分析!G$35,"▲", "-")), 2)), NA())</f>
        <v>#VALUE!</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3.04</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4.2300000000000004</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5.51</v>
      </c>
    </row>
    <row r="36" spans="1:16" x14ac:dyDescent="0.15">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3.88</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4.4800000000000004</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5.57</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6.39</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6.34</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1952</v>
      </c>
      <c r="E42" s="164"/>
      <c r="F42" s="164"/>
      <c r="G42" s="164">
        <f>'実質公債費比率（分子）の構造'!L$52</f>
        <v>1836</v>
      </c>
      <c r="H42" s="164"/>
      <c r="I42" s="164"/>
      <c r="J42" s="164">
        <f>'実質公債費比率（分子）の構造'!M$52</f>
        <v>1824</v>
      </c>
      <c r="K42" s="164"/>
      <c r="L42" s="164"/>
      <c r="M42" s="164">
        <f>'実質公債費比率（分子）の構造'!N$52</f>
        <v>1863</v>
      </c>
      <c r="N42" s="164"/>
      <c r="O42" s="164"/>
      <c r="P42" s="164">
        <f>'実質公債費比率（分子）の構造'!O$52</f>
        <v>1881</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f>'実質公債費比率（分子）の構造'!K$49</f>
        <v>136</v>
      </c>
      <c r="C45" s="164"/>
      <c r="D45" s="164"/>
      <c r="E45" s="164">
        <f>'実質公債費比率（分子）の構造'!L$49</f>
        <v>136</v>
      </c>
      <c r="F45" s="164"/>
      <c r="G45" s="164"/>
      <c r="H45" s="164">
        <f>'実質公債費比率（分子）の構造'!M$49</f>
        <v>136</v>
      </c>
      <c r="I45" s="164"/>
      <c r="J45" s="164"/>
      <c r="K45" s="164">
        <f>'実質公債費比率（分子）の構造'!N$49</f>
        <v>135</v>
      </c>
      <c r="L45" s="164"/>
      <c r="M45" s="164"/>
      <c r="N45" s="164">
        <f>'実質公債費比率（分子）の構造'!O$49</f>
        <v>133</v>
      </c>
      <c r="O45" s="164"/>
      <c r="P45" s="164"/>
    </row>
    <row r="46" spans="1:16" x14ac:dyDescent="0.15">
      <c r="A46" s="164" t="s">
        <v>64</v>
      </c>
      <c r="B46" s="164">
        <f>'実質公債費比率（分子）の構造'!K$48</f>
        <v>382</v>
      </c>
      <c r="C46" s="164"/>
      <c r="D46" s="164"/>
      <c r="E46" s="164">
        <f>'実質公債費比率（分子）の構造'!L$48</f>
        <v>429</v>
      </c>
      <c r="F46" s="164"/>
      <c r="G46" s="164"/>
      <c r="H46" s="164">
        <f>'実質公債費比率（分子）の構造'!M$48</f>
        <v>272</v>
      </c>
      <c r="I46" s="164"/>
      <c r="J46" s="164"/>
      <c r="K46" s="164">
        <f>'実質公債費比率（分子）の構造'!N$48</f>
        <v>252</v>
      </c>
      <c r="L46" s="164"/>
      <c r="M46" s="164"/>
      <c r="N46" s="164">
        <f>'実質公債費比率（分子）の構造'!O$48</f>
        <v>250</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2246</v>
      </c>
      <c r="C49" s="164"/>
      <c r="D49" s="164"/>
      <c r="E49" s="164">
        <f>'実質公債費比率（分子）の構造'!L$45</f>
        <v>2072</v>
      </c>
      <c r="F49" s="164"/>
      <c r="G49" s="164"/>
      <c r="H49" s="164">
        <f>'実質公債費比率（分子）の構造'!M$45</f>
        <v>2094</v>
      </c>
      <c r="I49" s="164"/>
      <c r="J49" s="164"/>
      <c r="K49" s="164">
        <f>'実質公債費比率（分子）の構造'!N$45</f>
        <v>2150</v>
      </c>
      <c r="L49" s="164"/>
      <c r="M49" s="164"/>
      <c r="N49" s="164">
        <f>'実質公債費比率（分子）の構造'!O$45</f>
        <v>2187</v>
      </c>
      <c r="O49" s="164"/>
      <c r="P49" s="164"/>
    </row>
    <row r="50" spans="1:16" x14ac:dyDescent="0.15">
      <c r="A50" s="164" t="s">
        <v>67</v>
      </c>
      <c r="B50" s="164" t="e">
        <f>NA()</f>
        <v>#N/A</v>
      </c>
      <c r="C50" s="164">
        <f>IF(ISNUMBER('実質公債費比率（分子）の構造'!K$53),'実質公債費比率（分子）の構造'!K$53,NA())</f>
        <v>812</v>
      </c>
      <c r="D50" s="164" t="e">
        <f>NA()</f>
        <v>#N/A</v>
      </c>
      <c r="E50" s="164" t="e">
        <f>NA()</f>
        <v>#N/A</v>
      </c>
      <c r="F50" s="164">
        <f>IF(ISNUMBER('実質公債費比率（分子）の構造'!L$53),'実質公債費比率（分子）の構造'!L$53,NA())</f>
        <v>801</v>
      </c>
      <c r="G50" s="164" t="e">
        <f>NA()</f>
        <v>#N/A</v>
      </c>
      <c r="H50" s="164" t="e">
        <f>NA()</f>
        <v>#N/A</v>
      </c>
      <c r="I50" s="164">
        <f>IF(ISNUMBER('実質公債費比率（分子）の構造'!M$53),'実質公債費比率（分子）の構造'!M$53,NA())</f>
        <v>678</v>
      </c>
      <c r="J50" s="164" t="e">
        <f>NA()</f>
        <v>#N/A</v>
      </c>
      <c r="K50" s="164" t="e">
        <f>NA()</f>
        <v>#N/A</v>
      </c>
      <c r="L50" s="164">
        <f>IF(ISNUMBER('実質公債費比率（分子）の構造'!N$53),'実質公債費比率（分子）の構造'!N$53,NA())</f>
        <v>674</v>
      </c>
      <c r="M50" s="164" t="e">
        <f>NA()</f>
        <v>#N/A</v>
      </c>
      <c r="N50" s="164" t="e">
        <f>NA()</f>
        <v>#N/A</v>
      </c>
      <c r="O50" s="164">
        <f>IF(ISNUMBER('実質公債費比率（分子）の構造'!O$53),'実質公債費比率（分子）の構造'!O$53,NA())</f>
        <v>689</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16087</v>
      </c>
      <c r="E56" s="163"/>
      <c r="F56" s="163"/>
      <c r="G56" s="163">
        <f>'将来負担比率（分子）の構造'!J$52</f>
        <v>15928</v>
      </c>
      <c r="H56" s="163"/>
      <c r="I56" s="163"/>
      <c r="J56" s="163">
        <f>'将来負担比率（分子）の構造'!K$52</f>
        <v>16238</v>
      </c>
      <c r="K56" s="163"/>
      <c r="L56" s="163"/>
      <c r="M56" s="163">
        <f>'将来負担比率（分子）の構造'!L$52</f>
        <v>14882</v>
      </c>
      <c r="N56" s="163"/>
      <c r="O56" s="163"/>
      <c r="P56" s="163">
        <f>'将来負担比率（分子）の構造'!M$52</f>
        <v>16441</v>
      </c>
    </row>
    <row r="57" spans="1:16" x14ac:dyDescent="0.15">
      <c r="A57" s="163" t="s">
        <v>42</v>
      </c>
      <c r="B57" s="163"/>
      <c r="C57" s="163"/>
      <c r="D57" s="163">
        <f>'将来負担比率（分子）の構造'!I$51</f>
        <v>264</v>
      </c>
      <c r="E57" s="163"/>
      <c r="F57" s="163"/>
      <c r="G57" s="163">
        <f>'将来負担比率（分子）の構造'!J$51</f>
        <v>179</v>
      </c>
      <c r="H57" s="163"/>
      <c r="I57" s="163"/>
      <c r="J57" s="163">
        <f>'将来負担比率（分子）の構造'!K$51</f>
        <v>143</v>
      </c>
      <c r="K57" s="163"/>
      <c r="L57" s="163"/>
      <c r="M57" s="163">
        <f>'将来負担比率（分子）の構造'!L$51</f>
        <v>104</v>
      </c>
      <c r="N57" s="163"/>
      <c r="O57" s="163"/>
      <c r="P57" s="163">
        <f>'将来負担比率（分子）の構造'!M$51</f>
        <v>93</v>
      </c>
    </row>
    <row r="58" spans="1:16" x14ac:dyDescent="0.15">
      <c r="A58" s="163" t="s">
        <v>41</v>
      </c>
      <c r="B58" s="163"/>
      <c r="C58" s="163"/>
      <c r="D58" s="163">
        <f>'将来負担比率（分子）の構造'!I$50</f>
        <v>10120</v>
      </c>
      <c r="E58" s="163"/>
      <c r="F58" s="163"/>
      <c r="G58" s="163">
        <f>'将来負担比率（分子）の構造'!J$50</f>
        <v>10248</v>
      </c>
      <c r="H58" s="163"/>
      <c r="I58" s="163"/>
      <c r="J58" s="163">
        <f>'将来負担比率（分子）の構造'!K$50</f>
        <v>10657</v>
      </c>
      <c r="K58" s="163"/>
      <c r="L58" s="163"/>
      <c r="M58" s="163">
        <f>'将来負担比率（分子）の構造'!L$50</f>
        <v>7917</v>
      </c>
      <c r="N58" s="163"/>
      <c r="O58" s="163"/>
      <c r="P58" s="163">
        <f>'将来負担比率（分子）の構造'!M$50</f>
        <v>7936</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2842</v>
      </c>
      <c r="C62" s="163"/>
      <c r="D62" s="163"/>
      <c r="E62" s="163">
        <f>'将来負担比率（分子）の構造'!J$45</f>
        <v>2739</v>
      </c>
      <c r="F62" s="163"/>
      <c r="G62" s="163"/>
      <c r="H62" s="163">
        <f>'将来負担比率（分子）の構造'!K$45</f>
        <v>2625</v>
      </c>
      <c r="I62" s="163"/>
      <c r="J62" s="163"/>
      <c r="K62" s="163">
        <f>'将来負担比率（分子）の構造'!L$45</f>
        <v>2491</v>
      </c>
      <c r="L62" s="163"/>
      <c r="M62" s="163"/>
      <c r="N62" s="163">
        <f>'将来負担比率（分子）の構造'!M$45</f>
        <v>2580</v>
      </c>
      <c r="O62" s="163"/>
      <c r="P62" s="163"/>
    </row>
    <row r="63" spans="1:16" x14ac:dyDescent="0.15">
      <c r="A63" s="163" t="s">
        <v>34</v>
      </c>
      <c r="B63" s="163">
        <f>'将来負担比率（分子）の構造'!I$44</f>
        <v>1310</v>
      </c>
      <c r="C63" s="163"/>
      <c r="D63" s="163"/>
      <c r="E63" s="163">
        <f>'将来負担比率（分子）の構造'!J$44</f>
        <v>1166</v>
      </c>
      <c r="F63" s="163"/>
      <c r="G63" s="163"/>
      <c r="H63" s="163">
        <f>'将来負担比率（分子）の構造'!K$44</f>
        <v>1021</v>
      </c>
      <c r="I63" s="163"/>
      <c r="J63" s="163"/>
      <c r="K63" s="163">
        <f>'将来負担比率（分子）の構造'!L$44</f>
        <v>870</v>
      </c>
      <c r="L63" s="163"/>
      <c r="M63" s="163"/>
      <c r="N63" s="163">
        <f>'将来負担比率（分子）の構造'!M$44</f>
        <v>718</v>
      </c>
      <c r="O63" s="163"/>
      <c r="P63" s="163"/>
    </row>
    <row r="64" spans="1:16" x14ac:dyDescent="0.15">
      <c r="A64" s="163" t="s">
        <v>33</v>
      </c>
      <c r="B64" s="163">
        <f>'将来負担比率（分子）の構造'!I$43</f>
        <v>3256</v>
      </c>
      <c r="C64" s="163"/>
      <c r="D64" s="163"/>
      <c r="E64" s="163">
        <f>'将来負担比率（分子）の構造'!J$43</f>
        <v>3194</v>
      </c>
      <c r="F64" s="163"/>
      <c r="G64" s="163"/>
      <c r="H64" s="163">
        <f>'将来負担比率（分子）の構造'!K$43</f>
        <v>2799</v>
      </c>
      <c r="I64" s="163"/>
      <c r="J64" s="163"/>
      <c r="K64" s="163">
        <f>'将来負担比率（分子）の構造'!L$43</f>
        <v>2442</v>
      </c>
      <c r="L64" s="163"/>
      <c r="M64" s="163"/>
      <c r="N64" s="163">
        <f>'将来負担比率（分子）の構造'!M$43</f>
        <v>1997</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14631</v>
      </c>
      <c r="C66" s="163"/>
      <c r="D66" s="163"/>
      <c r="E66" s="163">
        <f>'将来負担比率（分子）の構造'!J$41</f>
        <v>14694</v>
      </c>
      <c r="F66" s="163"/>
      <c r="G66" s="163"/>
      <c r="H66" s="163">
        <f>'将来負担比率（分子）の構造'!K$41</f>
        <v>14996</v>
      </c>
      <c r="I66" s="163"/>
      <c r="J66" s="163"/>
      <c r="K66" s="163">
        <f>'将来負担比率（分子）の構造'!L$41</f>
        <v>14414</v>
      </c>
      <c r="L66" s="163"/>
      <c r="M66" s="163"/>
      <c r="N66" s="163">
        <f>'将来負担比率（分子）の構造'!M$41</f>
        <v>14168</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4967</v>
      </c>
      <c r="C72" s="167">
        <f>基金残高に係る経年分析!G55</f>
        <v>4605</v>
      </c>
      <c r="D72" s="167">
        <f>基金残高に係る経年分析!H55</f>
        <v>4172</v>
      </c>
    </row>
    <row r="73" spans="1:16" x14ac:dyDescent="0.15">
      <c r="A73" s="166" t="s">
        <v>74</v>
      </c>
      <c r="B73" s="167">
        <f>基金残高に係る経年分析!F56</f>
        <v>949</v>
      </c>
      <c r="C73" s="167">
        <f>基金残高に係る経年分析!G56</f>
        <v>991</v>
      </c>
      <c r="D73" s="167">
        <f>基金残高に係る経年分析!H56</f>
        <v>1024</v>
      </c>
    </row>
    <row r="74" spans="1:16" x14ac:dyDescent="0.15">
      <c r="A74" s="166" t="s">
        <v>75</v>
      </c>
      <c r="B74" s="167">
        <f>基金残高に係る経年分析!F57</f>
        <v>6111</v>
      </c>
      <c r="C74" s="167">
        <f>基金残高に係る経年分析!G57</f>
        <v>6106</v>
      </c>
      <c r="D74" s="167">
        <f>基金残高に係る経年分析!H57</f>
        <v>6112</v>
      </c>
    </row>
  </sheetData>
  <sheetProtection algorithmName="SHA-512" hashValue="cOHDzF19WF933O3H0apzL1HT2+xWjt17ZXcdER19IT8xnbJHaWkEuq6A95mzYEdv1atmJvw7bQ9N/578qlL6tg==" saltValue="YAcNJM90v4oKRTtfOsUpT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B1:EM49"/>
  <sheetViews>
    <sheetView showGridLines="0" zoomScale="80" zoomScaleNormal="8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215</v>
      </c>
      <c r="C5" s="680"/>
      <c r="D5" s="680"/>
      <c r="E5" s="680"/>
      <c r="F5" s="680"/>
      <c r="G5" s="680"/>
      <c r="H5" s="680"/>
      <c r="I5" s="680"/>
      <c r="J5" s="680"/>
      <c r="K5" s="680"/>
      <c r="L5" s="680"/>
      <c r="M5" s="680"/>
      <c r="N5" s="680"/>
      <c r="O5" s="680"/>
      <c r="P5" s="680"/>
      <c r="Q5" s="681"/>
      <c r="R5" s="676">
        <v>2633722</v>
      </c>
      <c r="S5" s="677"/>
      <c r="T5" s="677"/>
      <c r="U5" s="677"/>
      <c r="V5" s="677"/>
      <c r="W5" s="677"/>
      <c r="X5" s="677"/>
      <c r="Y5" s="702"/>
      <c r="Z5" s="715">
        <v>14</v>
      </c>
      <c r="AA5" s="715"/>
      <c r="AB5" s="715"/>
      <c r="AC5" s="715"/>
      <c r="AD5" s="716">
        <v>2633722</v>
      </c>
      <c r="AE5" s="716"/>
      <c r="AF5" s="716"/>
      <c r="AG5" s="716"/>
      <c r="AH5" s="716"/>
      <c r="AI5" s="716"/>
      <c r="AJ5" s="716"/>
      <c r="AK5" s="716"/>
      <c r="AL5" s="703">
        <v>25</v>
      </c>
      <c r="AM5" s="685"/>
      <c r="AN5" s="685"/>
      <c r="AO5" s="704"/>
      <c r="AP5" s="679" t="s">
        <v>216</v>
      </c>
      <c r="AQ5" s="680"/>
      <c r="AR5" s="680"/>
      <c r="AS5" s="680"/>
      <c r="AT5" s="680"/>
      <c r="AU5" s="680"/>
      <c r="AV5" s="680"/>
      <c r="AW5" s="680"/>
      <c r="AX5" s="680"/>
      <c r="AY5" s="680"/>
      <c r="AZ5" s="680"/>
      <c r="BA5" s="680"/>
      <c r="BB5" s="680"/>
      <c r="BC5" s="680"/>
      <c r="BD5" s="680"/>
      <c r="BE5" s="680"/>
      <c r="BF5" s="681"/>
      <c r="BG5" s="621">
        <v>2633230</v>
      </c>
      <c r="BH5" s="622"/>
      <c r="BI5" s="622"/>
      <c r="BJ5" s="622"/>
      <c r="BK5" s="622"/>
      <c r="BL5" s="622"/>
      <c r="BM5" s="622"/>
      <c r="BN5" s="623"/>
      <c r="BO5" s="659">
        <v>100</v>
      </c>
      <c r="BP5" s="659"/>
      <c r="BQ5" s="659"/>
      <c r="BR5" s="659"/>
      <c r="BS5" s="660" t="s">
        <v>122</v>
      </c>
      <c r="BT5" s="660"/>
      <c r="BU5" s="660"/>
      <c r="BV5" s="660"/>
      <c r="BW5" s="660"/>
      <c r="BX5" s="660"/>
      <c r="BY5" s="660"/>
      <c r="BZ5" s="660"/>
      <c r="CA5" s="660"/>
      <c r="CB5" s="700"/>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15">
      <c r="B6" s="618" t="s">
        <v>220</v>
      </c>
      <c r="C6" s="619"/>
      <c r="D6" s="619"/>
      <c r="E6" s="619"/>
      <c r="F6" s="619"/>
      <c r="G6" s="619"/>
      <c r="H6" s="619"/>
      <c r="I6" s="619"/>
      <c r="J6" s="619"/>
      <c r="K6" s="619"/>
      <c r="L6" s="619"/>
      <c r="M6" s="619"/>
      <c r="N6" s="619"/>
      <c r="O6" s="619"/>
      <c r="P6" s="619"/>
      <c r="Q6" s="620"/>
      <c r="R6" s="621">
        <v>321328</v>
      </c>
      <c r="S6" s="622"/>
      <c r="T6" s="622"/>
      <c r="U6" s="622"/>
      <c r="V6" s="622"/>
      <c r="W6" s="622"/>
      <c r="X6" s="622"/>
      <c r="Y6" s="623"/>
      <c r="Z6" s="659">
        <v>1.7</v>
      </c>
      <c r="AA6" s="659"/>
      <c r="AB6" s="659"/>
      <c r="AC6" s="659"/>
      <c r="AD6" s="660">
        <v>321328</v>
      </c>
      <c r="AE6" s="660"/>
      <c r="AF6" s="660"/>
      <c r="AG6" s="660"/>
      <c r="AH6" s="660"/>
      <c r="AI6" s="660"/>
      <c r="AJ6" s="660"/>
      <c r="AK6" s="660"/>
      <c r="AL6" s="624">
        <v>3</v>
      </c>
      <c r="AM6" s="625"/>
      <c r="AN6" s="625"/>
      <c r="AO6" s="661"/>
      <c r="AP6" s="618" t="s">
        <v>221</v>
      </c>
      <c r="AQ6" s="619"/>
      <c r="AR6" s="619"/>
      <c r="AS6" s="619"/>
      <c r="AT6" s="619"/>
      <c r="AU6" s="619"/>
      <c r="AV6" s="619"/>
      <c r="AW6" s="619"/>
      <c r="AX6" s="619"/>
      <c r="AY6" s="619"/>
      <c r="AZ6" s="619"/>
      <c r="BA6" s="619"/>
      <c r="BB6" s="619"/>
      <c r="BC6" s="619"/>
      <c r="BD6" s="619"/>
      <c r="BE6" s="619"/>
      <c r="BF6" s="620"/>
      <c r="BG6" s="621">
        <v>2633230</v>
      </c>
      <c r="BH6" s="622"/>
      <c r="BI6" s="622"/>
      <c r="BJ6" s="622"/>
      <c r="BK6" s="622"/>
      <c r="BL6" s="622"/>
      <c r="BM6" s="622"/>
      <c r="BN6" s="623"/>
      <c r="BO6" s="659">
        <v>100</v>
      </c>
      <c r="BP6" s="659"/>
      <c r="BQ6" s="659"/>
      <c r="BR6" s="659"/>
      <c r="BS6" s="660" t="s">
        <v>122</v>
      </c>
      <c r="BT6" s="660"/>
      <c r="BU6" s="660"/>
      <c r="BV6" s="660"/>
      <c r="BW6" s="660"/>
      <c r="BX6" s="660"/>
      <c r="BY6" s="660"/>
      <c r="BZ6" s="660"/>
      <c r="CA6" s="660"/>
      <c r="CB6" s="700"/>
      <c r="CD6" s="679" t="s">
        <v>222</v>
      </c>
      <c r="CE6" s="680"/>
      <c r="CF6" s="680"/>
      <c r="CG6" s="680"/>
      <c r="CH6" s="680"/>
      <c r="CI6" s="680"/>
      <c r="CJ6" s="680"/>
      <c r="CK6" s="680"/>
      <c r="CL6" s="680"/>
      <c r="CM6" s="680"/>
      <c r="CN6" s="680"/>
      <c r="CO6" s="680"/>
      <c r="CP6" s="680"/>
      <c r="CQ6" s="681"/>
      <c r="CR6" s="621">
        <v>164731</v>
      </c>
      <c r="CS6" s="622"/>
      <c r="CT6" s="622"/>
      <c r="CU6" s="622"/>
      <c r="CV6" s="622"/>
      <c r="CW6" s="622"/>
      <c r="CX6" s="622"/>
      <c r="CY6" s="623"/>
      <c r="CZ6" s="703">
        <v>0.9</v>
      </c>
      <c r="DA6" s="685"/>
      <c r="DB6" s="685"/>
      <c r="DC6" s="705"/>
      <c r="DD6" s="627">
        <v>29150</v>
      </c>
      <c r="DE6" s="622"/>
      <c r="DF6" s="622"/>
      <c r="DG6" s="622"/>
      <c r="DH6" s="622"/>
      <c r="DI6" s="622"/>
      <c r="DJ6" s="622"/>
      <c r="DK6" s="622"/>
      <c r="DL6" s="622"/>
      <c r="DM6" s="622"/>
      <c r="DN6" s="622"/>
      <c r="DO6" s="622"/>
      <c r="DP6" s="623"/>
      <c r="DQ6" s="627">
        <v>135576</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2504</v>
      </c>
      <c r="S7" s="622"/>
      <c r="T7" s="622"/>
      <c r="U7" s="622"/>
      <c r="V7" s="622"/>
      <c r="W7" s="622"/>
      <c r="X7" s="622"/>
      <c r="Y7" s="623"/>
      <c r="Z7" s="659">
        <v>0</v>
      </c>
      <c r="AA7" s="659"/>
      <c r="AB7" s="659"/>
      <c r="AC7" s="659"/>
      <c r="AD7" s="660">
        <v>2504</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987171</v>
      </c>
      <c r="BH7" s="622"/>
      <c r="BI7" s="622"/>
      <c r="BJ7" s="622"/>
      <c r="BK7" s="622"/>
      <c r="BL7" s="622"/>
      <c r="BM7" s="622"/>
      <c r="BN7" s="623"/>
      <c r="BO7" s="659">
        <v>37.5</v>
      </c>
      <c r="BP7" s="659"/>
      <c r="BQ7" s="659"/>
      <c r="BR7" s="659"/>
      <c r="BS7" s="660" t="s">
        <v>122</v>
      </c>
      <c r="BT7" s="660"/>
      <c r="BU7" s="660"/>
      <c r="BV7" s="660"/>
      <c r="BW7" s="660"/>
      <c r="BX7" s="660"/>
      <c r="BY7" s="660"/>
      <c r="BZ7" s="660"/>
      <c r="CA7" s="660"/>
      <c r="CB7" s="700"/>
      <c r="CD7" s="618" t="s">
        <v>225</v>
      </c>
      <c r="CE7" s="619"/>
      <c r="CF7" s="619"/>
      <c r="CG7" s="619"/>
      <c r="CH7" s="619"/>
      <c r="CI7" s="619"/>
      <c r="CJ7" s="619"/>
      <c r="CK7" s="619"/>
      <c r="CL7" s="619"/>
      <c r="CM7" s="619"/>
      <c r="CN7" s="619"/>
      <c r="CO7" s="619"/>
      <c r="CP7" s="619"/>
      <c r="CQ7" s="620"/>
      <c r="CR7" s="621">
        <v>2998623</v>
      </c>
      <c r="CS7" s="622"/>
      <c r="CT7" s="622"/>
      <c r="CU7" s="622"/>
      <c r="CV7" s="622"/>
      <c r="CW7" s="622"/>
      <c r="CX7" s="622"/>
      <c r="CY7" s="623"/>
      <c r="CZ7" s="659">
        <v>16.100000000000001</v>
      </c>
      <c r="DA7" s="659"/>
      <c r="DB7" s="659"/>
      <c r="DC7" s="659"/>
      <c r="DD7" s="627">
        <v>428768</v>
      </c>
      <c r="DE7" s="622"/>
      <c r="DF7" s="622"/>
      <c r="DG7" s="622"/>
      <c r="DH7" s="622"/>
      <c r="DI7" s="622"/>
      <c r="DJ7" s="622"/>
      <c r="DK7" s="622"/>
      <c r="DL7" s="622"/>
      <c r="DM7" s="622"/>
      <c r="DN7" s="622"/>
      <c r="DO7" s="622"/>
      <c r="DP7" s="623"/>
      <c r="DQ7" s="627">
        <v>2287263</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19710</v>
      </c>
      <c r="S8" s="622"/>
      <c r="T8" s="622"/>
      <c r="U8" s="622"/>
      <c r="V8" s="622"/>
      <c r="W8" s="622"/>
      <c r="X8" s="622"/>
      <c r="Y8" s="623"/>
      <c r="Z8" s="659">
        <v>0.1</v>
      </c>
      <c r="AA8" s="659"/>
      <c r="AB8" s="659"/>
      <c r="AC8" s="659"/>
      <c r="AD8" s="660">
        <v>19710</v>
      </c>
      <c r="AE8" s="660"/>
      <c r="AF8" s="660"/>
      <c r="AG8" s="660"/>
      <c r="AH8" s="660"/>
      <c r="AI8" s="660"/>
      <c r="AJ8" s="660"/>
      <c r="AK8" s="660"/>
      <c r="AL8" s="624">
        <v>0.2</v>
      </c>
      <c r="AM8" s="625"/>
      <c r="AN8" s="625"/>
      <c r="AO8" s="661"/>
      <c r="AP8" s="618" t="s">
        <v>227</v>
      </c>
      <c r="AQ8" s="619"/>
      <c r="AR8" s="619"/>
      <c r="AS8" s="619"/>
      <c r="AT8" s="619"/>
      <c r="AU8" s="619"/>
      <c r="AV8" s="619"/>
      <c r="AW8" s="619"/>
      <c r="AX8" s="619"/>
      <c r="AY8" s="619"/>
      <c r="AZ8" s="619"/>
      <c r="BA8" s="619"/>
      <c r="BB8" s="619"/>
      <c r="BC8" s="619"/>
      <c r="BD8" s="619"/>
      <c r="BE8" s="619"/>
      <c r="BF8" s="620"/>
      <c r="BG8" s="621">
        <v>35207</v>
      </c>
      <c r="BH8" s="622"/>
      <c r="BI8" s="622"/>
      <c r="BJ8" s="622"/>
      <c r="BK8" s="622"/>
      <c r="BL8" s="622"/>
      <c r="BM8" s="622"/>
      <c r="BN8" s="623"/>
      <c r="BO8" s="659">
        <v>1.3</v>
      </c>
      <c r="BP8" s="659"/>
      <c r="BQ8" s="659"/>
      <c r="BR8" s="659"/>
      <c r="BS8" s="660" t="s">
        <v>122</v>
      </c>
      <c r="BT8" s="660"/>
      <c r="BU8" s="660"/>
      <c r="BV8" s="660"/>
      <c r="BW8" s="660"/>
      <c r="BX8" s="660"/>
      <c r="BY8" s="660"/>
      <c r="BZ8" s="660"/>
      <c r="CA8" s="660"/>
      <c r="CB8" s="700"/>
      <c r="CD8" s="618" t="s">
        <v>228</v>
      </c>
      <c r="CE8" s="619"/>
      <c r="CF8" s="619"/>
      <c r="CG8" s="619"/>
      <c r="CH8" s="619"/>
      <c r="CI8" s="619"/>
      <c r="CJ8" s="619"/>
      <c r="CK8" s="619"/>
      <c r="CL8" s="619"/>
      <c r="CM8" s="619"/>
      <c r="CN8" s="619"/>
      <c r="CO8" s="619"/>
      <c r="CP8" s="619"/>
      <c r="CQ8" s="620"/>
      <c r="CR8" s="621">
        <v>6299562</v>
      </c>
      <c r="CS8" s="622"/>
      <c r="CT8" s="622"/>
      <c r="CU8" s="622"/>
      <c r="CV8" s="622"/>
      <c r="CW8" s="622"/>
      <c r="CX8" s="622"/>
      <c r="CY8" s="623"/>
      <c r="CZ8" s="659">
        <v>33.799999999999997</v>
      </c>
      <c r="DA8" s="659"/>
      <c r="DB8" s="659"/>
      <c r="DC8" s="659"/>
      <c r="DD8" s="627">
        <v>81681</v>
      </c>
      <c r="DE8" s="622"/>
      <c r="DF8" s="622"/>
      <c r="DG8" s="622"/>
      <c r="DH8" s="622"/>
      <c r="DI8" s="622"/>
      <c r="DJ8" s="622"/>
      <c r="DK8" s="622"/>
      <c r="DL8" s="622"/>
      <c r="DM8" s="622"/>
      <c r="DN8" s="622"/>
      <c r="DO8" s="622"/>
      <c r="DP8" s="623"/>
      <c r="DQ8" s="627">
        <v>3917255</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23913</v>
      </c>
      <c r="S9" s="622"/>
      <c r="T9" s="622"/>
      <c r="U9" s="622"/>
      <c r="V9" s="622"/>
      <c r="W9" s="622"/>
      <c r="X9" s="622"/>
      <c r="Y9" s="623"/>
      <c r="Z9" s="659">
        <v>0.1</v>
      </c>
      <c r="AA9" s="659"/>
      <c r="AB9" s="659"/>
      <c r="AC9" s="659"/>
      <c r="AD9" s="660">
        <v>23913</v>
      </c>
      <c r="AE9" s="660"/>
      <c r="AF9" s="660"/>
      <c r="AG9" s="660"/>
      <c r="AH9" s="660"/>
      <c r="AI9" s="660"/>
      <c r="AJ9" s="660"/>
      <c r="AK9" s="660"/>
      <c r="AL9" s="624">
        <v>0.2</v>
      </c>
      <c r="AM9" s="625"/>
      <c r="AN9" s="625"/>
      <c r="AO9" s="661"/>
      <c r="AP9" s="618" t="s">
        <v>230</v>
      </c>
      <c r="AQ9" s="619"/>
      <c r="AR9" s="619"/>
      <c r="AS9" s="619"/>
      <c r="AT9" s="619"/>
      <c r="AU9" s="619"/>
      <c r="AV9" s="619"/>
      <c r="AW9" s="619"/>
      <c r="AX9" s="619"/>
      <c r="AY9" s="619"/>
      <c r="AZ9" s="619"/>
      <c r="BA9" s="619"/>
      <c r="BB9" s="619"/>
      <c r="BC9" s="619"/>
      <c r="BD9" s="619"/>
      <c r="BE9" s="619"/>
      <c r="BF9" s="620"/>
      <c r="BG9" s="621">
        <v>859270</v>
      </c>
      <c r="BH9" s="622"/>
      <c r="BI9" s="622"/>
      <c r="BJ9" s="622"/>
      <c r="BK9" s="622"/>
      <c r="BL9" s="622"/>
      <c r="BM9" s="622"/>
      <c r="BN9" s="623"/>
      <c r="BO9" s="659">
        <v>32.6</v>
      </c>
      <c r="BP9" s="659"/>
      <c r="BQ9" s="659"/>
      <c r="BR9" s="659"/>
      <c r="BS9" s="660" t="s">
        <v>122</v>
      </c>
      <c r="BT9" s="660"/>
      <c r="BU9" s="660"/>
      <c r="BV9" s="660"/>
      <c r="BW9" s="660"/>
      <c r="BX9" s="660"/>
      <c r="BY9" s="660"/>
      <c r="BZ9" s="660"/>
      <c r="CA9" s="660"/>
      <c r="CB9" s="700"/>
      <c r="CD9" s="618" t="s">
        <v>231</v>
      </c>
      <c r="CE9" s="619"/>
      <c r="CF9" s="619"/>
      <c r="CG9" s="619"/>
      <c r="CH9" s="619"/>
      <c r="CI9" s="619"/>
      <c r="CJ9" s="619"/>
      <c r="CK9" s="619"/>
      <c r="CL9" s="619"/>
      <c r="CM9" s="619"/>
      <c r="CN9" s="619"/>
      <c r="CO9" s="619"/>
      <c r="CP9" s="619"/>
      <c r="CQ9" s="620"/>
      <c r="CR9" s="621">
        <v>1571319</v>
      </c>
      <c r="CS9" s="622"/>
      <c r="CT9" s="622"/>
      <c r="CU9" s="622"/>
      <c r="CV9" s="622"/>
      <c r="CW9" s="622"/>
      <c r="CX9" s="622"/>
      <c r="CY9" s="623"/>
      <c r="CZ9" s="659">
        <v>8.4</v>
      </c>
      <c r="DA9" s="659"/>
      <c r="DB9" s="659"/>
      <c r="DC9" s="659"/>
      <c r="DD9" s="627">
        <v>202820</v>
      </c>
      <c r="DE9" s="622"/>
      <c r="DF9" s="622"/>
      <c r="DG9" s="622"/>
      <c r="DH9" s="622"/>
      <c r="DI9" s="622"/>
      <c r="DJ9" s="622"/>
      <c r="DK9" s="622"/>
      <c r="DL9" s="622"/>
      <c r="DM9" s="622"/>
      <c r="DN9" s="622"/>
      <c r="DO9" s="622"/>
      <c r="DP9" s="623"/>
      <c r="DQ9" s="627">
        <v>1169412</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46293</v>
      </c>
      <c r="BH10" s="622"/>
      <c r="BI10" s="622"/>
      <c r="BJ10" s="622"/>
      <c r="BK10" s="622"/>
      <c r="BL10" s="622"/>
      <c r="BM10" s="622"/>
      <c r="BN10" s="623"/>
      <c r="BO10" s="659">
        <v>1.8</v>
      </c>
      <c r="BP10" s="659"/>
      <c r="BQ10" s="659"/>
      <c r="BR10" s="659"/>
      <c r="BS10" s="660" t="s">
        <v>122</v>
      </c>
      <c r="BT10" s="660"/>
      <c r="BU10" s="660"/>
      <c r="BV10" s="660"/>
      <c r="BW10" s="660"/>
      <c r="BX10" s="660"/>
      <c r="BY10" s="660"/>
      <c r="BZ10" s="660"/>
      <c r="CA10" s="660"/>
      <c r="CB10" s="700"/>
      <c r="CD10" s="618" t="s">
        <v>234</v>
      </c>
      <c r="CE10" s="619"/>
      <c r="CF10" s="619"/>
      <c r="CG10" s="619"/>
      <c r="CH10" s="619"/>
      <c r="CI10" s="619"/>
      <c r="CJ10" s="619"/>
      <c r="CK10" s="619"/>
      <c r="CL10" s="619"/>
      <c r="CM10" s="619"/>
      <c r="CN10" s="619"/>
      <c r="CO10" s="619"/>
      <c r="CP10" s="619"/>
      <c r="CQ10" s="620"/>
      <c r="CR10" s="621" t="s">
        <v>122</v>
      </c>
      <c r="CS10" s="622"/>
      <c r="CT10" s="622"/>
      <c r="CU10" s="622"/>
      <c r="CV10" s="622"/>
      <c r="CW10" s="622"/>
      <c r="CX10" s="622"/>
      <c r="CY10" s="623"/>
      <c r="CZ10" s="659" t="s">
        <v>122</v>
      </c>
      <c r="DA10" s="659"/>
      <c r="DB10" s="659"/>
      <c r="DC10" s="659"/>
      <c r="DD10" s="627" t="s">
        <v>122</v>
      </c>
      <c r="DE10" s="622"/>
      <c r="DF10" s="622"/>
      <c r="DG10" s="622"/>
      <c r="DH10" s="622"/>
      <c r="DI10" s="622"/>
      <c r="DJ10" s="622"/>
      <c r="DK10" s="622"/>
      <c r="DL10" s="622"/>
      <c r="DM10" s="622"/>
      <c r="DN10" s="622"/>
      <c r="DO10" s="622"/>
      <c r="DP10" s="623"/>
      <c r="DQ10" s="627" t="s">
        <v>122</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684411</v>
      </c>
      <c r="S11" s="622"/>
      <c r="T11" s="622"/>
      <c r="U11" s="622"/>
      <c r="V11" s="622"/>
      <c r="W11" s="622"/>
      <c r="X11" s="622"/>
      <c r="Y11" s="623"/>
      <c r="Z11" s="624">
        <v>3.6</v>
      </c>
      <c r="AA11" s="625"/>
      <c r="AB11" s="625"/>
      <c r="AC11" s="626"/>
      <c r="AD11" s="627">
        <v>684411</v>
      </c>
      <c r="AE11" s="622"/>
      <c r="AF11" s="622"/>
      <c r="AG11" s="622"/>
      <c r="AH11" s="622"/>
      <c r="AI11" s="622"/>
      <c r="AJ11" s="622"/>
      <c r="AK11" s="623"/>
      <c r="AL11" s="624">
        <v>6.5</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46401</v>
      </c>
      <c r="BH11" s="622"/>
      <c r="BI11" s="622"/>
      <c r="BJ11" s="622"/>
      <c r="BK11" s="622"/>
      <c r="BL11" s="622"/>
      <c r="BM11" s="622"/>
      <c r="BN11" s="623"/>
      <c r="BO11" s="659">
        <v>1.8</v>
      </c>
      <c r="BP11" s="659"/>
      <c r="BQ11" s="659"/>
      <c r="BR11" s="659"/>
      <c r="BS11" s="660" t="s">
        <v>122</v>
      </c>
      <c r="BT11" s="660"/>
      <c r="BU11" s="660"/>
      <c r="BV11" s="660"/>
      <c r="BW11" s="660"/>
      <c r="BX11" s="660"/>
      <c r="BY11" s="660"/>
      <c r="BZ11" s="660"/>
      <c r="CA11" s="660"/>
      <c r="CB11" s="700"/>
      <c r="CD11" s="618" t="s">
        <v>237</v>
      </c>
      <c r="CE11" s="619"/>
      <c r="CF11" s="619"/>
      <c r="CG11" s="619"/>
      <c r="CH11" s="619"/>
      <c r="CI11" s="619"/>
      <c r="CJ11" s="619"/>
      <c r="CK11" s="619"/>
      <c r="CL11" s="619"/>
      <c r="CM11" s="619"/>
      <c r="CN11" s="619"/>
      <c r="CO11" s="619"/>
      <c r="CP11" s="619"/>
      <c r="CQ11" s="620"/>
      <c r="CR11" s="621">
        <v>976645</v>
      </c>
      <c r="CS11" s="622"/>
      <c r="CT11" s="622"/>
      <c r="CU11" s="622"/>
      <c r="CV11" s="622"/>
      <c r="CW11" s="622"/>
      <c r="CX11" s="622"/>
      <c r="CY11" s="623"/>
      <c r="CZ11" s="659">
        <v>5.2</v>
      </c>
      <c r="DA11" s="659"/>
      <c r="DB11" s="659"/>
      <c r="DC11" s="659"/>
      <c r="DD11" s="627">
        <v>324518</v>
      </c>
      <c r="DE11" s="622"/>
      <c r="DF11" s="622"/>
      <c r="DG11" s="622"/>
      <c r="DH11" s="622"/>
      <c r="DI11" s="622"/>
      <c r="DJ11" s="622"/>
      <c r="DK11" s="622"/>
      <c r="DL11" s="622"/>
      <c r="DM11" s="622"/>
      <c r="DN11" s="622"/>
      <c r="DO11" s="622"/>
      <c r="DP11" s="623"/>
      <c r="DQ11" s="627">
        <v>533272</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v>14891</v>
      </c>
      <c r="S12" s="622"/>
      <c r="T12" s="622"/>
      <c r="U12" s="622"/>
      <c r="V12" s="622"/>
      <c r="W12" s="622"/>
      <c r="X12" s="622"/>
      <c r="Y12" s="623"/>
      <c r="Z12" s="659">
        <v>0.1</v>
      </c>
      <c r="AA12" s="659"/>
      <c r="AB12" s="659"/>
      <c r="AC12" s="659"/>
      <c r="AD12" s="660">
        <v>14891</v>
      </c>
      <c r="AE12" s="660"/>
      <c r="AF12" s="660"/>
      <c r="AG12" s="660"/>
      <c r="AH12" s="660"/>
      <c r="AI12" s="660"/>
      <c r="AJ12" s="660"/>
      <c r="AK12" s="660"/>
      <c r="AL12" s="624">
        <v>0.1</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1384988</v>
      </c>
      <c r="BH12" s="622"/>
      <c r="BI12" s="622"/>
      <c r="BJ12" s="622"/>
      <c r="BK12" s="622"/>
      <c r="BL12" s="622"/>
      <c r="BM12" s="622"/>
      <c r="BN12" s="623"/>
      <c r="BO12" s="659">
        <v>52.6</v>
      </c>
      <c r="BP12" s="659"/>
      <c r="BQ12" s="659"/>
      <c r="BR12" s="659"/>
      <c r="BS12" s="660" t="s">
        <v>122</v>
      </c>
      <c r="BT12" s="660"/>
      <c r="BU12" s="660"/>
      <c r="BV12" s="660"/>
      <c r="BW12" s="660"/>
      <c r="BX12" s="660"/>
      <c r="BY12" s="660"/>
      <c r="BZ12" s="660"/>
      <c r="CA12" s="660"/>
      <c r="CB12" s="700"/>
      <c r="CD12" s="618" t="s">
        <v>240</v>
      </c>
      <c r="CE12" s="619"/>
      <c r="CF12" s="619"/>
      <c r="CG12" s="619"/>
      <c r="CH12" s="619"/>
      <c r="CI12" s="619"/>
      <c r="CJ12" s="619"/>
      <c r="CK12" s="619"/>
      <c r="CL12" s="619"/>
      <c r="CM12" s="619"/>
      <c r="CN12" s="619"/>
      <c r="CO12" s="619"/>
      <c r="CP12" s="619"/>
      <c r="CQ12" s="620"/>
      <c r="CR12" s="621">
        <v>368380</v>
      </c>
      <c r="CS12" s="622"/>
      <c r="CT12" s="622"/>
      <c r="CU12" s="622"/>
      <c r="CV12" s="622"/>
      <c r="CW12" s="622"/>
      <c r="CX12" s="622"/>
      <c r="CY12" s="623"/>
      <c r="CZ12" s="659">
        <v>2</v>
      </c>
      <c r="DA12" s="659"/>
      <c r="DB12" s="659"/>
      <c r="DC12" s="659"/>
      <c r="DD12" s="627">
        <v>123173</v>
      </c>
      <c r="DE12" s="622"/>
      <c r="DF12" s="622"/>
      <c r="DG12" s="622"/>
      <c r="DH12" s="622"/>
      <c r="DI12" s="622"/>
      <c r="DJ12" s="622"/>
      <c r="DK12" s="622"/>
      <c r="DL12" s="622"/>
      <c r="DM12" s="622"/>
      <c r="DN12" s="622"/>
      <c r="DO12" s="622"/>
      <c r="DP12" s="623"/>
      <c r="DQ12" s="627">
        <v>201028</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1337515</v>
      </c>
      <c r="BH13" s="622"/>
      <c r="BI13" s="622"/>
      <c r="BJ13" s="622"/>
      <c r="BK13" s="622"/>
      <c r="BL13" s="622"/>
      <c r="BM13" s="622"/>
      <c r="BN13" s="623"/>
      <c r="BO13" s="659">
        <v>50.8</v>
      </c>
      <c r="BP13" s="659"/>
      <c r="BQ13" s="659"/>
      <c r="BR13" s="659"/>
      <c r="BS13" s="660" t="s">
        <v>122</v>
      </c>
      <c r="BT13" s="660"/>
      <c r="BU13" s="660"/>
      <c r="BV13" s="660"/>
      <c r="BW13" s="660"/>
      <c r="BX13" s="660"/>
      <c r="BY13" s="660"/>
      <c r="BZ13" s="660"/>
      <c r="CA13" s="660"/>
      <c r="CB13" s="700"/>
      <c r="CD13" s="618" t="s">
        <v>243</v>
      </c>
      <c r="CE13" s="619"/>
      <c r="CF13" s="619"/>
      <c r="CG13" s="619"/>
      <c r="CH13" s="619"/>
      <c r="CI13" s="619"/>
      <c r="CJ13" s="619"/>
      <c r="CK13" s="619"/>
      <c r="CL13" s="619"/>
      <c r="CM13" s="619"/>
      <c r="CN13" s="619"/>
      <c r="CO13" s="619"/>
      <c r="CP13" s="619"/>
      <c r="CQ13" s="620"/>
      <c r="CR13" s="621">
        <v>1099642</v>
      </c>
      <c r="CS13" s="622"/>
      <c r="CT13" s="622"/>
      <c r="CU13" s="622"/>
      <c r="CV13" s="622"/>
      <c r="CW13" s="622"/>
      <c r="CX13" s="622"/>
      <c r="CY13" s="623"/>
      <c r="CZ13" s="659">
        <v>5.9</v>
      </c>
      <c r="DA13" s="659"/>
      <c r="DB13" s="659"/>
      <c r="DC13" s="659"/>
      <c r="DD13" s="627">
        <v>462494</v>
      </c>
      <c r="DE13" s="622"/>
      <c r="DF13" s="622"/>
      <c r="DG13" s="622"/>
      <c r="DH13" s="622"/>
      <c r="DI13" s="622"/>
      <c r="DJ13" s="622"/>
      <c r="DK13" s="622"/>
      <c r="DL13" s="622"/>
      <c r="DM13" s="622"/>
      <c r="DN13" s="622"/>
      <c r="DO13" s="622"/>
      <c r="DP13" s="623"/>
      <c r="DQ13" s="627">
        <v>576906</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117308</v>
      </c>
      <c r="BH14" s="622"/>
      <c r="BI14" s="622"/>
      <c r="BJ14" s="622"/>
      <c r="BK14" s="622"/>
      <c r="BL14" s="622"/>
      <c r="BM14" s="622"/>
      <c r="BN14" s="623"/>
      <c r="BO14" s="659">
        <v>4.5</v>
      </c>
      <c r="BP14" s="659"/>
      <c r="BQ14" s="659"/>
      <c r="BR14" s="659"/>
      <c r="BS14" s="660" t="s">
        <v>122</v>
      </c>
      <c r="BT14" s="660"/>
      <c r="BU14" s="660"/>
      <c r="BV14" s="660"/>
      <c r="BW14" s="660"/>
      <c r="BX14" s="660"/>
      <c r="BY14" s="660"/>
      <c r="BZ14" s="660"/>
      <c r="CA14" s="660"/>
      <c r="CB14" s="700"/>
      <c r="CD14" s="618" t="s">
        <v>246</v>
      </c>
      <c r="CE14" s="619"/>
      <c r="CF14" s="619"/>
      <c r="CG14" s="619"/>
      <c r="CH14" s="619"/>
      <c r="CI14" s="619"/>
      <c r="CJ14" s="619"/>
      <c r="CK14" s="619"/>
      <c r="CL14" s="619"/>
      <c r="CM14" s="619"/>
      <c r="CN14" s="619"/>
      <c r="CO14" s="619"/>
      <c r="CP14" s="619"/>
      <c r="CQ14" s="620"/>
      <c r="CR14" s="621">
        <v>841075</v>
      </c>
      <c r="CS14" s="622"/>
      <c r="CT14" s="622"/>
      <c r="CU14" s="622"/>
      <c r="CV14" s="622"/>
      <c r="CW14" s="622"/>
      <c r="CX14" s="622"/>
      <c r="CY14" s="623"/>
      <c r="CZ14" s="659">
        <v>4.5</v>
      </c>
      <c r="DA14" s="659"/>
      <c r="DB14" s="659"/>
      <c r="DC14" s="659"/>
      <c r="DD14" s="627">
        <v>176828</v>
      </c>
      <c r="DE14" s="622"/>
      <c r="DF14" s="622"/>
      <c r="DG14" s="622"/>
      <c r="DH14" s="622"/>
      <c r="DI14" s="622"/>
      <c r="DJ14" s="622"/>
      <c r="DK14" s="622"/>
      <c r="DL14" s="622"/>
      <c r="DM14" s="622"/>
      <c r="DN14" s="622"/>
      <c r="DO14" s="622"/>
      <c r="DP14" s="623"/>
      <c r="DQ14" s="627">
        <v>649446</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v>10395</v>
      </c>
      <c r="S15" s="622"/>
      <c r="T15" s="622"/>
      <c r="U15" s="622"/>
      <c r="V15" s="622"/>
      <c r="W15" s="622"/>
      <c r="X15" s="622"/>
      <c r="Y15" s="623"/>
      <c r="Z15" s="659">
        <v>0.1</v>
      </c>
      <c r="AA15" s="659"/>
      <c r="AB15" s="659"/>
      <c r="AC15" s="659"/>
      <c r="AD15" s="660">
        <v>10395</v>
      </c>
      <c r="AE15" s="660"/>
      <c r="AF15" s="660"/>
      <c r="AG15" s="660"/>
      <c r="AH15" s="660"/>
      <c r="AI15" s="660"/>
      <c r="AJ15" s="660"/>
      <c r="AK15" s="660"/>
      <c r="AL15" s="624">
        <v>0.1</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143763</v>
      </c>
      <c r="BH15" s="622"/>
      <c r="BI15" s="622"/>
      <c r="BJ15" s="622"/>
      <c r="BK15" s="622"/>
      <c r="BL15" s="622"/>
      <c r="BM15" s="622"/>
      <c r="BN15" s="623"/>
      <c r="BO15" s="659">
        <v>5.5</v>
      </c>
      <c r="BP15" s="659"/>
      <c r="BQ15" s="659"/>
      <c r="BR15" s="659"/>
      <c r="BS15" s="660" t="s">
        <v>122</v>
      </c>
      <c r="BT15" s="660"/>
      <c r="BU15" s="660"/>
      <c r="BV15" s="660"/>
      <c r="BW15" s="660"/>
      <c r="BX15" s="660"/>
      <c r="BY15" s="660"/>
      <c r="BZ15" s="660"/>
      <c r="CA15" s="660"/>
      <c r="CB15" s="700"/>
      <c r="CD15" s="618" t="s">
        <v>249</v>
      </c>
      <c r="CE15" s="619"/>
      <c r="CF15" s="619"/>
      <c r="CG15" s="619"/>
      <c r="CH15" s="619"/>
      <c r="CI15" s="619"/>
      <c r="CJ15" s="619"/>
      <c r="CK15" s="619"/>
      <c r="CL15" s="619"/>
      <c r="CM15" s="619"/>
      <c r="CN15" s="619"/>
      <c r="CO15" s="619"/>
      <c r="CP15" s="619"/>
      <c r="CQ15" s="620"/>
      <c r="CR15" s="621">
        <v>1803352</v>
      </c>
      <c r="CS15" s="622"/>
      <c r="CT15" s="622"/>
      <c r="CU15" s="622"/>
      <c r="CV15" s="622"/>
      <c r="CW15" s="622"/>
      <c r="CX15" s="622"/>
      <c r="CY15" s="623"/>
      <c r="CZ15" s="659">
        <v>9.6999999999999993</v>
      </c>
      <c r="DA15" s="659"/>
      <c r="DB15" s="659"/>
      <c r="DC15" s="659"/>
      <c r="DD15" s="627">
        <v>482307</v>
      </c>
      <c r="DE15" s="622"/>
      <c r="DF15" s="622"/>
      <c r="DG15" s="622"/>
      <c r="DH15" s="622"/>
      <c r="DI15" s="622"/>
      <c r="DJ15" s="622"/>
      <c r="DK15" s="622"/>
      <c r="DL15" s="622"/>
      <c r="DM15" s="622"/>
      <c r="DN15" s="622"/>
      <c r="DO15" s="622"/>
      <c r="DP15" s="623"/>
      <c r="DQ15" s="627">
        <v>1020167</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35918</v>
      </c>
      <c r="S16" s="622"/>
      <c r="T16" s="622"/>
      <c r="U16" s="622"/>
      <c r="V16" s="622"/>
      <c r="W16" s="622"/>
      <c r="X16" s="622"/>
      <c r="Y16" s="623"/>
      <c r="Z16" s="659">
        <v>0.2</v>
      </c>
      <c r="AA16" s="659"/>
      <c r="AB16" s="659"/>
      <c r="AC16" s="659"/>
      <c r="AD16" s="660">
        <v>35918</v>
      </c>
      <c r="AE16" s="660"/>
      <c r="AF16" s="660"/>
      <c r="AG16" s="660"/>
      <c r="AH16" s="660"/>
      <c r="AI16" s="660"/>
      <c r="AJ16" s="660"/>
      <c r="AK16" s="660"/>
      <c r="AL16" s="624">
        <v>0.3</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700"/>
      <c r="CD16" s="618" t="s">
        <v>252</v>
      </c>
      <c r="CE16" s="619"/>
      <c r="CF16" s="619"/>
      <c r="CG16" s="619"/>
      <c r="CH16" s="619"/>
      <c r="CI16" s="619"/>
      <c r="CJ16" s="619"/>
      <c r="CK16" s="619"/>
      <c r="CL16" s="619"/>
      <c r="CM16" s="619"/>
      <c r="CN16" s="619"/>
      <c r="CO16" s="619"/>
      <c r="CP16" s="619"/>
      <c r="CQ16" s="620"/>
      <c r="CR16" s="621">
        <v>347632</v>
      </c>
      <c r="CS16" s="622"/>
      <c r="CT16" s="622"/>
      <c r="CU16" s="622"/>
      <c r="CV16" s="622"/>
      <c r="CW16" s="622"/>
      <c r="CX16" s="622"/>
      <c r="CY16" s="623"/>
      <c r="CZ16" s="659">
        <v>1.9</v>
      </c>
      <c r="DA16" s="659"/>
      <c r="DB16" s="659"/>
      <c r="DC16" s="659"/>
      <c r="DD16" s="627" t="s">
        <v>122</v>
      </c>
      <c r="DE16" s="622"/>
      <c r="DF16" s="622"/>
      <c r="DG16" s="622"/>
      <c r="DH16" s="622"/>
      <c r="DI16" s="622"/>
      <c r="DJ16" s="622"/>
      <c r="DK16" s="622"/>
      <c r="DL16" s="622"/>
      <c r="DM16" s="622"/>
      <c r="DN16" s="622"/>
      <c r="DO16" s="622"/>
      <c r="DP16" s="623"/>
      <c r="DQ16" s="627">
        <v>42803</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113491</v>
      </c>
      <c r="S17" s="622"/>
      <c r="T17" s="622"/>
      <c r="U17" s="622"/>
      <c r="V17" s="622"/>
      <c r="W17" s="622"/>
      <c r="X17" s="622"/>
      <c r="Y17" s="623"/>
      <c r="Z17" s="659">
        <v>0.6</v>
      </c>
      <c r="AA17" s="659"/>
      <c r="AB17" s="659"/>
      <c r="AC17" s="659"/>
      <c r="AD17" s="660">
        <v>113491</v>
      </c>
      <c r="AE17" s="660"/>
      <c r="AF17" s="660"/>
      <c r="AG17" s="660"/>
      <c r="AH17" s="660"/>
      <c r="AI17" s="660"/>
      <c r="AJ17" s="660"/>
      <c r="AK17" s="660"/>
      <c r="AL17" s="624">
        <v>1.1000000000000001</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700"/>
      <c r="CD17" s="618" t="s">
        <v>255</v>
      </c>
      <c r="CE17" s="619"/>
      <c r="CF17" s="619"/>
      <c r="CG17" s="619"/>
      <c r="CH17" s="619"/>
      <c r="CI17" s="619"/>
      <c r="CJ17" s="619"/>
      <c r="CK17" s="619"/>
      <c r="CL17" s="619"/>
      <c r="CM17" s="619"/>
      <c r="CN17" s="619"/>
      <c r="CO17" s="619"/>
      <c r="CP17" s="619"/>
      <c r="CQ17" s="620"/>
      <c r="CR17" s="621">
        <v>2186791</v>
      </c>
      <c r="CS17" s="622"/>
      <c r="CT17" s="622"/>
      <c r="CU17" s="622"/>
      <c r="CV17" s="622"/>
      <c r="CW17" s="622"/>
      <c r="CX17" s="622"/>
      <c r="CY17" s="623"/>
      <c r="CZ17" s="659">
        <v>11.7</v>
      </c>
      <c r="DA17" s="659"/>
      <c r="DB17" s="659"/>
      <c r="DC17" s="659"/>
      <c r="DD17" s="627" t="s">
        <v>122</v>
      </c>
      <c r="DE17" s="622"/>
      <c r="DF17" s="622"/>
      <c r="DG17" s="622"/>
      <c r="DH17" s="622"/>
      <c r="DI17" s="622"/>
      <c r="DJ17" s="622"/>
      <c r="DK17" s="622"/>
      <c r="DL17" s="622"/>
      <c r="DM17" s="622"/>
      <c r="DN17" s="622"/>
      <c r="DO17" s="622"/>
      <c r="DP17" s="623"/>
      <c r="DQ17" s="627">
        <v>2158805</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20030</v>
      </c>
      <c r="S18" s="622"/>
      <c r="T18" s="622"/>
      <c r="U18" s="622"/>
      <c r="V18" s="622"/>
      <c r="W18" s="622"/>
      <c r="X18" s="622"/>
      <c r="Y18" s="623"/>
      <c r="Z18" s="659">
        <v>0.1</v>
      </c>
      <c r="AA18" s="659"/>
      <c r="AB18" s="659"/>
      <c r="AC18" s="659"/>
      <c r="AD18" s="660">
        <v>20030</v>
      </c>
      <c r="AE18" s="660"/>
      <c r="AF18" s="660"/>
      <c r="AG18" s="660"/>
      <c r="AH18" s="660"/>
      <c r="AI18" s="660"/>
      <c r="AJ18" s="660"/>
      <c r="AK18" s="660"/>
      <c r="AL18" s="624">
        <v>0.2</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700"/>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89868</v>
      </c>
      <c r="S19" s="622"/>
      <c r="T19" s="622"/>
      <c r="U19" s="622"/>
      <c r="V19" s="622"/>
      <c r="W19" s="622"/>
      <c r="X19" s="622"/>
      <c r="Y19" s="623"/>
      <c r="Z19" s="659">
        <v>0.5</v>
      </c>
      <c r="AA19" s="659"/>
      <c r="AB19" s="659"/>
      <c r="AC19" s="659"/>
      <c r="AD19" s="660">
        <v>89868</v>
      </c>
      <c r="AE19" s="660"/>
      <c r="AF19" s="660"/>
      <c r="AG19" s="660"/>
      <c r="AH19" s="660"/>
      <c r="AI19" s="660"/>
      <c r="AJ19" s="660"/>
      <c r="AK19" s="660"/>
      <c r="AL19" s="624">
        <v>0.9</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492</v>
      </c>
      <c r="BH19" s="622"/>
      <c r="BI19" s="622"/>
      <c r="BJ19" s="622"/>
      <c r="BK19" s="622"/>
      <c r="BL19" s="622"/>
      <c r="BM19" s="622"/>
      <c r="BN19" s="623"/>
      <c r="BO19" s="659">
        <v>0</v>
      </c>
      <c r="BP19" s="659"/>
      <c r="BQ19" s="659"/>
      <c r="BR19" s="659"/>
      <c r="BS19" s="660" t="s">
        <v>122</v>
      </c>
      <c r="BT19" s="660"/>
      <c r="BU19" s="660"/>
      <c r="BV19" s="660"/>
      <c r="BW19" s="660"/>
      <c r="BX19" s="660"/>
      <c r="BY19" s="660"/>
      <c r="BZ19" s="660"/>
      <c r="CA19" s="660"/>
      <c r="CB19" s="700"/>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88" t="s">
        <v>262</v>
      </c>
      <c r="C20" s="689"/>
      <c r="D20" s="689"/>
      <c r="E20" s="689"/>
      <c r="F20" s="689"/>
      <c r="G20" s="689"/>
      <c r="H20" s="689"/>
      <c r="I20" s="689"/>
      <c r="J20" s="689"/>
      <c r="K20" s="689"/>
      <c r="L20" s="689"/>
      <c r="M20" s="689"/>
      <c r="N20" s="689"/>
      <c r="O20" s="689"/>
      <c r="P20" s="689"/>
      <c r="Q20" s="690"/>
      <c r="R20" s="621">
        <v>3593</v>
      </c>
      <c r="S20" s="622"/>
      <c r="T20" s="622"/>
      <c r="U20" s="622"/>
      <c r="V20" s="622"/>
      <c r="W20" s="622"/>
      <c r="X20" s="622"/>
      <c r="Y20" s="623"/>
      <c r="Z20" s="659">
        <v>0</v>
      </c>
      <c r="AA20" s="659"/>
      <c r="AB20" s="659"/>
      <c r="AC20" s="659"/>
      <c r="AD20" s="660">
        <v>3593</v>
      </c>
      <c r="AE20" s="660"/>
      <c r="AF20" s="660"/>
      <c r="AG20" s="660"/>
      <c r="AH20" s="660"/>
      <c r="AI20" s="660"/>
      <c r="AJ20" s="660"/>
      <c r="AK20" s="660"/>
      <c r="AL20" s="624">
        <v>0</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492</v>
      </c>
      <c r="BH20" s="622"/>
      <c r="BI20" s="622"/>
      <c r="BJ20" s="622"/>
      <c r="BK20" s="622"/>
      <c r="BL20" s="622"/>
      <c r="BM20" s="622"/>
      <c r="BN20" s="623"/>
      <c r="BO20" s="659">
        <v>0</v>
      </c>
      <c r="BP20" s="659"/>
      <c r="BQ20" s="659"/>
      <c r="BR20" s="659"/>
      <c r="BS20" s="660" t="s">
        <v>122</v>
      </c>
      <c r="BT20" s="660"/>
      <c r="BU20" s="660"/>
      <c r="BV20" s="660"/>
      <c r="BW20" s="660"/>
      <c r="BX20" s="660"/>
      <c r="BY20" s="660"/>
      <c r="BZ20" s="660"/>
      <c r="CA20" s="660"/>
      <c r="CB20" s="700"/>
      <c r="CD20" s="618" t="s">
        <v>264</v>
      </c>
      <c r="CE20" s="619"/>
      <c r="CF20" s="619"/>
      <c r="CG20" s="619"/>
      <c r="CH20" s="619"/>
      <c r="CI20" s="619"/>
      <c r="CJ20" s="619"/>
      <c r="CK20" s="619"/>
      <c r="CL20" s="619"/>
      <c r="CM20" s="619"/>
      <c r="CN20" s="619"/>
      <c r="CO20" s="619"/>
      <c r="CP20" s="619"/>
      <c r="CQ20" s="620"/>
      <c r="CR20" s="621">
        <v>18657752</v>
      </c>
      <c r="CS20" s="622"/>
      <c r="CT20" s="622"/>
      <c r="CU20" s="622"/>
      <c r="CV20" s="622"/>
      <c r="CW20" s="622"/>
      <c r="CX20" s="622"/>
      <c r="CY20" s="623"/>
      <c r="CZ20" s="659">
        <v>100</v>
      </c>
      <c r="DA20" s="659"/>
      <c r="DB20" s="659"/>
      <c r="DC20" s="659"/>
      <c r="DD20" s="627">
        <v>2311739</v>
      </c>
      <c r="DE20" s="622"/>
      <c r="DF20" s="622"/>
      <c r="DG20" s="622"/>
      <c r="DH20" s="622"/>
      <c r="DI20" s="622"/>
      <c r="DJ20" s="622"/>
      <c r="DK20" s="622"/>
      <c r="DL20" s="622"/>
      <c r="DM20" s="622"/>
      <c r="DN20" s="622"/>
      <c r="DO20" s="622"/>
      <c r="DP20" s="623"/>
      <c r="DQ20" s="627">
        <v>12691933</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7455586</v>
      </c>
      <c r="S21" s="622"/>
      <c r="T21" s="622"/>
      <c r="U21" s="622"/>
      <c r="V21" s="622"/>
      <c r="W21" s="622"/>
      <c r="X21" s="622"/>
      <c r="Y21" s="623"/>
      <c r="Z21" s="659">
        <v>39.6</v>
      </c>
      <c r="AA21" s="659"/>
      <c r="AB21" s="659"/>
      <c r="AC21" s="659"/>
      <c r="AD21" s="660">
        <v>6665833</v>
      </c>
      <c r="AE21" s="660"/>
      <c r="AF21" s="660"/>
      <c r="AG21" s="660"/>
      <c r="AH21" s="660"/>
      <c r="AI21" s="660"/>
      <c r="AJ21" s="660"/>
      <c r="AK21" s="660"/>
      <c r="AL21" s="624">
        <v>63.3</v>
      </c>
      <c r="AM21" s="625"/>
      <c r="AN21" s="625"/>
      <c r="AO21" s="661"/>
      <c r="AP21" s="618" t="s">
        <v>266</v>
      </c>
      <c r="AQ21" s="698"/>
      <c r="AR21" s="698"/>
      <c r="AS21" s="698"/>
      <c r="AT21" s="698"/>
      <c r="AU21" s="698"/>
      <c r="AV21" s="698"/>
      <c r="AW21" s="698"/>
      <c r="AX21" s="698"/>
      <c r="AY21" s="698"/>
      <c r="AZ21" s="698"/>
      <c r="BA21" s="698"/>
      <c r="BB21" s="698"/>
      <c r="BC21" s="698"/>
      <c r="BD21" s="698"/>
      <c r="BE21" s="698"/>
      <c r="BF21" s="699"/>
      <c r="BG21" s="621">
        <v>492</v>
      </c>
      <c r="BH21" s="622"/>
      <c r="BI21" s="622"/>
      <c r="BJ21" s="622"/>
      <c r="BK21" s="622"/>
      <c r="BL21" s="622"/>
      <c r="BM21" s="622"/>
      <c r="BN21" s="623"/>
      <c r="BO21" s="659">
        <v>0</v>
      </c>
      <c r="BP21" s="659"/>
      <c r="BQ21" s="659"/>
      <c r="BR21" s="659"/>
      <c r="BS21" s="660" t="s">
        <v>122</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v>6665833</v>
      </c>
      <c r="S22" s="622"/>
      <c r="T22" s="622"/>
      <c r="U22" s="622"/>
      <c r="V22" s="622"/>
      <c r="W22" s="622"/>
      <c r="X22" s="622"/>
      <c r="Y22" s="623"/>
      <c r="Z22" s="659">
        <v>35.4</v>
      </c>
      <c r="AA22" s="659"/>
      <c r="AB22" s="659"/>
      <c r="AC22" s="659"/>
      <c r="AD22" s="660">
        <v>6665833</v>
      </c>
      <c r="AE22" s="660"/>
      <c r="AF22" s="660"/>
      <c r="AG22" s="660"/>
      <c r="AH22" s="660"/>
      <c r="AI22" s="660"/>
      <c r="AJ22" s="660"/>
      <c r="AK22" s="660"/>
      <c r="AL22" s="624">
        <v>63.3</v>
      </c>
      <c r="AM22" s="625"/>
      <c r="AN22" s="625"/>
      <c r="AO22" s="661"/>
      <c r="AP22" s="618" t="s">
        <v>268</v>
      </c>
      <c r="AQ22" s="698"/>
      <c r="AR22" s="698"/>
      <c r="AS22" s="698"/>
      <c r="AT22" s="698"/>
      <c r="AU22" s="698"/>
      <c r="AV22" s="698"/>
      <c r="AW22" s="698"/>
      <c r="AX22" s="698"/>
      <c r="AY22" s="698"/>
      <c r="AZ22" s="698"/>
      <c r="BA22" s="698"/>
      <c r="BB22" s="698"/>
      <c r="BC22" s="698"/>
      <c r="BD22" s="698"/>
      <c r="BE22" s="698"/>
      <c r="BF22" s="699"/>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700"/>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270</v>
      </c>
      <c r="C23" s="619"/>
      <c r="D23" s="619"/>
      <c r="E23" s="619"/>
      <c r="F23" s="619"/>
      <c r="G23" s="619"/>
      <c r="H23" s="619"/>
      <c r="I23" s="619"/>
      <c r="J23" s="619"/>
      <c r="K23" s="619"/>
      <c r="L23" s="619"/>
      <c r="M23" s="619"/>
      <c r="N23" s="619"/>
      <c r="O23" s="619"/>
      <c r="P23" s="619"/>
      <c r="Q23" s="620"/>
      <c r="R23" s="621">
        <v>789753</v>
      </c>
      <c r="S23" s="622"/>
      <c r="T23" s="622"/>
      <c r="U23" s="622"/>
      <c r="V23" s="622"/>
      <c r="W23" s="622"/>
      <c r="X23" s="622"/>
      <c r="Y23" s="623"/>
      <c r="Z23" s="659">
        <v>4.2</v>
      </c>
      <c r="AA23" s="659"/>
      <c r="AB23" s="659"/>
      <c r="AC23" s="659"/>
      <c r="AD23" s="660" t="s">
        <v>122</v>
      </c>
      <c r="AE23" s="660"/>
      <c r="AF23" s="660"/>
      <c r="AG23" s="660"/>
      <c r="AH23" s="660"/>
      <c r="AI23" s="660"/>
      <c r="AJ23" s="660"/>
      <c r="AK23" s="660"/>
      <c r="AL23" s="624" t="s">
        <v>122</v>
      </c>
      <c r="AM23" s="625"/>
      <c r="AN23" s="625"/>
      <c r="AO23" s="661"/>
      <c r="AP23" s="618" t="s">
        <v>271</v>
      </c>
      <c r="AQ23" s="698"/>
      <c r="AR23" s="698"/>
      <c r="AS23" s="698"/>
      <c r="AT23" s="698"/>
      <c r="AU23" s="698"/>
      <c r="AV23" s="698"/>
      <c r="AW23" s="698"/>
      <c r="AX23" s="698"/>
      <c r="AY23" s="698"/>
      <c r="AZ23" s="698"/>
      <c r="BA23" s="698"/>
      <c r="BB23" s="698"/>
      <c r="BC23" s="698"/>
      <c r="BD23" s="698"/>
      <c r="BE23" s="698"/>
      <c r="BF23" s="699"/>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700"/>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15">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8"/>
      <c r="AR24" s="698"/>
      <c r="AS24" s="698"/>
      <c r="AT24" s="698"/>
      <c r="AU24" s="698"/>
      <c r="AV24" s="698"/>
      <c r="AW24" s="698"/>
      <c r="AX24" s="698"/>
      <c r="AY24" s="698"/>
      <c r="AZ24" s="698"/>
      <c r="BA24" s="698"/>
      <c r="BB24" s="698"/>
      <c r="BC24" s="698"/>
      <c r="BD24" s="698"/>
      <c r="BE24" s="698"/>
      <c r="BF24" s="699"/>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700"/>
      <c r="CD24" s="679" t="s">
        <v>279</v>
      </c>
      <c r="CE24" s="680"/>
      <c r="CF24" s="680"/>
      <c r="CG24" s="680"/>
      <c r="CH24" s="680"/>
      <c r="CI24" s="680"/>
      <c r="CJ24" s="680"/>
      <c r="CK24" s="680"/>
      <c r="CL24" s="680"/>
      <c r="CM24" s="680"/>
      <c r="CN24" s="680"/>
      <c r="CO24" s="680"/>
      <c r="CP24" s="680"/>
      <c r="CQ24" s="681"/>
      <c r="CR24" s="676">
        <v>8810337</v>
      </c>
      <c r="CS24" s="677"/>
      <c r="CT24" s="677"/>
      <c r="CU24" s="677"/>
      <c r="CV24" s="677"/>
      <c r="CW24" s="677"/>
      <c r="CX24" s="677"/>
      <c r="CY24" s="702"/>
      <c r="CZ24" s="703">
        <v>47.2</v>
      </c>
      <c r="DA24" s="685"/>
      <c r="DB24" s="685"/>
      <c r="DC24" s="705"/>
      <c r="DD24" s="701">
        <v>6969341</v>
      </c>
      <c r="DE24" s="677"/>
      <c r="DF24" s="677"/>
      <c r="DG24" s="677"/>
      <c r="DH24" s="677"/>
      <c r="DI24" s="677"/>
      <c r="DJ24" s="677"/>
      <c r="DK24" s="702"/>
      <c r="DL24" s="701">
        <v>6699510</v>
      </c>
      <c r="DM24" s="677"/>
      <c r="DN24" s="677"/>
      <c r="DO24" s="677"/>
      <c r="DP24" s="677"/>
      <c r="DQ24" s="677"/>
      <c r="DR24" s="677"/>
      <c r="DS24" s="677"/>
      <c r="DT24" s="677"/>
      <c r="DU24" s="677"/>
      <c r="DV24" s="702"/>
      <c r="DW24" s="703">
        <v>63.4</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11315869</v>
      </c>
      <c r="S25" s="622"/>
      <c r="T25" s="622"/>
      <c r="U25" s="622"/>
      <c r="V25" s="622"/>
      <c r="W25" s="622"/>
      <c r="X25" s="622"/>
      <c r="Y25" s="623"/>
      <c r="Z25" s="659">
        <v>60</v>
      </c>
      <c r="AA25" s="659"/>
      <c r="AB25" s="659"/>
      <c r="AC25" s="659"/>
      <c r="AD25" s="660">
        <v>10526116</v>
      </c>
      <c r="AE25" s="660"/>
      <c r="AF25" s="660"/>
      <c r="AG25" s="660"/>
      <c r="AH25" s="660"/>
      <c r="AI25" s="660"/>
      <c r="AJ25" s="660"/>
      <c r="AK25" s="660"/>
      <c r="AL25" s="624">
        <v>99.9</v>
      </c>
      <c r="AM25" s="625"/>
      <c r="AN25" s="625"/>
      <c r="AO25" s="661"/>
      <c r="AP25" s="618" t="s">
        <v>281</v>
      </c>
      <c r="AQ25" s="698"/>
      <c r="AR25" s="698"/>
      <c r="AS25" s="698"/>
      <c r="AT25" s="698"/>
      <c r="AU25" s="698"/>
      <c r="AV25" s="698"/>
      <c r="AW25" s="698"/>
      <c r="AX25" s="698"/>
      <c r="AY25" s="698"/>
      <c r="AZ25" s="698"/>
      <c r="BA25" s="698"/>
      <c r="BB25" s="698"/>
      <c r="BC25" s="698"/>
      <c r="BD25" s="698"/>
      <c r="BE25" s="698"/>
      <c r="BF25" s="699"/>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700"/>
      <c r="CD25" s="618" t="s">
        <v>282</v>
      </c>
      <c r="CE25" s="619"/>
      <c r="CF25" s="619"/>
      <c r="CG25" s="619"/>
      <c r="CH25" s="619"/>
      <c r="CI25" s="619"/>
      <c r="CJ25" s="619"/>
      <c r="CK25" s="619"/>
      <c r="CL25" s="619"/>
      <c r="CM25" s="619"/>
      <c r="CN25" s="619"/>
      <c r="CO25" s="619"/>
      <c r="CP25" s="619"/>
      <c r="CQ25" s="620"/>
      <c r="CR25" s="621">
        <v>4066333</v>
      </c>
      <c r="CS25" s="634"/>
      <c r="CT25" s="634"/>
      <c r="CU25" s="634"/>
      <c r="CV25" s="634"/>
      <c r="CW25" s="634"/>
      <c r="CX25" s="634"/>
      <c r="CY25" s="635"/>
      <c r="CZ25" s="624">
        <v>21.8</v>
      </c>
      <c r="DA25" s="636"/>
      <c r="DB25" s="636"/>
      <c r="DC25" s="637"/>
      <c r="DD25" s="627">
        <v>3831363</v>
      </c>
      <c r="DE25" s="634"/>
      <c r="DF25" s="634"/>
      <c r="DG25" s="634"/>
      <c r="DH25" s="634"/>
      <c r="DI25" s="634"/>
      <c r="DJ25" s="634"/>
      <c r="DK25" s="635"/>
      <c r="DL25" s="627">
        <v>3773265</v>
      </c>
      <c r="DM25" s="634"/>
      <c r="DN25" s="634"/>
      <c r="DO25" s="634"/>
      <c r="DP25" s="634"/>
      <c r="DQ25" s="634"/>
      <c r="DR25" s="634"/>
      <c r="DS25" s="634"/>
      <c r="DT25" s="634"/>
      <c r="DU25" s="634"/>
      <c r="DV25" s="635"/>
      <c r="DW25" s="624">
        <v>35.700000000000003</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v>1902</v>
      </c>
      <c r="S26" s="622"/>
      <c r="T26" s="622"/>
      <c r="U26" s="622"/>
      <c r="V26" s="622"/>
      <c r="W26" s="622"/>
      <c r="X26" s="622"/>
      <c r="Y26" s="623"/>
      <c r="Z26" s="659">
        <v>0</v>
      </c>
      <c r="AA26" s="659"/>
      <c r="AB26" s="659"/>
      <c r="AC26" s="659"/>
      <c r="AD26" s="660">
        <v>1902</v>
      </c>
      <c r="AE26" s="660"/>
      <c r="AF26" s="660"/>
      <c r="AG26" s="660"/>
      <c r="AH26" s="660"/>
      <c r="AI26" s="660"/>
      <c r="AJ26" s="660"/>
      <c r="AK26" s="660"/>
      <c r="AL26" s="624">
        <v>0</v>
      </c>
      <c r="AM26" s="625"/>
      <c r="AN26" s="625"/>
      <c r="AO26" s="661"/>
      <c r="AP26" s="618" t="s">
        <v>284</v>
      </c>
      <c r="AQ26" s="698"/>
      <c r="AR26" s="698"/>
      <c r="AS26" s="698"/>
      <c r="AT26" s="698"/>
      <c r="AU26" s="698"/>
      <c r="AV26" s="698"/>
      <c r="AW26" s="698"/>
      <c r="AX26" s="698"/>
      <c r="AY26" s="698"/>
      <c r="AZ26" s="698"/>
      <c r="BA26" s="698"/>
      <c r="BB26" s="698"/>
      <c r="BC26" s="698"/>
      <c r="BD26" s="698"/>
      <c r="BE26" s="698"/>
      <c r="BF26" s="699"/>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700"/>
      <c r="CD26" s="618" t="s">
        <v>285</v>
      </c>
      <c r="CE26" s="619"/>
      <c r="CF26" s="619"/>
      <c r="CG26" s="619"/>
      <c r="CH26" s="619"/>
      <c r="CI26" s="619"/>
      <c r="CJ26" s="619"/>
      <c r="CK26" s="619"/>
      <c r="CL26" s="619"/>
      <c r="CM26" s="619"/>
      <c r="CN26" s="619"/>
      <c r="CO26" s="619"/>
      <c r="CP26" s="619"/>
      <c r="CQ26" s="620"/>
      <c r="CR26" s="621">
        <v>2518912</v>
      </c>
      <c r="CS26" s="622"/>
      <c r="CT26" s="622"/>
      <c r="CU26" s="622"/>
      <c r="CV26" s="622"/>
      <c r="CW26" s="622"/>
      <c r="CX26" s="622"/>
      <c r="CY26" s="623"/>
      <c r="CZ26" s="624">
        <v>13.5</v>
      </c>
      <c r="DA26" s="636"/>
      <c r="DB26" s="636"/>
      <c r="DC26" s="637"/>
      <c r="DD26" s="627">
        <v>2393512</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86367</v>
      </c>
      <c r="S27" s="622"/>
      <c r="T27" s="622"/>
      <c r="U27" s="622"/>
      <c r="V27" s="622"/>
      <c r="W27" s="622"/>
      <c r="X27" s="622"/>
      <c r="Y27" s="623"/>
      <c r="Z27" s="659">
        <v>0.5</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2633722</v>
      </c>
      <c r="BH27" s="622"/>
      <c r="BI27" s="622"/>
      <c r="BJ27" s="622"/>
      <c r="BK27" s="622"/>
      <c r="BL27" s="622"/>
      <c r="BM27" s="622"/>
      <c r="BN27" s="623"/>
      <c r="BO27" s="659">
        <v>100</v>
      </c>
      <c r="BP27" s="659"/>
      <c r="BQ27" s="659"/>
      <c r="BR27" s="659"/>
      <c r="BS27" s="660" t="s">
        <v>122</v>
      </c>
      <c r="BT27" s="660"/>
      <c r="BU27" s="660"/>
      <c r="BV27" s="660"/>
      <c r="BW27" s="660"/>
      <c r="BX27" s="660"/>
      <c r="BY27" s="660"/>
      <c r="BZ27" s="660"/>
      <c r="CA27" s="660"/>
      <c r="CB27" s="700"/>
      <c r="CD27" s="618" t="s">
        <v>288</v>
      </c>
      <c r="CE27" s="619"/>
      <c r="CF27" s="619"/>
      <c r="CG27" s="619"/>
      <c r="CH27" s="619"/>
      <c r="CI27" s="619"/>
      <c r="CJ27" s="619"/>
      <c r="CK27" s="619"/>
      <c r="CL27" s="619"/>
      <c r="CM27" s="619"/>
      <c r="CN27" s="619"/>
      <c r="CO27" s="619"/>
      <c r="CP27" s="619"/>
      <c r="CQ27" s="620"/>
      <c r="CR27" s="621">
        <v>2557213</v>
      </c>
      <c r="CS27" s="634"/>
      <c r="CT27" s="634"/>
      <c r="CU27" s="634"/>
      <c r="CV27" s="634"/>
      <c r="CW27" s="634"/>
      <c r="CX27" s="634"/>
      <c r="CY27" s="635"/>
      <c r="CZ27" s="624">
        <v>13.7</v>
      </c>
      <c r="DA27" s="636"/>
      <c r="DB27" s="636"/>
      <c r="DC27" s="637"/>
      <c r="DD27" s="627">
        <v>979173</v>
      </c>
      <c r="DE27" s="634"/>
      <c r="DF27" s="634"/>
      <c r="DG27" s="634"/>
      <c r="DH27" s="634"/>
      <c r="DI27" s="634"/>
      <c r="DJ27" s="634"/>
      <c r="DK27" s="635"/>
      <c r="DL27" s="627">
        <v>767440</v>
      </c>
      <c r="DM27" s="634"/>
      <c r="DN27" s="634"/>
      <c r="DO27" s="634"/>
      <c r="DP27" s="634"/>
      <c r="DQ27" s="634"/>
      <c r="DR27" s="634"/>
      <c r="DS27" s="634"/>
      <c r="DT27" s="634"/>
      <c r="DU27" s="634"/>
      <c r="DV27" s="635"/>
      <c r="DW27" s="624">
        <v>7.3</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194001</v>
      </c>
      <c r="S28" s="622"/>
      <c r="T28" s="622"/>
      <c r="U28" s="622"/>
      <c r="V28" s="622"/>
      <c r="W28" s="622"/>
      <c r="X28" s="622"/>
      <c r="Y28" s="623"/>
      <c r="Z28" s="659">
        <v>1</v>
      </c>
      <c r="AA28" s="659"/>
      <c r="AB28" s="659"/>
      <c r="AC28" s="659"/>
      <c r="AD28" s="660">
        <v>2683</v>
      </c>
      <c r="AE28" s="660"/>
      <c r="AF28" s="660"/>
      <c r="AG28" s="660"/>
      <c r="AH28" s="660"/>
      <c r="AI28" s="660"/>
      <c r="AJ28" s="660"/>
      <c r="AK28" s="660"/>
      <c r="AL28" s="624">
        <v>0</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2186791</v>
      </c>
      <c r="CS28" s="622"/>
      <c r="CT28" s="622"/>
      <c r="CU28" s="622"/>
      <c r="CV28" s="622"/>
      <c r="CW28" s="622"/>
      <c r="CX28" s="622"/>
      <c r="CY28" s="623"/>
      <c r="CZ28" s="624">
        <v>11.7</v>
      </c>
      <c r="DA28" s="636"/>
      <c r="DB28" s="636"/>
      <c r="DC28" s="637"/>
      <c r="DD28" s="627">
        <v>2158805</v>
      </c>
      <c r="DE28" s="622"/>
      <c r="DF28" s="622"/>
      <c r="DG28" s="622"/>
      <c r="DH28" s="622"/>
      <c r="DI28" s="622"/>
      <c r="DJ28" s="622"/>
      <c r="DK28" s="623"/>
      <c r="DL28" s="627">
        <v>2158805</v>
      </c>
      <c r="DM28" s="622"/>
      <c r="DN28" s="622"/>
      <c r="DO28" s="622"/>
      <c r="DP28" s="622"/>
      <c r="DQ28" s="622"/>
      <c r="DR28" s="622"/>
      <c r="DS28" s="622"/>
      <c r="DT28" s="622"/>
      <c r="DU28" s="622"/>
      <c r="DV28" s="623"/>
      <c r="DW28" s="624">
        <v>20.399999999999999</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68855</v>
      </c>
      <c r="S29" s="622"/>
      <c r="T29" s="622"/>
      <c r="U29" s="622"/>
      <c r="V29" s="622"/>
      <c r="W29" s="622"/>
      <c r="X29" s="622"/>
      <c r="Y29" s="623"/>
      <c r="Z29" s="659">
        <v>0.4</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292</v>
      </c>
      <c r="CE29" s="641"/>
      <c r="CF29" s="618" t="s">
        <v>66</v>
      </c>
      <c r="CG29" s="619"/>
      <c r="CH29" s="619"/>
      <c r="CI29" s="619"/>
      <c r="CJ29" s="619"/>
      <c r="CK29" s="619"/>
      <c r="CL29" s="619"/>
      <c r="CM29" s="619"/>
      <c r="CN29" s="619"/>
      <c r="CO29" s="619"/>
      <c r="CP29" s="619"/>
      <c r="CQ29" s="620"/>
      <c r="CR29" s="621">
        <v>2186791</v>
      </c>
      <c r="CS29" s="634"/>
      <c r="CT29" s="634"/>
      <c r="CU29" s="634"/>
      <c r="CV29" s="634"/>
      <c r="CW29" s="634"/>
      <c r="CX29" s="634"/>
      <c r="CY29" s="635"/>
      <c r="CZ29" s="624">
        <v>11.7</v>
      </c>
      <c r="DA29" s="636"/>
      <c r="DB29" s="636"/>
      <c r="DC29" s="637"/>
      <c r="DD29" s="627">
        <v>2158805</v>
      </c>
      <c r="DE29" s="634"/>
      <c r="DF29" s="634"/>
      <c r="DG29" s="634"/>
      <c r="DH29" s="634"/>
      <c r="DI29" s="634"/>
      <c r="DJ29" s="634"/>
      <c r="DK29" s="635"/>
      <c r="DL29" s="627">
        <v>2158805</v>
      </c>
      <c r="DM29" s="634"/>
      <c r="DN29" s="634"/>
      <c r="DO29" s="634"/>
      <c r="DP29" s="634"/>
      <c r="DQ29" s="634"/>
      <c r="DR29" s="634"/>
      <c r="DS29" s="634"/>
      <c r="DT29" s="634"/>
      <c r="DU29" s="634"/>
      <c r="DV29" s="635"/>
      <c r="DW29" s="624">
        <v>20.399999999999999</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2431739</v>
      </c>
      <c r="S30" s="622"/>
      <c r="T30" s="622"/>
      <c r="U30" s="622"/>
      <c r="V30" s="622"/>
      <c r="W30" s="622"/>
      <c r="X30" s="622"/>
      <c r="Y30" s="623"/>
      <c r="Z30" s="659">
        <v>12.9</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6"/>
      <c r="BI30" s="696"/>
      <c r="BJ30" s="696"/>
      <c r="BK30" s="696"/>
      <c r="BL30" s="696"/>
      <c r="BM30" s="696"/>
      <c r="BN30" s="696"/>
      <c r="BO30" s="696"/>
      <c r="BP30" s="696"/>
      <c r="BQ30" s="697"/>
      <c r="BR30" s="673" t="s">
        <v>295</v>
      </c>
      <c r="BS30" s="696"/>
      <c r="BT30" s="696"/>
      <c r="BU30" s="696"/>
      <c r="BV30" s="696"/>
      <c r="BW30" s="696"/>
      <c r="BX30" s="696"/>
      <c r="BY30" s="696"/>
      <c r="BZ30" s="696"/>
      <c r="CA30" s="696"/>
      <c r="CB30" s="697"/>
      <c r="CD30" s="642"/>
      <c r="CE30" s="643"/>
      <c r="CF30" s="618" t="s">
        <v>296</v>
      </c>
      <c r="CG30" s="619"/>
      <c r="CH30" s="619"/>
      <c r="CI30" s="619"/>
      <c r="CJ30" s="619"/>
      <c r="CK30" s="619"/>
      <c r="CL30" s="619"/>
      <c r="CM30" s="619"/>
      <c r="CN30" s="619"/>
      <c r="CO30" s="619"/>
      <c r="CP30" s="619"/>
      <c r="CQ30" s="620"/>
      <c r="CR30" s="621">
        <v>2145282</v>
      </c>
      <c r="CS30" s="622"/>
      <c r="CT30" s="622"/>
      <c r="CU30" s="622"/>
      <c r="CV30" s="622"/>
      <c r="CW30" s="622"/>
      <c r="CX30" s="622"/>
      <c r="CY30" s="623"/>
      <c r="CZ30" s="624">
        <v>11.5</v>
      </c>
      <c r="DA30" s="636"/>
      <c r="DB30" s="636"/>
      <c r="DC30" s="637"/>
      <c r="DD30" s="627">
        <v>2117296</v>
      </c>
      <c r="DE30" s="622"/>
      <c r="DF30" s="622"/>
      <c r="DG30" s="622"/>
      <c r="DH30" s="622"/>
      <c r="DI30" s="622"/>
      <c r="DJ30" s="622"/>
      <c r="DK30" s="623"/>
      <c r="DL30" s="627">
        <v>2117296</v>
      </c>
      <c r="DM30" s="622"/>
      <c r="DN30" s="622"/>
      <c r="DO30" s="622"/>
      <c r="DP30" s="622"/>
      <c r="DQ30" s="622"/>
      <c r="DR30" s="622"/>
      <c r="DS30" s="622"/>
      <c r="DT30" s="622"/>
      <c r="DU30" s="622"/>
      <c r="DV30" s="623"/>
      <c r="DW30" s="624">
        <v>20</v>
      </c>
      <c r="DX30" s="636"/>
      <c r="DY30" s="636"/>
      <c r="DZ30" s="636"/>
      <c r="EA30" s="636"/>
      <c r="EB30" s="636"/>
      <c r="EC30" s="648"/>
    </row>
    <row r="31" spans="2:133" ht="11.25" customHeight="1" x14ac:dyDescent="0.15">
      <c r="B31" s="688" t="s">
        <v>297</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1" t="s">
        <v>298</v>
      </c>
      <c r="AQ31" s="692"/>
      <c r="AR31" s="692"/>
      <c r="AS31" s="692"/>
      <c r="AT31" s="693" t="s">
        <v>299</v>
      </c>
      <c r="AU31" s="206"/>
      <c r="AV31" s="206"/>
      <c r="AW31" s="206"/>
      <c r="AX31" s="679" t="s">
        <v>177</v>
      </c>
      <c r="AY31" s="680"/>
      <c r="AZ31" s="680"/>
      <c r="BA31" s="680"/>
      <c r="BB31" s="680"/>
      <c r="BC31" s="680"/>
      <c r="BD31" s="680"/>
      <c r="BE31" s="680"/>
      <c r="BF31" s="681"/>
      <c r="BG31" s="683">
        <v>99.5</v>
      </c>
      <c r="BH31" s="684"/>
      <c r="BI31" s="684"/>
      <c r="BJ31" s="684"/>
      <c r="BK31" s="684"/>
      <c r="BL31" s="684"/>
      <c r="BM31" s="685">
        <v>98.6</v>
      </c>
      <c r="BN31" s="684"/>
      <c r="BO31" s="684"/>
      <c r="BP31" s="684"/>
      <c r="BQ31" s="686"/>
      <c r="BR31" s="683">
        <v>99.5</v>
      </c>
      <c r="BS31" s="684"/>
      <c r="BT31" s="684"/>
      <c r="BU31" s="684"/>
      <c r="BV31" s="684"/>
      <c r="BW31" s="684"/>
      <c r="BX31" s="685">
        <v>98.5</v>
      </c>
      <c r="BY31" s="684"/>
      <c r="BZ31" s="684"/>
      <c r="CA31" s="684"/>
      <c r="CB31" s="686"/>
      <c r="CD31" s="642"/>
      <c r="CE31" s="643"/>
      <c r="CF31" s="618" t="s">
        <v>300</v>
      </c>
      <c r="CG31" s="619"/>
      <c r="CH31" s="619"/>
      <c r="CI31" s="619"/>
      <c r="CJ31" s="619"/>
      <c r="CK31" s="619"/>
      <c r="CL31" s="619"/>
      <c r="CM31" s="619"/>
      <c r="CN31" s="619"/>
      <c r="CO31" s="619"/>
      <c r="CP31" s="619"/>
      <c r="CQ31" s="620"/>
      <c r="CR31" s="621">
        <v>41509</v>
      </c>
      <c r="CS31" s="634"/>
      <c r="CT31" s="634"/>
      <c r="CU31" s="634"/>
      <c r="CV31" s="634"/>
      <c r="CW31" s="634"/>
      <c r="CX31" s="634"/>
      <c r="CY31" s="635"/>
      <c r="CZ31" s="624">
        <v>0.2</v>
      </c>
      <c r="DA31" s="636"/>
      <c r="DB31" s="636"/>
      <c r="DC31" s="637"/>
      <c r="DD31" s="627">
        <v>41509</v>
      </c>
      <c r="DE31" s="634"/>
      <c r="DF31" s="634"/>
      <c r="DG31" s="634"/>
      <c r="DH31" s="634"/>
      <c r="DI31" s="634"/>
      <c r="DJ31" s="634"/>
      <c r="DK31" s="635"/>
      <c r="DL31" s="627">
        <v>41509</v>
      </c>
      <c r="DM31" s="634"/>
      <c r="DN31" s="634"/>
      <c r="DO31" s="634"/>
      <c r="DP31" s="634"/>
      <c r="DQ31" s="634"/>
      <c r="DR31" s="634"/>
      <c r="DS31" s="634"/>
      <c r="DT31" s="634"/>
      <c r="DU31" s="634"/>
      <c r="DV31" s="635"/>
      <c r="DW31" s="624">
        <v>0.4</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1431512</v>
      </c>
      <c r="S32" s="622"/>
      <c r="T32" s="622"/>
      <c r="U32" s="622"/>
      <c r="V32" s="622"/>
      <c r="W32" s="622"/>
      <c r="X32" s="622"/>
      <c r="Y32" s="623"/>
      <c r="Z32" s="659">
        <v>7.6</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4"/>
      <c r="AU32" s="202" t="s">
        <v>302</v>
      </c>
      <c r="AX32" s="618" t="s">
        <v>303</v>
      </c>
      <c r="AY32" s="619"/>
      <c r="AZ32" s="619"/>
      <c r="BA32" s="619"/>
      <c r="BB32" s="619"/>
      <c r="BC32" s="619"/>
      <c r="BD32" s="619"/>
      <c r="BE32" s="619"/>
      <c r="BF32" s="620"/>
      <c r="BG32" s="687">
        <v>99.6</v>
      </c>
      <c r="BH32" s="634"/>
      <c r="BI32" s="634"/>
      <c r="BJ32" s="634"/>
      <c r="BK32" s="634"/>
      <c r="BL32" s="634"/>
      <c r="BM32" s="625">
        <v>98.8</v>
      </c>
      <c r="BN32" s="634"/>
      <c r="BO32" s="634"/>
      <c r="BP32" s="634"/>
      <c r="BQ32" s="657"/>
      <c r="BR32" s="687">
        <v>99.5</v>
      </c>
      <c r="BS32" s="634"/>
      <c r="BT32" s="634"/>
      <c r="BU32" s="634"/>
      <c r="BV32" s="634"/>
      <c r="BW32" s="634"/>
      <c r="BX32" s="625">
        <v>98.9</v>
      </c>
      <c r="BY32" s="634"/>
      <c r="BZ32" s="634"/>
      <c r="CA32" s="634"/>
      <c r="CB32" s="657"/>
      <c r="CD32" s="644"/>
      <c r="CE32" s="645"/>
      <c r="CF32" s="618" t="s">
        <v>304</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31496</v>
      </c>
      <c r="S33" s="622"/>
      <c r="T33" s="622"/>
      <c r="U33" s="622"/>
      <c r="V33" s="622"/>
      <c r="W33" s="622"/>
      <c r="X33" s="622"/>
      <c r="Y33" s="623"/>
      <c r="Z33" s="659">
        <v>0.2</v>
      </c>
      <c r="AA33" s="659"/>
      <c r="AB33" s="659"/>
      <c r="AC33" s="659"/>
      <c r="AD33" s="660">
        <v>5401</v>
      </c>
      <c r="AE33" s="660"/>
      <c r="AF33" s="660"/>
      <c r="AG33" s="660"/>
      <c r="AH33" s="660"/>
      <c r="AI33" s="660"/>
      <c r="AJ33" s="660"/>
      <c r="AK33" s="660"/>
      <c r="AL33" s="624">
        <v>0.1</v>
      </c>
      <c r="AM33" s="625"/>
      <c r="AN33" s="625"/>
      <c r="AO33" s="661"/>
      <c r="AP33" s="664"/>
      <c r="AQ33" s="665"/>
      <c r="AR33" s="665"/>
      <c r="AS33" s="665"/>
      <c r="AT33" s="695"/>
      <c r="AU33" s="207"/>
      <c r="AV33" s="207"/>
      <c r="AW33" s="207"/>
      <c r="AX33" s="602" t="s">
        <v>306</v>
      </c>
      <c r="AY33" s="603"/>
      <c r="AZ33" s="603"/>
      <c r="BA33" s="603"/>
      <c r="BB33" s="603"/>
      <c r="BC33" s="603"/>
      <c r="BD33" s="603"/>
      <c r="BE33" s="603"/>
      <c r="BF33" s="604"/>
      <c r="BG33" s="682">
        <v>99.3</v>
      </c>
      <c r="BH33" s="606"/>
      <c r="BI33" s="606"/>
      <c r="BJ33" s="606"/>
      <c r="BK33" s="606"/>
      <c r="BL33" s="606"/>
      <c r="BM33" s="652">
        <v>98.3</v>
      </c>
      <c r="BN33" s="606"/>
      <c r="BO33" s="606"/>
      <c r="BP33" s="606"/>
      <c r="BQ33" s="669"/>
      <c r="BR33" s="682">
        <v>99.4</v>
      </c>
      <c r="BS33" s="606"/>
      <c r="BT33" s="606"/>
      <c r="BU33" s="606"/>
      <c r="BV33" s="606"/>
      <c r="BW33" s="606"/>
      <c r="BX33" s="652">
        <v>98.2</v>
      </c>
      <c r="BY33" s="606"/>
      <c r="BZ33" s="606"/>
      <c r="CA33" s="606"/>
      <c r="CB33" s="669"/>
      <c r="CD33" s="618" t="s">
        <v>307</v>
      </c>
      <c r="CE33" s="619"/>
      <c r="CF33" s="619"/>
      <c r="CG33" s="619"/>
      <c r="CH33" s="619"/>
      <c r="CI33" s="619"/>
      <c r="CJ33" s="619"/>
      <c r="CK33" s="619"/>
      <c r="CL33" s="619"/>
      <c r="CM33" s="619"/>
      <c r="CN33" s="619"/>
      <c r="CO33" s="619"/>
      <c r="CP33" s="619"/>
      <c r="CQ33" s="620"/>
      <c r="CR33" s="621">
        <v>7188044</v>
      </c>
      <c r="CS33" s="634"/>
      <c r="CT33" s="634"/>
      <c r="CU33" s="634"/>
      <c r="CV33" s="634"/>
      <c r="CW33" s="634"/>
      <c r="CX33" s="634"/>
      <c r="CY33" s="635"/>
      <c r="CZ33" s="624">
        <v>38.5</v>
      </c>
      <c r="DA33" s="636"/>
      <c r="DB33" s="636"/>
      <c r="DC33" s="637"/>
      <c r="DD33" s="627">
        <v>5492199</v>
      </c>
      <c r="DE33" s="634"/>
      <c r="DF33" s="634"/>
      <c r="DG33" s="634"/>
      <c r="DH33" s="634"/>
      <c r="DI33" s="634"/>
      <c r="DJ33" s="634"/>
      <c r="DK33" s="635"/>
      <c r="DL33" s="627">
        <v>3735959</v>
      </c>
      <c r="DM33" s="634"/>
      <c r="DN33" s="634"/>
      <c r="DO33" s="634"/>
      <c r="DP33" s="634"/>
      <c r="DQ33" s="634"/>
      <c r="DR33" s="634"/>
      <c r="DS33" s="634"/>
      <c r="DT33" s="634"/>
      <c r="DU33" s="634"/>
      <c r="DV33" s="635"/>
      <c r="DW33" s="624">
        <v>35.4</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142057</v>
      </c>
      <c r="S34" s="622"/>
      <c r="T34" s="622"/>
      <c r="U34" s="622"/>
      <c r="V34" s="622"/>
      <c r="W34" s="622"/>
      <c r="X34" s="622"/>
      <c r="Y34" s="623"/>
      <c r="Z34" s="659">
        <v>0.8</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2713522</v>
      </c>
      <c r="CS34" s="622"/>
      <c r="CT34" s="622"/>
      <c r="CU34" s="622"/>
      <c r="CV34" s="622"/>
      <c r="CW34" s="622"/>
      <c r="CX34" s="622"/>
      <c r="CY34" s="623"/>
      <c r="CZ34" s="624">
        <v>14.5</v>
      </c>
      <c r="DA34" s="636"/>
      <c r="DB34" s="636"/>
      <c r="DC34" s="637"/>
      <c r="DD34" s="627">
        <v>1826659</v>
      </c>
      <c r="DE34" s="622"/>
      <c r="DF34" s="622"/>
      <c r="DG34" s="622"/>
      <c r="DH34" s="622"/>
      <c r="DI34" s="622"/>
      <c r="DJ34" s="622"/>
      <c r="DK34" s="623"/>
      <c r="DL34" s="627">
        <v>1522852</v>
      </c>
      <c r="DM34" s="622"/>
      <c r="DN34" s="622"/>
      <c r="DO34" s="622"/>
      <c r="DP34" s="622"/>
      <c r="DQ34" s="622"/>
      <c r="DR34" s="622"/>
      <c r="DS34" s="622"/>
      <c r="DT34" s="622"/>
      <c r="DU34" s="622"/>
      <c r="DV34" s="623"/>
      <c r="DW34" s="624">
        <v>14.4</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741355</v>
      </c>
      <c r="S35" s="622"/>
      <c r="T35" s="622"/>
      <c r="U35" s="622"/>
      <c r="V35" s="622"/>
      <c r="W35" s="622"/>
      <c r="X35" s="622"/>
      <c r="Y35" s="623"/>
      <c r="Z35" s="659">
        <v>3.9</v>
      </c>
      <c r="AA35" s="659"/>
      <c r="AB35" s="659"/>
      <c r="AC35" s="659"/>
      <c r="AD35" s="660" t="s">
        <v>122</v>
      </c>
      <c r="AE35" s="660"/>
      <c r="AF35" s="660"/>
      <c r="AG35" s="660"/>
      <c r="AH35" s="660"/>
      <c r="AI35" s="660"/>
      <c r="AJ35" s="660"/>
      <c r="AK35" s="660"/>
      <c r="AL35" s="624" t="s">
        <v>122</v>
      </c>
      <c r="AM35" s="625"/>
      <c r="AN35" s="625"/>
      <c r="AO35" s="661"/>
      <c r="AP35" s="210"/>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189675</v>
      </c>
      <c r="CS35" s="634"/>
      <c r="CT35" s="634"/>
      <c r="CU35" s="634"/>
      <c r="CV35" s="634"/>
      <c r="CW35" s="634"/>
      <c r="CX35" s="634"/>
      <c r="CY35" s="635"/>
      <c r="CZ35" s="624">
        <v>1</v>
      </c>
      <c r="DA35" s="636"/>
      <c r="DB35" s="636"/>
      <c r="DC35" s="637"/>
      <c r="DD35" s="627">
        <v>169847</v>
      </c>
      <c r="DE35" s="634"/>
      <c r="DF35" s="634"/>
      <c r="DG35" s="634"/>
      <c r="DH35" s="634"/>
      <c r="DI35" s="634"/>
      <c r="DJ35" s="634"/>
      <c r="DK35" s="635"/>
      <c r="DL35" s="627">
        <v>74903</v>
      </c>
      <c r="DM35" s="634"/>
      <c r="DN35" s="634"/>
      <c r="DO35" s="634"/>
      <c r="DP35" s="634"/>
      <c r="DQ35" s="634"/>
      <c r="DR35" s="634"/>
      <c r="DS35" s="634"/>
      <c r="DT35" s="634"/>
      <c r="DU35" s="634"/>
      <c r="DV35" s="635"/>
      <c r="DW35" s="624">
        <v>0.7</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248832</v>
      </c>
      <c r="S36" s="622"/>
      <c r="T36" s="622"/>
      <c r="U36" s="622"/>
      <c r="V36" s="622"/>
      <c r="W36" s="622"/>
      <c r="X36" s="622"/>
      <c r="Y36" s="623"/>
      <c r="Z36" s="659">
        <v>1.3</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6">
        <v>2453704</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40693</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2093191</v>
      </c>
      <c r="CS36" s="622"/>
      <c r="CT36" s="622"/>
      <c r="CU36" s="622"/>
      <c r="CV36" s="622"/>
      <c r="CW36" s="622"/>
      <c r="CX36" s="622"/>
      <c r="CY36" s="623"/>
      <c r="CZ36" s="624">
        <v>11.2</v>
      </c>
      <c r="DA36" s="636"/>
      <c r="DB36" s="636"/>
      <c r="DC36" s="637"/>
      <c r="DD36" s="627">
        <v>1663950</v>
      </c>
      <c r="DE36" s="622"/>
      <c r="DF36" s="622"/>
      <c r="DG36" s="622"/>
      <c r="DH36" s="622"/>
      <c r="DI36" s="622"/>
      <c r="DJ36" s="622"/>
      <c r="DK36" s="623"/>
      <c r="DL36" s="627">
        <v>833605</v>
      </c>
      <c r="DM36" s="622"/>
      <c r="DN36" s="622"/>
      <c r="DO36" s="622"/>
      <c r="DP36" s="622"/>
      <c r="DQ36" s="622"/>
      <c r="DR36" s="622"/>
      <c r="DS36" s="622"/>
      <c r="DT36" s="622"/>
      <c r="DU36" s="622"/>
      <c r="DV36" s="623"/>
      <c r="DW36" s="624">
        <v>7.9</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253829</v>
      </c>
      <c r="S37" s="622"/>
      <c r="T37" s="622"/>
      <c r="U37" s="622"/>
      <c r="V37" s="622"/>
      <c r="W37" s="622"/>
      <c r="X37" s="622"/>
      <c r="Y37" s="623"/>
      <c r="Z37" s="659">
        <v>1.3</v>
      </c>
      <c r="AA37" s="659"/>
      <c r="AB37" s="659"/>
      <c r="AC37" s="659"/>
      <c r="AD37" s="660">
        <v>1</v>
      </c>
      <c r="AE37" s="660"/>
      <c r="AF37" s="660"/>
      <c r="AG37" s="660"/>
      <c r="AH37" s="660"/>
      <c r="AI37" s="660"/>
      <c r="AJ37" s="660"/>
      <c r="AK37" s="660"/>
      <c r="AL37" s="624">
        <v>0</v>
      </c>
      <c r="AM37" s="625"/>
      <c r="AN37" s="625"/>
      <c r="AO37" s="661"/>
      <c r="AQ37" s="654" t="s">
        <v>319</v>
      </c>
      <c r="AR37" s="655"/>
      <c r="AS37" s="655"/>
      <c r="AT37" s="655"/>
      <c r="AU37" s="655"/>
      <c r="AV37" s="655"/>
      <c r="AW37" s="655"/>
      <c r="AX37" s="655"/>
      <c r="AY37" s="656"/>
      <c r="AZ37" s="621">
        <v>366566</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-16416</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478489</v>
      </c>
      <c r="CS37" s="634"/>
      <c r="CT37" s="634"/>
      <c r="CU37" s="634"/>
      <c r="CV37" s="634"/>
      <c r="CW37" s="634"/>
      <c r="CX37" s="634"/>
      <c r="CY37" s="635"/>
      <c r="CZ37" s="624">
        <v>2.6</v>
      </c>
      <c r="DA37" s="636"/>
      <c r="DB37" s="636"/>
      <c r="DC37" s="637"/>
      <c r="DD37" s="627">
        <v>419149</v>
      </c>
      <c r="DE37" s="634"/>
      <c r="DF37" s="634"/>
      <c r="DG37" s="634"/>
      <c r="DH37" s="634"/>
      <c r="DI37" s="634"/>
      <c r="DJ37" s="634"/>
      <c r="DK37" s="635"/>
      <c r="DL37" s="627">
        <v>403143</v>
      </c>
      <c r="DM37" s="634"/>
      <c r="DN37" s="634"/>
      <c r="DO37" s="634"/>
      <c r="DP37" s="634"/>
      <c r="DQ37" s="634"/>
      <c r="DR37" s="634"/>
      <c r="DS37" s="634"/>
      <c r="DT37" s="634"/>
      <c r="DU37" s="634"/>
      <c r="DV37" s="635"/>
      <c r="DW37" s="624">
        <v>3.8</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1899187</v>
      </c>
      <c r="S38" s="622"/>
      <c r="T38" s="622"/>
      <c r="U38" s="622"/>
      <c r="V38" s="622"/>
      <c r="W38" s="622"/>
      <c r="X38" s="622"/>
      <c r="Y38" s="623"/>
      <c r="Z38" s="659">
        <v>10.1</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329868</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3739</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1738891</v>
      </c>
      <c r="CS38" s="622"/>
      <c r="CT38" s="622"/>
      <c r="CU38" s="622"/>
      <c r="CV38" s="622"/>
      <c r="CW38" s="622"/>
      <c r="CX38" s="622"/>
      <c r="CY38" s="623"/>
      <c r="CZ38" s="624">
        <v>9.3000000000000007</v>
      </c>
      <c r="DA38" s="636"/>
      <c r="DB38" s="636"/>
      <c r="DC38" s="637"/>
      <c r="DD38" s="627">
        <v>1432640</v>
      </c>
      <c r="DE38" s="622"/>
      <c r="DF38" s="622"/>
      <c r="DG38" s="622"/>
      <c r="DH38" s="622"/>
      <c r="DI38" s="622"/>
      <c r="DJ38" s="622"/>
      <c r="DK38" s="623"/>
      <c r="DL38" s="627">
        <v>1304599</v>
      </c>
      <c r="DM38" s="622"/>
      <c r="DN38" s="622"/>
      <c r="DO38" s="622"/>
      <c r="DP38" s="622"/>
      <c r="DQ38" s="622"/>
      <c r="DR38" s="622"/>
      <c r="DS38" s="622"/>
      <c r="DT38" s="622"/>
      <c r="DU38" s="622"/>
      <c r="DV38" s="623"/>
      <c r="DW38" s="624">
        <v>12.4</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v>103545</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5399</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215044</v>
      </c>
      <c r="CS39" s="634"/>
      <c r="CT39" s="634"/>
      <c r="CU39" s="634"/>
      <c r="CV39" s="634"/>
      <c r="CW39" s="634"/>
      <c r="CX39" s="634"/>
      <c r="CY39" s="635"/>
      <c r="CZ39" s="624">
        <v>1.2</v>
      </c>
      <c r="DA39" s="636"/>
      <c r="DB39" s="636"/>
      <c r="DC39" s="637"/>
      <c r="DD39" s="627">
        <v>180582</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v>24287</v>
      </c>
      <c r="S40" s="622"/>
      <c r="T40" s="622"/>
      <c r="U40" s="622"/>
      <c r="V40" s="622"/>
      <c r="W40" s="622"/>
      <c r="X40" s="622"/>
      <c r="Y40" s="623"/>
      <c r="Z40" s="659">
        <v>0.1</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v>18379</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103</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237721</v>
      </c>
      <c r="CS40" s="622"/>
      <c r="CT40" s="622"/>
      <c r="CU40" s="622"/>
      <c r="CV40" s="622"/>
      <c r="CW40" s="622"/>
      <c r="CX40" s="622"/>
      <c r="CY40" s="623"/>
      <c r="CZ40" s="624">
        <v>1.3</v>
      </c>
      <c r="DA40" s="636"/>
      <c r="DB40" s="636"/>
      <c r="DC40" s="637"/>
      <c r="DD40" s="627">
        <v>218521</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18847001</v>
      </c>
      <c r="S41" s="646"/>
      <c r="T41" s="646"/>
      <c r="U41" s="646"/>
      <c r="V41" s="646"/>
      <c r="W41" s="646"/>
      <c r="X41" s="646"/>
      <c r="Y41" s="649"/>
      <c r="Z41" s="650">
        <v>100</v>
      </c>
      <c r="AA41" s="650"/>
      <c r="AB41" s="650"/>
      <c r="AC41" s="650"/>
      <c r="AD41" s="651">
        <v>10536103</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323457</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t="s">
        <v>122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339</v>
      </c>
      <c r="AR42" s="667"/>
      <c r="AS42" s="667"/>
      <c r="AT42" s="667"/>
      <c r="AU42" s="667"/>
      <c r="AV42" s="667"/>
      <c r="AW42" s="667"/>
      <c r="AX42" s="667"/>
      <c r="AY42" s="668"/>
      <c r="AZ42" s="605">
        <v>1311889</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463</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2659371</v>
      </c>
      <c r="CS42" s="634"/>
      <c r="CT42" s="634"/>
      <c r="CU42" s="634"/>
      <c r="CV42" s="634"/>
      <c r="CW42" s="634"/>
      <c r="CX42" s="634"/>
      <c r="CY42" s="635"/>
      <c r="CZ42" s="624">
        <v>14.3</v>
      </c>
      <c r="DA42" s="636"/>
      <c r="DB42" s="636"/>
      <c r="DC42" s="637"/>
      <c r="DD42" s="627">
        <v>230393</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342</v>
      </c>
      <c r="CD43" s="618" t="s">
        <v>343</v>
      </c>
      <c r="CE43" s="619"/>
      <c r="CF43" s="619"/>
      <c r="CG43" s="619"/>
      <c r="CH43" s="619"/>
      <c r="CI43" s="619"/>
      <c r="CJ43" s="619"/>
      <c r="CK43" s="619"/>
      <c r="CL43" s="619"/>
      <c r="CM43" s="619"/>
      <c r="CN43" s="619"/>
      <c r="CO43" s="619"/>
      <c r="CP43" s="619"/>
      <c r="CQ43" s="620"/>
      <c r="CR43" s="621">
        <v>41173</v>
      </c>
      <c r="CS43" s="634"/>
      <c r="CT43" s="634"/>
      <c r="CU43" s="634"/>
      <c r="CV43" s="634"/>
      <c r="CW43" s="634"/>
      <c r="CX43" s="634"/>
      <c r="CY43" s="635"/>
      <c r="CZ43" s="624">
        <v>0.2</v>
      </c>
      <c r="DA43" s="636"/>
      <c r="DB43" s="636"/>
      <c r="DC43" s="637"/>
      <c r="DD43" s="627">
        <v>1059</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2311739</v>
      </c>
      <c r="CS44" s="622"/>
      <c r="CT44" s="622"/>
      <c r="CU44" s="622"/>
      <c r="CV44" s="622"/>
      <c r="CW44" s="622"/>
      <c r="CX44" s="622"/>
      <c r="CY44" s="623"/>
      <c r="CZ44" s="624">
        <v>12.4</v>
      </c>
      <c r="DA44" s="625"/>
      <c r="DB44" s="625"/>
      <c r="DC44" s="626"/>
      <c r="DD44" s="627">
        <v>187590</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682303</v>
      </c>
      <c r="CS45" s="634"/>
      <c r="CT45" s="634"/>
      <c r="CU45" s="634"/>
      <c r="CV45" s="634"/>
      <c r="CW45" s="634"/>
      <c r="CX45" s="634"/>
      <c r="CY45" s="635"/>
      <c r="CZ45" s="624">
        <v>3.7</v>
      </c>
      <c r="DA45" s="636"/>
      <c r="DB45" s="636"/>
      <c r="DC45" s="637"/>
      <c r="DD45" s="627">
        <v>71268</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348</v>
      </c>
      <c r="CG46" s="619"/>
      <c r="CH46" s="619"/>
      <c r="CI46" s="619"/>
      <c r="CJ46" s="619"/>
      <c r="CK46" s="619"/>
      <c r="CL46" s="619"/>
      <c r="CM46" s="619"/>
      <c r="CN46" s="619"/>
      <c r="CO46" s="619"/>
      <c r="CP46" s="619"/>
      <c r="CQ46" s="620"/>
      <c r="CR46" s="621">
        <v>1606992</v>
      </c>
      <c r="CS46" s="622"/>
      <c r="CT46" s="622"/>
      <c r="CU46" s="622"/>
      <c r="CV46" s="622"/>
      <c r="CW46" s="622"/>
      <c r="CX46" s="622"/>
      <c r="CY46" s="623"/>
      <c r="CZ46" s="624">
        <v>8.6</v>
      </c>
      <c r="DA46" s="625"/>
      <c r="DB46" s="625"/>
      <c r="DC46" s="626"/>
      <c r="DD46" s="627">
        <v>116018</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349</v>
      </c>
      <c r="CG47" s="619"/>
      <c r="CH47" s="619"/>
      <c r="CI47" s="619"/>
      <c r="CJ47" s="619"/>
      <c r="CK47" s="619"/>
      <c r="CL47" s="619"/>
      <c r="CM47" s="619"/>
      <c r="CN47" s="619"/>
      <c r="CO47" s="619"/>
      <c r="CP47" s="619"/>
      <c r="CQ47" s="620"/>
      <c r="CR47" s="621">
        <v>347632</v>
      </c>
      <c r="CS47" s="634"/>
      <c r="CT47" s="634"/>
      <c r="CU47" s="634"/>
      <c r="CV47" s="634"/>
      <c r="CW47" s="634"/>
      <c r="CX47" s="634"/>
      <c r="CY47" s="635"/>
      <c r="CZ47" s="624">
        <v>1.9</v>
      </c>
      <c r="DA47" s="636"/>
      <c r="DB47" s="636"/>
      <c r="DC47" s="637"/>
      <c r="DD47" s="627">
        <v>42803</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351</v>
      </c>
      <c r="CE49" s="603"/>
      <c r="CF49" s="603"/>
      <c r="CG49" s="603"/>
      <c r="CH49" s="603"/>
      <c r="CI49" s="603"/>
      <c r="CJ49" s="603"/>
      <c r="CK49" s="603"/>
      <c r="CL49" s="603"/>
      <c r="CM49" s="603"/>
      <c r="CN49" s="603"/>
      <c r="CO49" s="603"/>
      <c r="CP49" s="603"/>
      <c r="CQ49" s="604"/>
      <c r="CR49" s="605">
        <v>18657752</v>
      </c>
      <c r="CS49" s="606"/>
      <c r="CT49" s="606"/>
      <c r="CU49" s="606"/>
      <c r="CV49" s="606"/>
      <c r="CW49" s="606"/>
      <c r="CX49" s="606"/>
      <c r="CY49" s="607"/>
      <c r="CZ49" s="608">
        <v>100</v>
      </c>
      <c r="DA49" s="609"/>
      <c r="DB49" s="609"/>
      <c r="DC49" s="610"/>
      <c r="DD49" s="611">
        <v>12691933</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O9NevixRLdo76mXQTgSTuY+/l+ytNP8Qealp1gLUpCFnY+HN+z0Npj4wPQ7AT4cNC1AG6+xgGjWTDNvYW3goXg==" saltValue="p4Xrylvpxh1mH+vI8PQuL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4"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EA135"/>
  <sheetViews>
    <sheetView zoomScale="70" zoomScaleNormal="2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353</v>
      </c>
      <c r="DK2" s="1092"/>
      <c r="DL2" s="1092"/>
      <c r="DM2" s="1092"/>
      <c r="DN2" s="1092"/>
      <c r="DO2" s="1093"/>
      <c r="DP2" s="216"/>
      <c r="DQ2" s="1091" t="s">
        <v>354</v>
      </c>
      <c r="DR2" s="1092"/>
      <c r="DS2" s="1092"/>
      <c r="DT2" s="1092"/>
      <c r="DU2" s="1092"/>
      <c r="DV2" s="1092"/>
      <c r="DW2" s="1092"/>
      <c r="DX2" s="1092"/>
      <c r="DY2" s="1092"/>
      <c r="DZ2" s="1093"/>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15">
      <c r="A7" s="224">
        <v>1</v>
      </c>
      <c r="B7" s="1047" t="s">
        <v>374</v>
      </c>
      <c r="C7" s="1048"/>
      <c r="D7" s="1048"/>
      <c r="E7" s="1048"/>
      <c r="F7" s="1048"/>
      <c r="G7" s="1048"/>
      <c r="H7" s="1048"/>
      <c r="I7" s="1048"/>
      <c r="J7" s="1048"/>
      <c r="K7" s="1048"/>
      <c r="L7" s="1048"/>
      <c r="M7" s="1048"/>
      <c r="N7" s="1048"/>
      <c r="O7" s="1048"/>
      <c r="P7" s="1049"/>
      <c r="Q7" s="1102">
        <v>19448</v>
      </c>
      <c r="R7" s="1103"/>
      <c r="S7" s="1103"/>
      <c r="T7" s="1103"/>
      <c r="U7" s="1103"/>
      <c r="V7" s="1103">
        <v>19259</v>
      </c>
      <c r="W7" s="1103"/>
      <c r="X7" s="1103"/>
      <c r="Y7" s="1103"/>
      <c r="Z7" s="1103"/>
      <c r="AA7" s="1103">
        <v>189</v>
      </c>
      <c r="AB7" s="1103"/>
      <c r="AC7" s="1103"/>
      <c r="AD7" s="1103"/>
      <c r="AE7" s="1104"/>
      <c r="AF7" s="1105">
        <v>102</v>
      </c>
      <c r="AG7" s="1106"/>
      <c r="AH7" s="1106"/>
      <c r="AI7" s="1106"/>
      <c r="AJ7" s="1107"/>
      <c r="AK7" s="1108">
        <v>741</v>
      </c>
      <c r="AL7" s="1109"/>
      <c r="AM7" s="1109"/>
      <c r="AN7" s="1109"/>
      <c r="AO7" s="1109"/>
      <c r="AP7" s="1109">
        <v>14168</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c r="BT7" s="1100"/>
      <c r="BU7" s="1100"/>
      <c r="BV7" s="1100"/>
      <c r="BW7" s="1100"/>
      <c r="BX7" s="1100"/>
      <c r="BY7" s="1100"/>
      <c r="BZ7" s="1100"/>
      <c r="CA7" s="1100"/>
      <c r="CB7" s="1100"/>
      <c r="CC7" s="1100"/>
      <c r="CD7" s="1100"/>
      <c r="CE7" s="1100"/>
      <c r="CF7" s="1100"/>
      <c r="CG7" s="1112"/>
      <c r="CH7" s="1096"/>
      <c r="CI7" s="1097"/>
      <c r="CJ7" s="1097"/>
      <c r="CK7" s="1097"/>
      <c r="CL7" s="1098"/>
      <c r="CM7" s="1096"/>
      <c r="CN7" s="1097"/>
      <c r="CO7" s="1097"/>
      <c r="CP7" s="1097"/>
      <c r="CQ7" s="1098"/>
      <c r="CR7" s="1096"/>
      <c r="CS7" s="1097"/>
      <c r="CT7" s="1097"/>
      <c r="CU7" s="1097"/>
      <c r="CV7" s="1098"/>
      <c r="CW7" s="1096"/>
      <c r="CX7" s="1097"/>
      <c r="CY7" s="1097"/>
      <c r="CZ7" s="1097"/>
      <c r="DA7" s="1098"/>
      <c r="DB7" s="1096"/>
      <c r="DC7" s="1097"/>
      <c r="DD7" s="1097"/>
      <c r="DE7" s="1097"/>
      <c r="DF7" s="1098"/>
      <c r="DG7" s="1096"/>
      <c r="DH7" s="1097"/>
      <c r="DI7" s="1097"/>
      <c r="DJ7" s="1097"/>
      <c r="DK7" s="1098"/>
      <c r="DL7" s="1096"/>
      <c r="DM7" s="1097"/>
      <c r="DN7" s="1097"/>
      <c r="DO7" s="1097"/>
      <c r="DP7" s="1098"/>
      <c r="DQ7" s="1096"/>
      <c r="DR7" s="1097"/>
      <c r="DS7" s="1097"/>
      <c r="DT7" s="1097"/>
      <c r="DU7" s="1098"/>
      <c r="DV7" s="1099"/>
      <c r="DW7" s="1100"/>
      <c r="DX7" s="1100"/>
      <c r="DY7" s="1100"/>
      <c r="DZ7" s="1101"/>
      <c r="EA7" s="222"/>
    </row>
    <row r="8" spans="1:131" s="223" customFormat="1" ht="26.25" customHeight="1" x14ac:dyDescent="0.15">
      <c r="A8" s="226">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2"/>
    </row>
    <row r="9" spans="1:131" s="223" customFormat="1" ht="26.25" customHeight="1" x14ac:dyDescent="0.15">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15">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375</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376</v>
      </c>
      <c r="B23" s="937" t="s">
        <v>377</v>
      </c>
      <c r="C23" s="938"/>
      <c r="D23" s="938"/>
      <c r="E23" s="938"/>
      <c r="F23" s="938"/>
      <c r="G23" s="938"/>
      <c r="H23" s="938"/>
      <c r="I23" s="938"/>
      <c r="J23" s="938"/>
      <c r="K23" s="938"/>
      <c r="L23" s="938"/>
      <c r="M23" s="938"/>
      <c r="N23" s="938"/>
      <c r="O23" s="938"/>
      <c r="P23" s="948"/>
      <c r="Q23" s="1067">
        <v>19448</v>
      </c>
      <c r="R23" s="1061"/>
      <c r="S23" s="1061"/>
      <c r="T23" s="1061"/>
      <c r="U23" s="1061"/>
      <c r="V23" s="1061">
        <v>19259</v>
      </c>
      <c r="W23" s="1061"/>
      <c r="X23" s="1061"/>
      <c r="Y23" s="1061"/>
      <c r="Z23" s="1061"/>
      <c r="AA23" s="1061">
        <v>189</v>
      </c>
      <c r="AB23" s="1061"/>
      <c r="AC23" s="1061"/>
      <c r="AD23" s="1061"/>
      <c r="AE23" s="1068"/>
      <c r="AF23" s="1069">
        <v>102</v>
      </c>
      <c r="AG23" s="1061"/>
      <c r="AH23" s="1061"/>
      <c r="AI23" s="1061"/>
      <c r="AJ23" s="1070"/>
      <c r="AK23" s="1071"/>
      <c r="AL23" s="1072"/>
      <c r="AM23" s="1072"/>
      <c r="AN23" s="1072"/>
      <c r="AO23" s="1072"/>
      <c r="AP23" s="1061">
        <v>14168</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0" t="s">
        <v>378</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9" t="s">
        <v>379</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357</v>
      </c>
      <c r="B26" s="996"/>
      <c r="C26" s="996"/>
      <c r="D26" s="996"/>
      <c r="E26" s="996"/>
      <c r="F26" s="996"/>
      <c r="G26" s="996"/>
      <c r="H26" s="996"/>
      <c r="I26" s="996"/>
      <c r="J26" s="996"/>
      <c r="K26" s="996"/>
      <c r="L26" s="996"/>
      <c r="M26" s="996"/>
      <c r="N26" s="996"/>
      <c r="O26" s="996"/>
      <c r="P26" s="997"/>
      <c r="Q26" s="1001" t="s">
        <v>380</v>
      </c>
      <c r="R26" s="1002"/>
      <c r="S26" s="1002"/>
      <c r="T26" s="1002"/>
      <c r="U26" s="1003"/>
      <c r="V26" s="1001" t="s">
        <v>381</v>
      </c>
      <c r="W26" s="1002"/>
      <c r="X26" s="1002"/>
      <c r="Y26" s="1002"/>
      <c r="Z26" s="1003"/>
      <c r="AA26" s="1001" t="s">
        <v>382</v>
      </c>
      <c r="AB26" s="1002"/>
      <c r="AC26" s="1002"/>
      <c r="AD26" s="1002"/>
      <c r="AE26" s="1002"/>
      <c r="AF26" s="1055" t="s">
        <v>383</v>
      </c>
      <c r="AG26" s="1008"/>
      <c r="AH26" s="1008"/>
      <c r="AI26" s="1008"/>
      <c r="AJ26" s="1056"/>
      <c r="AK26" s="1002" t="s">
        <v>384</v>
      </c>
      <c r="AL26" s="1002"/>
      <c r="AM26" s="1002"/>
      <c r="AN26" s="1002"/>
      <c r="AO26" s="1003"/>
      <c r="AP26" s="1001" t="s">
        <v>385</v>
      </c>
      <c r="AQ26" s="1002"/>
      <c r="AR26" s="1002"/>
      <c r="AS26" s="1002"/>
      <c r="AT26" s="1003"/>
      <c r="AU26" s="1001" t="s">
        <v>386</v>
      </c>
      <c r="AV26" s="1002"/>
      <c r="AW26" s="1002"/>
      <c r="AX26" s="1002"/>
      <c r="AY26" s="1003"/>
      <c r="AZ26" s="1001" t="s">
        <v>387</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7" t="s">
        <v>388</v>
      </c>
      <c r="C28" s="1048"/>
      <c r="D28" s="1048"/>
      <c r="E28" s="1048"/>
      <c r="F28" s="1048"/>
      <c r="G28" s="1048"/>
      <c r="H28" s="1048"/>
      <c r="I28" s="1048"/>
      <c r="J28" s="1048"/>
      <c r="K28" s="1048"/>
      <c r="L28" s="1048"/>
      <c r="M28" s="1048"/>
      <c r="N28" s="1048"/>
      <c r="O28" s="1048"/>
      <c r="P28" s="1049"/>
      <c r="Q28" s="1050">
        <v>3451</v>
      </c>
      <c r="R28" s="1051"/>
      <c r="S28" s="1051"/>
      <c r="T28" s="1051"/>
      <c r="U28" s="1051"/>
      <c r="V28" s="1051">
        <v>3411</v>
      </c>
      <c r="W28" s="1051"/>
      <c r="X28" s="1051"/>
      <c r="Y28" s="1051"/>
      <c r="Z28" s="1051"/>
      <c r="AA28" s="1051">
        <v>41</v>
      </c>
      <c r="AB28" s="1051"/>
      <c r="AC28" s="1051"/>
      <c r="AD28" s="1051"/>
      <c r="AE28" s="1052"/>
      <c r="AF28" s="1053">
        <v>41</v>
      </c>
      <c r="AG28" s="1051"/>
      <c r="AH28" s="1051"/>
      <c r="AI28" s="1051"/>
      <c r="AJ28" s="1054"/>
      <c r="AK28" s="1042">
        <v>323</v>
      </c>
      <c r="AL28" s="1043"/>
      <c r="AM28" s="1043"/>
      <c r="AN28" s="1043"/>
      <c r="AO28" s="1043"/>
      <c r="AP28" s="1043" t="s">
        <v>554</v>
      </c>
      <c r="AQ28" s="1043"/>
      <c r="AR28" s="1043"/>
      <c r="AS28" s="1043"/>
      <c r="AT28" s="1043"/>
      <c r="AU28" s="1043">
        <v>323</v>
      </c>
      <c r="AV28" s="1043"/>
      <c r="AW28" s="1043"/>
      <c r="AX28" s="1043"/>
      <c r="AY28" s="1043"/>
      <c r="AZ28" s="1044" t="s">
        <v>554</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389</v>
      </c>
      <c r="C29" s="1031"/>
      <c r="D29" s="1031"/>
      <c r="E29" s="1031"/>
      <c r="F29" s="1031"/>
      <c r="G29" s="1031"/>
      <c r="H29" s="1031"/>
      <c r="I29" s="1031"/>
      <c r="J29" s="1031"/>
      <c r="K29" s="1031"/>
      <c r="L29" s="1031"/>
      <c r="M29" s="1031"/>
      <c r="N29" s="1031"/>
      <c r="O29" s="1031"/>
      <c r="P29" s="1032"/>
      <c r="Q29" s="1038">
        <v>3626</v>
      </c>
      <c r="R29" s="1039"/>
      <c r="S29" s="1039"/>
      <c r="T29" s="1039"/>
      <c r="U29" s="1039"/>
      <c r="V29" s="1039">
        <v>3463</v>
      </c>
      <c r="W29" s="1039"/>
      <c r="X29" s="1039"/>
      <c r="Y29" s="1039"/>
      <c r="Z29" s="1039"/>
      <c r="AA29" s="1039">
        <v>164</v>
      </c>
      <c r="AB29" s="1039"/>
      <c r="AC29" s="1039"/>
      <c r="AD29" s="1039"/>
      <c r="AE29" s="1040"/>
      <c r="AF29" s="1035">
        <v>164</v>
      </c>
      <c r="AG29" s="1036"/>
      <c r="AH29" s="1036"/>
      <c r="AI29" s="1036"/>
      <c r="AJ29" s="1037"/>
      <c r="AK29" s="980">
        <v>537</v>
      </c>
      <c r="AL29" s="971"/>
      <c r="AM29" s="971"/>
      <c r="AN29" s="971"/>
      <c r="AO29" s="971"/>
      <c r="AP29" s="971" t="s">
        <v>554</v>
      </c>
      <c r="AQ29" s="971"/>
      <c r="AR29" s="971"/>
      <c r="AS29" s="971"/>
      <c r="AT29" s="971"/>
      <c r="AU29" s="971">
        <v>537</v>
      </c>
      <c r="AV29" s="971"/>
      <c r="AW29" s="971"/>
      <c r="AX29" s="971"/>
      <c r="AY29" s="971"/>
      <c r="AZ29" s="1041" t="s">
        <v>554</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390</v>
      </c>
      <c r="C30" s="1031"/>
      <c r="D30" s="1031"/>
      <c r="E30" s="1031"/>
      <c r="F30" s="1031"/>
      <c r="G30" s="1031"/>
      <c r="H30" s="1031"/>
      <c r="I30" s="1031"/>
      <c r="J30" s="1031"/>
      <c r="K30" s="1031"/>
      <c r="L30" s="1031"/>
      <c r="M30" s="1031"/>
      <c r="N30" s="1031"/>
      <c r="O30" s="1031"/>
      <c r="P30" s="1032"/>
      <c r="Q30" s="1038">
        <v>22</v>
      </c>
      <c r="R30" s="1039"/>
      <c r="S30" s="1039"/>
      <c r="T30" s="1039"/>
      <c r="U30" s="1039"/>
      <c r="V30" s="1039">
        <v>22</v>
      </c>
      <c r="W30" s="1039"/>
      <c r="X30" s="1039"/>
      <c r="Y30" s="1039"/>
      <c r="Z30" s="1039"/>
      <c r="AA30" s="1039" t="s">
        <v>554</v>
      </c>
      <c r="AB30" s="1039"/>
      <c r="AC30" s="1039"/>
      <c r="AD30" s="1039"/>
      <c r="AE30" s="1040"/>
      <c r="AF30" s="1035" t="s">
        <v>122</v>
      </c>
      <c r="AG30" s="1036"/>
      <c r="AH30" s="1036"/>
      <c r="AI30" s="1036"/>
      <c r="AJ30" s="1037"/>
      <c r="AK30" s="980">
        <v>10</v>
      </c>
      <c r="AL30" s="971"/>
      <c r="AM30" s="971"/>
      <c r="AN30" s="971"/>
      <c r="AO30" s="971"/>
      <c r="AP30" s="971" t="s">
        <v>554</v>
      </c>
      <c r="AQ30" s="971"/>
      <c r="AR30" s="971"/>
      <c r="AS30" s="971"/>
      <c r="AT30" s="971"/>
      <c r="AU30" s="971">
        <v>10</v>
      </c>
      <c r="AV30" s="971"/>
      <c r="AW30" s="971"/>
      <c r="AX30" s="971"/>
      <c r="AY30" s="971"/>
      <c r="AZ30" s="1041" t="s">
        <v>554</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t="s">
        <v>391</v>
      </c>
      <c r="C31" s="1031"/>
      <c r="D31" s="1031"/>
      <c r="E31" s="1031"/>
      <c r="F31" s="1031"/>
      <c r="G31" s="1031"/>
      <c r="H31" s="1031"/>
      <c r="I31" s="1031"/>
      <c r="J31" s="1031"/>
      <c r="K31" s="1031"/>
      <c r="L31" s="1031"/>
      <c r="M31" s="1031"/>
      <c r="N31" s="1031"/>
      <c r="O31" s="1031"/>
      <c r="P31" s="1032"/>
      <c r="Q31" s="1038">
        <v>585</v>
      </c>
      <c r="R31" s="1039"/>
      <c r="S31" s="1039"/>
      <c r="T31" s="1039"/>
      <c r="U31" s="1039"/>
      <c r="V31" s="1039">
        <v>571</v>
      </c>
      <c r="W31" s="1039"/>
      <c r="X31" s="1039"/>
      <c r="Y31" s="1039"/>
      <c r="Z31" s="1039"/>
      <c r="AA31" s="1039">
        <v>13</v>
      </c>
      <c r="AB31" s="1039"/>
      <c r="AC31" s="1039"/>
      <c r="AD31" s="1039"/>
      <c r="AE31" s="1040"/>
      <c r="AF31" s="1035">
        <v>13</v>
      </c>
      <c r="AG31" s="1036"/>
      <c r="AH31" s="1036"/>
      <c r="AI31" s="1036"/>
      <c r="AJ31" s="1037"/>
      <c r="AK31" s="980">
        <v>188</v>
      </c>
      <c r="AL31" s="971"/>
      <c r="AM31" s="971"/>
      <c r="AN31" s="971"/>
      <c r="AO31" s="971"/>
      <c r="AP31" s="971" t="s">
        <v>554</v>
      </c>
      <c r="AQ31" s="971"/>
      <c r="AR31" s="971"/>
      <c r="AS31" s="971"/>
      <c r="AT31" s="971"/>
      <c r="AU31" s="971">
        <v>188</v>
      </c>
      <c r="AV31" s="971"/>
      <c r="AW31" s="971"/>
      <c r="AX31" s="971"/>
      <c r="AY31" s="971"/>
      <c r="AZ31" s="1041" t="s">
        <v>554</v>
      </c>
      <c r="BA31" s="1041"/>
      <c r="BB31" s="1041"/>
      <c r="BC31" s="1041"/>
      <c r="BD31" s="1041"/>
      <c r="BE31" s="972"/>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t="s">
        <v>392</v>
      </c>
      <c r="C32" s="1031"/>
      <c r="D32" s="1031"/>
      <c r="E32" s="1031"/>
      <c r="F32" s="1031"/>
      <c r="G32" s="1031"/>
      <c r="H32" s="1031"/>
      <c r="I32" s="1031"/>
      <c r="J32" s="1031"/>
      <c r="K32" s="1031"/>
      <c r="L32" s="1031"/>
      <c r="M32" s="1031"/>
      <c r="N32" s="1031"/>
      <c r="O32" s="1031"/>
      <c r="P32" s="1032"/>
      <c r="Q32" s="1038">
        <v>223</v>
      </c>
      <c r="R32" s="1039"/>
      <c r="S32" s="1039"/>
      <c r="T32" s="1039"/>
      <c r="U32" s="1039"/>
      <c r="V32" s="1039">
        <v>199</v>
      </c>
      <c r="W32" s="1039"/>
      <c r="X32" s="1039"/>
      <c r="Y32" s="1039"/>
      <c r="Z32" s="1039"/>
      <c r="AA32" s="1039">
        <v>24</v>
      </c>
      <c r="AB32" s="1039"/>
      <c r="AC32" s="1039"/>
      <c r="AD32" s="1039"/>
      <c r="AE32" s="1040"/>
      <c r="AF32" s="1035">
        <v>664</v>
      </c>
      <c r="AG32" s="1036"/>
      <c r="AH32" s="1036"/>
      <c r="AI32" s="1036"/>
      <c r="AJ32" s="1037"/>
      <c r="AK32" s="980">
        <v>18</v>
      </c>
      <c r="AL32" s="971"/>
      <c r="AM32" s="971"/>
      <c r="AN32" s="971"/>
      <c r="AO32" s="971"/>
      <c r="AP32" s="971">
        <v>481</v>
      </c>
      <c r="AQ32" s="971"/>
      <c r="AR32" s="971"/>
      <c r="AS32" s="971"/>
      <c r="AT32" s="971"/>
      <c r="AU32" s="971">
        <v>2</v>
      </c>
      <c r="AV32" s="971"/>
      <c r="AW32" s="971"/>
      <c r="AX32" s="971"/>
      <c r="AY32" s="971"/>
      <c r="AZ32" s="1041" t="s">
        <v>555</v>
      </c>
      <c r="BA32" s="1041"/>
      <c r="BB32" s="1041"/>
      <c r="BC32" s="1041"/>
      <c r="BD32" s="1041"/>
      <c r="BE32" s="972" t="s">
        <v>393</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t="s">
        <v>394</v>
      </c>
      <c r="C33" s="1031"/>
      <c r="D33" s="1031"/>
      <c r="E33" s="1031"/>
      <c r="F33" s="1031"/>
      <c r="G33" s="1031"/>
      <c r="H33" s="1031"/>
      <c r="I33" s="1031"/>
      <c r="J33" s="1031"/>
      <c r="K33" s="1031"/>
      <c r="L33" s="1031"/>
      <c r="M33" s="1031"/>
      <c r="N33" s="1031"/>
      <c r="O33" s="1031"/>
      <c r="P33" s="1032"/>
      <c r="Q33" s="1038">
        <v>455</v>
      </c>
      <c r="R33" s="1039"/>
      <c r="S33" s="1039"/>
      <c r="T33" s="1039"/>
      <c r="U33" s="1039"/>
      <c r="V33" s="1039">
        <v>415</v>
      </c>
      <c r="W33" s="1039"/>
      <c r="X33" s="1039"/>
      <c r="Y33" s="1039"/>
      <c r="Z33" s="1039"/>
      <c r="AA33" s="1039">
        <v>40</v>
      </c>
      <c r="AB33" s="1039"/>
      <c r="AC33" s="1039"/>
      <c r="AD33" s="1039"/>
      <c r="AE33" s="1040"/>
      <c r="AF33" s="1035">
        <v>333</v>
      </c>
      <c r="AG33" s="1036"/>
      <c r="AH33" s="1036"/>
      <c r="AI33" s="1036"/>
      <c r="AJ33" s="1037"/>
      <c r="AK33" s="980">
        <v>367</v>
      </c>
      <c r="AL33" s="971"/>
      <c r="AM33" s="971"/>
      <c r="AN33" s="971"/>
      <c r="AO33" s="971"/>
      <c r="AP33" s="971">
        <v>1014</v>
      </c>
      <c r="AQ33" s="971"/>
      <c r="AR33" s="971"/>
      <c r="AS33" s="971"/>
      <c r="AT33" s="971"/>
      <c r="AU33" s="971">
        <v>794</v>
      </c>
      <c r="AV33" s="971"/>
      <c r="AW33" s="971"/>
      <c r="AX33" s="971"/>
      <c r="AY33" s="971"/>
      <c r="AZ33" s="1041" t="s">
        <v>555</v>
      </c>
      <c r="BA33" s="1041"/>
      <c r="BB33" s="1041"/>
      <c r="BC33" s="1041"/>
      <c r="BD33" s="1041"/>
      <c r="BE33" s="972" t="s">
        <v>393</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t="s">
        <v>395</v>
      </c>
      <c r="C34" s="1031"/>
      <c r="D34" s="1031"/>
      <c r="E34" s="1031"/>
      <c r="F34" s="1031"/>
      <c r="G34" s="1031"/>
      <c r="H34" s="1031"/>
      <c r="I34" s="1031"/>
      <c r="J34" s="1031"/>
      <c r="K34" s="1031"/>
      <c r="L34" s="1031"/>
      <c r="M34" s="1031"/>
      <c r="N34" s="1031"/>
      <c r="O34" s="1031"/>
      <c r="P34" s="1032"/>
      <c r="Q34" s="1038">
        <v>565</v>
      </c>
      <c r="R34" s="1039"/>
      <c r="S34" s="1039"/>
      <c r="T34" s="1039"/>
      <c r="U34" s="1039"/>
      <c r="V34" s="1039">
        <v>473</v>
      </c>
      <c r="W34" s="1039"/>
      <c r="X34" s="1039"/>
      <c r="Y34" s="1039"/>
      <c r="Z34" s="1039"/>
      <c r="AA34" s="1039">
        <v>92</v>
      </c>
      <c r="AB34" s="1039"/>
      <c r="AC34" s="1039"/>
      <c r="AD34" s="1039"/>
      <c r="AE34" s="1040"/>
      <c r="AF34" s="1035">
        <v>577</v>
      </c>
      <c r="AG34" s="1036"/>
      <c r="AH34" s="1036"/>
      <c r="AI34" s="1036"/>
      <c r="AJ34" s="1037"/>
      <c r="AK34" s="980">
        <v>330</v>
      </c>
      <c r="AL34" s="971"/>
      <c r="AM34" s="971"/>
      <c r="AN34" s="971"/>
      <c r="AO34" s="971"/>
      <c r="AP34" s="971">
        <v>2238</v>
      </c>
      <c r="AQ34" s="971"/>
      <c r="AR34" s="971"/>
      <c r="AS34" s="971"/>
      <c r="AT34" s="971"/>
      <c r="AU34" s="971">
        <v>1202</v>
      </c>
      <c r="AV34" s="971"/>
      <c r="AW34" s="971"/>
      <c r="AX34" s="971"/>
      <c r="AY34" s="971"/>
      <c r="AZ34" s="1041" t="s">
        <v>555</v>
      </c>
      <c r="BA34" s="1041"/>
      <c r="BB34" s="1041"/>
      <c r="BC34" s="1041"/>
      <c r="BD34" s="1041"/>
      <c r="BE34" s="972" t="s">
        <v>393</v>
      </c>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t="s">
        <v>556</v>
      </c>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396</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376</v>
      </c>
      <c r="B63" s="937" t="s">
        <v>397</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1792</v>
      </c>
      <c r="AG63" s="959"/>
      <c r="AH63" s="959"/>
      <c r="AI63" s="959"/>
      <c r="AJ63" s="1022"/>
      <c r="AK63" s="1023"/>
      <c r="AL63" s="963"/>
      <c r="AM63" s="963"/>
      <c r="AN63" s="963"/>
      <c r="AO63" s="963"/>
      <c r="AP63" s="959">
        <v>1733</v>
      </c>
      <c r="AQ63" s="959"/>
      <c r="AR63" s="959"/>
      <c r="AS63" s="959"/>
      <c r="AT63" s="959"/>
      <c r="AU63" s="959">
        <v>3056</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398</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399</v>
      </c>
      <c r="B66" s="996"/>
      <c r="C66" s="996"/>
      <c r="D66" s="996"/>
      <c r="E66" s="996"/>
      <c r="F66" s="996"/>
      <c r="G66" s="996"/>
      <c r="H66" s="996"/>
      <c r="I66" s="996"/>
      <c r="J66" s="996"/>
      <c r="K66" s="996"/>
      <c r="L66" s="996"/>
      <c r="M66" s="996"/>
      <c r="N66" s="996"/>
      <c r="O66" s="996"/>
      <c r="P66" s="997"/>
      <c r="Q66" s="1001" t="s">
        <v>380</v>
      </c>
      <c r="R66" s="1002"/>
      <c r="S66" s="1002"/>
      <c r="T66" s="1002"/>
      <c r="U66" s="1003"/>
      <c r="V66" s="1001" t="s">
        <v>381</v>
      </c>
      <c r="W66" s="1002"/>
      <c r="X66" s="1002"/>
      <c r="Y66" s="1002"/>
      <c r="Z66" s="1003"/>
      <c r="AA66" s="1001" t="s">
        <v>382</v>
      </c>
      <c r="AB66" s="1002"/>
      <c r="AC66" s="1002"/>
      <c r="AD66" s="1002"/>
      <c r="AE66" s="1003"/>
      <c r="AF66" s="1007" t="s">
        <v>383</v>
      </c>
      <c r="AG66" s="1008"/>
      <c r="AH66" s="1008"/>
      <c r="AI66" s="1008"/>
      <c r="AJ66" s="1009"/>
      <c r="AK66" s="1001" t="s">
        <v>384</v>
      </c>
      <c r="AL66" s="996"/>
      <c r="AM66" s="996"/>
      <c r="AN66" s="996"/>
      <c r="AO66" s="997"/>
      <c r="AP66" s="1001" t="s">
        <v>385</v>
      </c>
      <c r="AQ66" s="1002"/>
      <c r="AR66" s="1002"/>
      <c r="AS66" s="1002"/>
      <c r="AT66" s="1003"/>
      <c r="AU66" s="1001" t="s">
        <v>400</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557</v>
      </c>
      <c r="C68" s="986"/>
      <c r="D68" s="986"/>
      <c r="E68" s="986"/>
      <c r="F68" s="986"/>
      <c r="G68" s="986"/>
      <c r="H68" s="986"/>
      <c r="I68" s="986"/>
      <c r="J68" s="986"/>
      <c r="K68" s="986"/>
      <c r="L68" s="986"/>
      <c r="M68" s="986"/>
      <c r="N68" s="986"/>
      <c r="O68" s="986"/>
      <c r="P68" s="987"/>
      <c r="Q68" s="988">
        <v>195</v>
      </c>
      <c r="R68" s="982"/>
      <c r="S68" s="982"/>
      <c r="T68" s="982"/>
      <c r="U68" s="982"/>
      <c r="V68" s="982">
        <v>178</v>
      </c>
      <c r="W68" s="982"/>
      <c r="X68" s="982"/>
      <c r="Y68" s="982"/>
      <c r="Z68" s="982"/>
      <c r="AA68" s="982">
        <v>17</v>
      </c>
      <c r="AB68" s="982"/>
      <c r="AC68" s="982"/>
      <c r="AD68" s="982"/>
      <c r="AE68" s="982"/>
      <c r="AF68" s="982">
        <v>17</v>
      </c>
      <c r="AG68" s="982"/>
      <c r="AH68" s="982"/>
      <c r="AI68" s="982"/>
      <c r="AJ68" s="982"/>
      <c r="AK68" s="982" t="s">
        <v>555</v>
      </c>
      <c r="AL68" s="982"/>
      <c r="AM68" s="982"/>
      <c r="AN68" s="982"/>
      <c r="AO68" s="982"/>
      <c r="AP68" s="982" t="s">
        <v>555</v>
      </c>
      <c r="AQ68" s="982"/>
      <c r="AR68" s="982"/>
      <c r="AS68" s="982"/>
      <c r="AT68" s="982"/>
      <c r="AU68" s="982" t="s">
        <v>555</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558</v>
      </c>
      <c r="C69" s="975"/>
      <c r="D69" s="975"/>
      <c r="E69" s="975"/>
      <c r="F69" s="975"/>
      <c r="G69" s="975"/>
      <c r="H69" s="975"/>
      <c r="I69" s="975"/>
      <c r="J69" s="975"/>
      <c r="K69" s="975"/>
      <c r="L69" s="975"/>
      <c r="M69" s="975"/>
      <c r="N69" s="975"/>
      <c r="O69" s="975"/>
      <c r="P69" s="976"/>
      <c r="Q69" s="977">
        <v>291</v>
      </c>
      <c r="R69" s="971"/>
      <c r="S69" s="971"/>
      <c r="T69" s="971"/>
      <c r="U69" s="971"/>
      <c r="V69" s="971">
        <v>284</v>
      </c>
      <c r="W69" s="971"/>
      <c r="X69" s="971"/>
      <c r="Y69" s="971"/>
      <c r="Z69" s="971"/>
      <c r="AA69" s="971">
        <v>7</v>
      </c>
      <c r="AB69" s="971"/>
      <c r="AC69" s="971"/>
      <c r="AD69" s="971"/>
      <c r="AE69" s="971"/>
      <c r="AF69" s="971">
        <v>7</v>
      </c>
      <c r="AG69" s="971"/>
      <c r="AH69" s="971"/>
      <c r="AI69" s="971"/>
      <c r="AJ69" s="971"/>
      <c r="AK69" s="971" t="s">
        <v>555</v>
      </c>
      <c r="AL69" s="971"/>
      <c r="AM69" s="971"/>
      <c r="AN69" s="971"/>
      <c r="AO69" s="971"/>
      <c r="AP69" s="971" t="s">
        <v>555</v>
      </c>
      <c r="AQ69" s="971"/>
      <c r="AR69" s="971"/>
      <c r="AS69" s="971"/>
      <c r="AT69" s="971"/>
      <c r="AU69" s="971" t="s">
        <v>555</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560</v>
      </c>
      <c r="C70" s="975"/>
      <c r="D70" s="975"/>
      <c r="E70" s="975"/>
      <c r="F70" s="975"/>
      <c r="G70" s="975"/>
      <c r="H70" s="975"/>
      <c r="I70" s="975"/>
      <c r="J70" s="975"/>
      <c r="K70" s="975"/>
      <c r="L70" s="975"/>
      <c r="M70" s="975"/>
      <c r="N70" s="975"/>
      <c r="O70" s="975"/>
      <c r="P70" s="976"/>
      <c r="Q70" s="977">
        <v>200</v>
      </c>
      <c r="R70" s="971"/>
      <c r="S70" s="971"/>
      <c r="T70" s="971"/>
      <c r="U70" s="971"/>
      <c r="V70" s="971">
        <v>200</v>
      </c>
      <c r="W70" s="971"/>
      <c r="X70" s="971"/>
      <c r="Y70" s="971"/>
      <c r="Z70" s="971"/>
      <c r="AA70" s="971">
        <v>0</v>
      </c>
      <c r="AB70" s="971"/>
      <c r="AC70" s="971"/>
      <c r="AD70" s="971"/>
      <c r="AE70" s="971"/>
      <c r="AF70" s="971">
        <v>0</v>
      </c>
      <c r="AG70" s="971"/>
      <c r="AH70" s="971"/>
      <c r="AI70" s="971"/>
      <c r="AJ70" s="971"/>
      <c r="AK70" s="971" t="s">
        <v>555</v>
      </c>
      <c r="AL70" s="971"/>
      <c r="AM70" s="971"/>
      <c r="AN70" s="971"/>
      <c r="AO70" s="971"/>
      <c r="AP70" s="971">
        <v>21</v>
      </c>
      <c r="AQ70" s="971"/>
      <c r="AR70" s="971"/>
      <c r="AS70" s="971"/>
      <c r="AT70" s="971"/>
      <c r="AU70" s="971">
        <v>15</v>
      </c>
      <c r="AV70" s="971"/>
      <c r="AW70" s="971"/>
      <c r="AX70" s="971"/>
      <c r="AY70" s="971"/>
      <c r="AZ70" s="972" t="s">
        <v>566</v>
      </c>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559</v>
      </c>
      <c r="C71" s="975"/>
      <c r="D71" s="975"/>
      <c r="E71" s="975"/>
      <c r="F71" s="975"/>
      <c r="G71" s="975"/>
      <c r="H71" s="975"/>
      <c r="I71" s="975"/>
      <c r="J71" s="975"/>
      <c r="K71" s="975"/>
      <c r="L71" s="975"/>
      <c r="M71" s="975"/>
      <c r="N71" s="975"/>
      <c r="O71" s="975"/>
      <c r="P71" s="976"/>
      <c r="Q71" s="977">
        <v>1107</v>
      </c>
      <c r="R71" s="971"/>
      <c r="S71" s="971"/>
      <c r="T71" s="971"/>
      <c r="U71" s="971"/>
      <c r="V71" s="971">
        <v>1106</v>
      </c>
      <c r="W71" s="971"/>
      <c r="X71" s="971"/>
      <c r="Y71" s="971"/>
      <c r="Z71" s="971"/>
      <c r="AA71" s="971">
        <v>1</v>
      </c>
      <c r="AB71" s="971"/>
      <c r="AC71" s="971"/>
      <c r="AD71" s="971"/>
      <c r="AE71" s="971"/>
      <c r="AF71" s="971">
        <v>1</v>
      </c>
      <c r="AG71" s="971"/>
      <c r="AH71" s="971"/>
      <c r="AI71" s="971"/>
      <c r="AJ71" s="971"/>
      <c r="AK71" s="971" t="s">
        <v>555</v>
      </c>
      <c r="AL71" s="971"/>
      <c r="AM71" s="971"/>
      <c r="AN71" s="971"/>
      <c r="AO71" s="971"/>
      <c r="AP71" s="971">
        <v>9</v>
      </c>
      <c r="AQ71" s="971"/>
      <c r="AR71" s="971"/>
      <c r="AS71" s="971"/>
      <c r="AT71" s="971"/>
      <c r="AU71" s="971">
        <v>6</v>
      </c>
      <c r="AV71" s="971"/>
      <c r="AW71" s="971"/>
      <c r="AX71" s="971"/>
      <c r="AY71" s="971"/>
      <c r="AZ71" s="972" t="s">
        <v>567</v>
      </c>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t="s">
        <v>561</v>
      </c>
      <c r="C72" s="975"/>
      <c r="D72" s="975"/>
      <c r="E72" s="975"/>
      <c r="F72" s="975"/>
      <c r="G72" s="975"/>
      <c r="H72" s="975"/>
      <c r="I72" s="975"/>
      <c r="J72" s="975"/>
      <c r="K72" s="975"/>
      <c r="L72" s="975"/>
      <c r="M72" s="975"/>
      <c r="N72" s="975"/>
      <c r="O72" s="975"/>
      <c r="P72" s="976"/>
      <c r="Q72" s="977">
        <v>1470</v>
      </c>
      <c r="R72" s="971"/>
      <c r="S72" s="971"/>
      <c r="T72" s="971"/>
      <c r="U72" s="971"/>
      <c r="V72" s="971">
        <v>1445</v>
      </c>
      <c r="W72" s="971"/>
      <c r="X72" s="971"/>
      <c r="Y72" s="971"/>
      <c r="Z72" s="971"/>
      <c r="AA72" s="971">
        <v>25</v>
      </c>
      <c r="AB72" s="971"/>
      <c r="AC72" s="971"/>
      <c r="AD72" s="971"/>
      <c r="AE72" s="971"/>
      <c r="AF72" s="971">
        <v>25</v>
      </c>
      <c r="AG72" s="971"/>
      <c r="AH72" s="971"/>
      <c r="AI72" s="971"/>
      <c r="AJ72" s="971"/>
      <c r="AK72" s="971" t="s">
        <v>555</v>
      </c>
      <c r="AL72" s="971"/>
      <c r="AM72" s="971"/>
      <c r="AN72" s="971"/>
      <c r="AO72" s="971"/>
      <c r="AP72" s="971">
        <v>2823</v>
      </c>
      <c r="AQ72" s="971"/>
      <c r="AR72" s="971"/>
      <c r="AS72" s="971"/>
      <c r="AT72" s="971"/>
      <c r="AU72" s="971">
        <v>697</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t="s">
        <v>562</v>
      </c>
      <c r="C73" s="975"/>
      <c r="D73" s="975"/>
      <c r="E73" s="975"/>
      <c r="F73" s="975"/>
      <c r="G73" s="975"/>
      <c r="H73" s="975"/>
      <c r="I73" s="975"/>
      <c r="J73" s="975"/>
      <c r="K73" s="975"/>
      <c r="L73" s="975"/>
      <c r="M73" s="975"/>
      <c r="N73" s="975"/>
      <c r="O73" s="975"/>
      <c r="P73" s="976"/>
      <c r="Q73" s="977">
        <v>152</v>
      </c>
      <c r="R73" s="971"/>
      <c r="S73" s="971"/>
      <c r="T73" s="971"/>
      <c r="U73" s="971"/>
      <c r="V73" s="971">
        <v>143</v>
      </c>
      <c r="W73" s="971"/>
      <c r="X73" s="971"/>
      <c r="Y73" s="971"/>
      <c r="Z73" s="971"/>
      <c r="AA73" s="971">
        <v>9</v>
      </c>
      <c r="AB73" s="971"/>
      <c r="AC73" s="971"/>
      <c r="AD73" s="971"/>
      <c r="AE73" s="971"/>
      <c r="AF73" s="971">
        <v>9</v>
      </c>
      <c r="AG73" s="971"/>
      <c r="AH73" s="971"/>
      <c r="AI73" s="971"/>
      <c r="AJ73" s="971"/>
      <c r="AK73" s="971" t="s">
        <v>555</v>
      </c>
      <c r="AL73" s="971"/>
      <c r="AM73" s="971"/>
      <c r="AN73" s="971"/>
      <c r="AO73" s="971"/>
      <c r="AP73" s="971" t="s">
        <v>555</v>
      </c>
      <c r="AQ73" s="971"/>
      <c r="AR73" s="971"/>
      <c r="AS73" s="971"/>
      <c r="AT73" s="971"/>
      <c r="AU73" s="971" t="s">
        <v>555</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t="s">
        <v>563</v>
      </c>
      <c r="C74" s="975"/>
      <c r="D74" s="975"/>
      <c r="E74" s="975"/>
      <c r="F74" s="975"/>
      <c r="G74" s="975"/>
      <c r="H74" s="975"/>
      <c r="I74" s="975"/>
      <c r="J74" s="975"/>
      <c r="K74" s="975"/>
      <c r="L74" s="975"/>
      <c r="M74" s="975"/>
      <c r="N74" s="975"/>
      <c r="O74" s="975"/>
      <c r="P74" s="976"/>
      <c r="Q74" s="977">
        <v>4171</v>
      </c>
      <c r="R74" s="971"/>
      <c r="S74" s="971"/>
      <c r="T74" s="971"/>
      <c r="U74" s="971"/>
      <c r="V74" s="971">
        <v>3764</v>
      </c>
      <c r="W74" s="971"/>
      <c r="X74" s="971"/>
      <c r="Y74" s="971"/>
      <c r="Z74" s="971"/>
      <c r="AA74" s="971">
        <v>407</v>
      </c>
      <c r="AB74" s="971"/>
      <c r="AC74" s="971"/>
      <c r="AD74" s="971"/>
      <c r="AE74" s="971"/>
      <c r="AF74" s="971">
        <v>407</v>
      </c>
      <c r="AG74" s="971"/>
      <c r="AH74" s="971"/>
      <c r="AI74" s="971"/>
      <c r="AJ74" s="971"/>
      <c r="AK74" s="971">
        <v>2</v>
      </c>
      <c r="AL74" s="971"/>
      <c r="AM74" s="971"/>
      <c r="AN74" s="971"/>
      <c r="AO74" s="971"/>
      <c r="AP74" s="971" t="s">
        <v>555</v>
      </c>
      <c r="AQ74" s="971"/>
      <c r="AR74" s="971"/>
      <c r="AS74" s="971"/>
      <c r="AT74" s="971"/>
      <c r="AU74" s="971" t="s">
        <v>555</v>
      </c>
      <c r="AV74" s="971"/>
      <c r="AW74" s="971"/>
      <c r="AX74" s="971"/>
      <c r="AY74" s="971"/>
      <c r="AZ74" s="972" t="s">
        <v>566</v>
      </c>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t="s">
        <v>563</v>
      </c>
      <c r="C75" s="975"/>
      <c r="D75" s="975"/>
      <c r="E75" s="975"/>
      <c r="F75" s="975"/>
      <c r="G75" s="975"/>
      <c r="H75" s="975"/>
      <c r="I75" s="975"/>
      <c r="J75" s="975"/>
      <c r="K75" s="975"/>
      <c r="L75" s="975"/>
      <c r="M75" s="975"/>
      <c r="N75" s="975"/>
      <c r="O75" s="975"/>
      <c r="P75" s="976"/>
      <c r="Q75" s="978">
        <v>7</v>
      </c>
      <c r="R75" s="979"/>
      <c r="S75" s="979"/>
      <c r="T75" s="979"/>
      <c r="U75" s="980"/>
      <c r="V75" s="981">
        <v>7</v>
      </c>
      <c r="W75" s="979"/>
      <c r="X75" s="979"/>
      <c r="Y75" s="979"/>
      <c r="Z75" s="980"/>
      <c r="AA75" s="981" t="s">
        <v>555</v>
      </c>
      <c r="AB75" s="979"/>
      <c r="AC75" s="979"/>
      <c r="AD75" s="979"/>
      <c r="AE75" s="980"/>
      <c r="AF75" s="981" t="s">
        <v>555</v>
      </c>
      <c r="AG75" s="979"/>
      <c r="AH75" s="979"/>
      <c r="AI75" s="979"/>
      <c r="AJ75" s="980"/>
      <c r="AK75" s="981" t="s">
        <v>555</v>
      </c>
      <c r="AL75" s="979"/>
      <c r="AM75" s="979"/>
      <c r="AN75" s="979"/>
      <c r="AO75" s="980"/>
      <c r="AP75" s="981" t="s">
        <v>555</v>
      </c>
      <c r="AQ75" s="979"/>
      <c r="AR75" s="979"/>
      <c r="AS75" s="979"/>
      <c r="AT75" s="980"/>
      <c r="AU75" s="981" t="s">
        <v>555</v>
      </c>
      <c r="AV75" s="979"/>
      <c r="AW75" s="979"/>
      <c r="AX75" s="979"/>
      <c r="AY75" s="980"/>
      <c r="AZ75" s="972" t="s">
        <v>568</v>
      </c>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t="s">
        <v>564</v>
      </c>
      <c r="C76" s="975"/>
      <c r="D76" s="975"/>
      <c r="E76" s="975"/>
      <c r="F76" s="975"/>
      <c r="G76" s="975"/>
      <c r="H76" s="975"/>
      <c r="I76" s="975"/>
      <c r="J76" s="975"/>
      <c r="K76" s="975"/>
      <c r="L76" s="975"/>
      <c r="M76" s="975"/>
      <c r="N76" s="975"/>
      <c r="O76" s="975"/>
      <c r="P76" s="976"/>
      <c r="Q76" s="978">
        <v>59</v>
      </c>
      <c r="R76" s="979"/>
      <c r="S76" s="979"/>
      <c r="T76" s="979"/>
      <c r="U76" s="980"/>
      <c r="V76" s="981">
        <v>48</v>
      </c>
      <c r="W76" s="979"/>
      <c r="X76" s="979"/>
      <c r="Y76" s="979"/>
      <c r="Z76" s="980"/>
      <c r="AA76" s="981">
        <v>11</v>
      </c>
      <c r="AB76" s="979"/>
      <c r="AC76" s="979"/>
      <c r="AD76" s="979"/>
      <c r="AE76" s="980"/>
      <c r="AF76" s="981">
        <v>11</v>
      </c>
      <c r="AG76" s="979"/>
      <c r="AH76" s="979"/>
      <c r="AI76" s="979"/>
      <c r="AJ76" s="980"/>
      <c r="AK76" s="981" t="s">
        <v>555</v>
      </c>
      <c r="AL76" s="979"/>
      <c r="AM76" s="979"/>
      <c r="AN76" s="979"/>
      <c r="AO76" s="980"/>
      <c r="AP76" s="981" t="s">
        <v>555</v>
      </c>
      <c r="AQ76" s="979"/>
      <c r="AR76" s="979"/>
      <c r="AS76" s="979"/>
      <c r="AT76" s="980"/>
      <c r="AU76" s="981" t="s">
        <v>555</v>
      </c>
      <c r="AV76" s="979"/>
      <c r="AW76" s="979"/>
      <c r="AX76" s="979"/>
      <c r="AY76" s="980"/>
      <c r="AZ76" s="972" t="s">
        <v>566</v>
      </c>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t="s">
        <v>564</v>
      </c>
      <c r="C77" s="975"/>
      <c r="D77" s="975"/>
      <c r="E77" s="975"/>
      <c r="F77" s="975"/>
      <c r="G77" s="975"/>
      <c r="H77" s="975"/>
      <c r="I77" s="975"/>
      <c r="J77" s="975"/>
      <c r="K77" s="975"/>
      <c r="L77" s="975"/>
      <c r="M77" s="975"/>
      <c r="N77" s="975"/>
      <c r="O77" s="975"/>
      <c r="P77" s="976"/>
      <c r="Q77" s="978">
        <v>155045</v>
      </c>
      <c r="R77" s="979"/>
      <c r="S77" s="979"/>
      <c r="T77" s="979"/>
      <c r="U77" s="980"/>
      <c r="V77" s="981">
        <v>151878</v>
      </c>
      <c r="W77" s="979"/>
      <c r="X77" s="979"/>
      <c r="Y77" s="979"/>
      <c r="Z77" s="980"/>
      <c r="AA77" s="981">
        <v>3167</v>
      </c>
      <c r="AB77" s="979"/>
      <c r="AC77" s="979"/>
      <c r="AD77" s="979"/>
      <c r="AE77" s="980"/>
      <c r="AF77" s="981">
        <v>3167</v>
      </c>
      <c r="AG77" s="979"/>
      <c r="AH77" s="979"/>
      <c r="AI77" s="979"/>
      <c r="AJ77" s="980"/>
      <c r="AK77" s="981" t="s">
        <v>555</v>
      </c>
      <c r="AL77" s="979"/>
      <c r="AM77" s="979"/>
      <c r="AN77" s="979"/>
      <c r="AO77" s="980"/>
      <c r="AP77" s="981" t="s">
        <v>555</v>
      </c>
      <c r="AQ77" s="979"/>
      <c r="AR77" s="979"/>
      <c r="AS77" s="979"/>
      <c r="AT77" s="980"/>
      <c r="AU77" s="981" t="s">
        <v>555</v>
      </c>
      <c r="AV77" s="979"/>
      <c r="AW77" s="979"/>
      <c r="AX77" s="979"/>
      <c r="AY77" s="980"/>
      <c r="AZ77" s="972" t="s">
        <v>567</v>
      </c>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t="s">
        <v>565</v>
      </c>
      <c r="C78" s="975"/>
      <c r="D78" s="975"/>
      <c r="E78" s="975"/>
      <c r="F78" s="975"/>
      <c r="G78" s="975"/>
      <c r="H78" s="975"/>
      <c r="I78" s="975"/>
      <c r="J78" s="975"/>
      <c r="K78" s="975"/>
      <c r="L78" s="975"/>
      <c r="M78" s="975"/>
      <c r="N78" s="975"/>
      <c r="O78" s="975"/>
      <c r="P78" s="976"/>
      <c r="Q78" s="977">
        <v>60</v>
      </c>
      <c r="R78" s="971"/>
      <c r="S78" s="971"/>
      <c r="T78" s="971"/>
      <c r="U78" s="971"/>
      <c r="V78" s="971">
        <v>60</v>
      </c>
      <c r="W78" s="971"/>
      <c r="X78" s="971"/>
      <c r="Y78" s="971"/>
      <c r="Z78" s="971"/>
      <c r="AA78" s="971" t="s">
        <v>555</v>
      </c>
      <c r="AB78" s="971"/>
      <c r="AC78" s="971"/>
      <c r="AD78" s="971"/>
      <c r="AE78" s="971"/>
      <c r="AF78" s="971" t="s">
        <v>555</v>
      </c>
      <c r="AG78" s="971"/>
      <c r="AH78" s="971"/>
      <c r="AI78" s="971"/>
      <c r="AJ78" s="971"/>
      <c r="AK78" s="971" t="s">
        <v>555</v>
      </c>
      <c r="AL78" s="971"/>
      <c r="AM78" s="971"/>
      <c r="AN78" s="971"/>
      <c r="AO78" s="971"/>
      <c r="AP78" s="971" t="s">
        <v>555</v>
      </c>
      <c r="AQ78" s="971"/>
      <c r="AR78" s="971"/>
      <c r="AS78" s="971"/>
      <c r="AT78" s="971"/>
      <c r="AU78" s="971" t="s">
        <v>555</v>
      </c>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376</v>
      </c>
      <c r="B88" s="937" t="s">
        <v>401</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3644</v>
      </c>
      <c r="AG88" s="959"/>
      <c r="AH88" s="959"/>
      <c r="AI88" s="959"/>
      <c r="AJ88" s="959"/>
      <c r="AK88" s="963"/>
      <c r="AL88" s="963"/>
      <c r="AM88" s="963"/>
      <c r="AN88" s="963"/>
      <c r="AO88" s="963"/>
      <c r="AP88" s="959">
        <v>2853</v>
      </c>
      <c r="AQ88" s="959"/>
      <c r="AR88" s="959"/>
      <c r="AS88" s="959"/>
      <c r="AT88" s="959"/>
      <c r="AU88" s="959">
        <v>718</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937" t="s">
        <v>402</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403</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404</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405</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406</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407</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408</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409</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410</v>
      </c>
      <c r="AB109" s="896"/>
      <c r="AC109" s="896"/>
      <c r="AD109" s="896"/>
      <c r="AE109" s="897"/>
      <c r="AF109" s="898" t="s">
        <v>411</v>
      </c>
      <c r="AG109" s="896"/>
      <c r="AH109" s="896"/>
      <c r="AI109" s="896"/>
      <c r="AJ109" s="897"/>
      <c r="AK109" s="898" t="s">
        <v>294</v>
      </c>
      <c r="AL109" s="896"/>
      <c r="AM109" s="896"/>
      <c r="AN109" s="896"/>
      <c r="AO109" s="897"/>
      <c r="AP109" s="898" t="s">
        <v>412</v>
      </c>
      <c r="AQ109" s="896"/>
      <c r="AR109" s="896"/>
      <c r="AS109" s="896"/>
      <c r="AT109" s="929"/>
      <c r="AU109" s="895" t="s">
        <v>409</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410</v>
      </c>
      <c r="BR109" s="896"/>
      <c r="BS109" s="896"/>
      <c r="BT109" s="896"/>
      <c r="BU109" s="897"/>
      <c r="BV109" s="898" t="s">
        <v>411</v>
      </c>
      <c r="BW109" s="896"/>
      <c r="BX109" s="896"/>
      <c r="BY109" s="896"/>
      <c r="BZ109" s="897"/>
      <c r="CA109" s="898" t="s">
        <v>294</v>
      </c>
      <c r="CB109" s="896"/>
      <c r="CC109" s="896"/>
      <c r="CD109" s="896"/>
      <c r="CE109" s="897"/>
      <c r="CF109" s="936" t="s">
        <v>412</v>
      </c>
      <c r="CG109" s="936"/>
      <c r="CH109" s="936"/>
      <c r="CI109" s="936"/>
      <c r="CJ109" s="936"/>
      <c r="CK109" s="898" t="s">
        <v>413</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410</v>
      </c>
      <c r="DH109" s="896"/>
      <c r="DI109" s="896"/>
      <c r="DJ109" s="896"/>
      <c r="DK109" s="897"/>
      <c r="DL109" s="898" t="s">
        <v>411</v>
      </c>
      <c r="DM109" s="896"/>
      <c r="DN109" s="896"/>
      <c r="DO109" s="896"/>
      <c r="DP109" s="897"/>
      <c r="DQ109" s="898" t="s">
        <v>294</v>
      </c>
      <c r="DR109" s="896"/>
      <c r="DS109" s="896"/>
      <c r="DT109" s="896"/>
      <c r="DU109" s="897"/>
      <c r="DV109" s="898" t="s">
        <v>412</v>
      </c>
      <c r="DW109" s="896"/>
      <c r="DX109" s="896"/>
      <c r="DY109" s="896"/>
      <c r="DZ109" s="929"/>
    </row>
    <row r="110" spans="1:131" s="218" customFormat="1" ht="26.25" customHeight="1" x14ac:dyDescent="0.15">
      <c r="A110" s="807" t="s">
        <v>414</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2094101</v>
      </c>
      <c r="AB110" s="889"/>
      <c r="AC110" s="889"/>
      <c r="AD110" s="889"/>
      <c r="AE110" s="890"/>
      <c r="AF110" s="891">
        <v>2150339</v>
      </c>
      <c r="AG110" s="889"/>
      <c r="AH110" s="889"/>
      <c r="AI110" s="889"/>
      <c r="AJ110" s="890"/>
      <c r="AK110" s="891">
        <v>2186791</v>
      </c>
      <c r="AL110" s="889"/>
      <c r="AM110" s="889"/>
      <c r="AN110" s="889"/>
      <c r="AO110" s="890"/>
      <c r="AP110" s="892">
        <v>25.3</v>
      </c>
      <c r="AQ110" s="893"/>
      <c r="AR110" s="893"/>
      <c r="AS110" s="893"/>
      <c r="AT110" s="894"/>
      <c r="AU110" s="930" t="s">
        <v>69</v>
      </c>
      <c r="AV110" s="931"/>
      <c r="AW110" s="931"/>
      <c r="AX110" s="931"/>
      <c r="AY110" s="931"/>
      <c r="AZ110" s="860" t="s">
        <v>415</v>
      </c>
      <c r="BA110" s="808"/>
      <c r="BB110" s="808"/>
      <c r="BC110" s="808"/>
      <c r="BD110" s="808"/>
      <c r="BE110" s="808"/>
      <c r="BF110" s="808"/>
      <c r="BG110" s="808"/>
      <c r="BH110" s="808"/>
      <c r="BI110" s="808"/>
      <c r="BJ110" s="808"/>
      <c r="BK110" s="808"/>
      <c r="BL110" s="808"/>
      <c r="BM110" s="808"/>
      <c r="BN110" s="808"/>
      <c r="BO110" s="808"/>
      <c r="BP110" s="809"/>
      <c r="BQ110" s="861">
        <v>14996272</v>
      </c>
      <c r="BR110" s="842"/>
      <c r="BS110" s="842"/>
      <c r="BT110" s="842"/>
      <c r="BU110" s="842"/>
      <c r="BV110" s="842">
        <v>14414429</v>
      </c>
      <c r="BW110" s="842"/>
      <c r="BX110" s="842"/>
      <c r="BY110" s="842"/>
      <c r="BZ110" s="842"/>
      <c r="CA110" s="842">
        <v>14168334</v>
      </c>
      <c r="CB110" s="842"/>
      <c r="CC110" s="842"/>
      <c r="CD110" s="842"/>
      <c r="CE110" s="842"/>
      <c r="CF110" s="866">
        <v>164.1</v>
      </c>
      <c r="CG110" s="867"/>
      <c r="CH110" s="867"/>
      <c r="CI110" s="867"/>
      <c r="CJ110" s="867"/>
      <c r="CK110" s="926" t="s">
        <v>416</v>
      </c>
      <c r="CL110" s="819"/>
      <c r="CM110" s="860" t="s">
        <v>417</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15">
      <c r="A111" s="774" t="s">
        <v>418</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419</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420</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15">
      <c r="A112" s="912" t="s">
        <v>421</v>
      </c>
      <c r="B112" s="913"/>
      <c r="C112" s="752" t="s">
        <v>422</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423</v>
      </c>
      <c r="BA112" s="752"/>
      <c r="BB112" s="752"/>
      <c r="BC112" s="752"/>
      <c r="BD112" s="752"/>
      <c r="BE112" s="752"/>
      <c r="BF112" s="752"/>
      <c r="BG112" s="752"/>
      <c r="BH112" s="752"/>
      <c r="BI112" s="752"/>
      <c r="BJ112" s="752"/>
      <c r="BK112" s="752"/>
      <c r="BL112" s="752"/>
      <c r="BM112" s="752"/>
      <c r="BN112" s="752"/>
      <c r="BO112" s="752"/>
      <c r="BP112" s="753"/>
      <c r="BQ112" s="816">
        <v>2799345</v>
      </c>
      <c r="BR112" s="817"/>
      <c r="BS112" s="817"/>
      <c r="BT112" s="817"/>
      <c r="BU112" s="817"/>
      <c r="BV112" s="817">
        <v>2441896</v>
      </c>
      <c r="BW112" s="817"/>
      <c r="BX112" s="817"/>
      <c r="BY112" s="817"/>
      <c r="BZ112" s="817"/>
      <c r="CA112" s="817">
        <v>1997320</v>
      </c>
      <c r="CB112" s="817"/>
      <c r="CC112" s="817"/>
      <c r="CD112" s="817"/>
      <c r="CE112" s="817"/>
      <c r="CF112" s="875">
        <v>23.1</v>
      </c>
      <c r="CG112" s="876"/>
      <c r="CH112" s="876"/>
      <c r="CI112" s="876"/>
      <c r="CJ112" s="876"/>
      <c r="CK112" s="927"/>
      <c r="CL112" s="821"/>
      <c r="CM112" s="815" t="s">
        <v>424</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15">
      <c r="A113" s="914"/>
      <c r="B113" s="915"/>
      <c r="C113" s="752" t="s">
        <v>425</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272089</v>
      </c>
      <c r="AB113" s="919"/>
      <c r="AC113" s="919"/>
      <c r="AD113" s="919"/>
      <c r="AE113" s="920"/>
      <c r="AF113" s="921">
        <v>251634</v>
      </c>
      <c r="AG113" s="919"/>
      <c r="AH113" s="919"/>
      <c r="AI113" s="919"/>
      <c r="AJ113" s="920"/>
      <c r="AK113" s="921">
        <v>249765</v>
      </c>
      <c r="AL113" s="919"/>
      <c r="AM113" s="919"/>
      <c r="AN113" s="919"/>
      <c r="AO113" s="920"/>
      <c r="AP113" s="922">
        <v>2.9</v>
      </c>
      <c r="AQ113" s="923"/>
      <c r="AR113" s="923"/>
      <c r="AS113" s="923"/>
      <c r="AT113" s="924"/>
      <c r="AU113" s="932"/>
      <c r="AV113" s="933"/>
      <c r="AW113" s="933"/>
      <c r="AX113" s="933"/>
      <c r="AY113" s="933"/>
      <c r="AZ113" s="815" t="s">
        <v>426</v>
      </c>
      <c r="BA113" s="752"/>
      <c r="BB113" s="752"/>
      <c r="BC113" s="752"/>
      <c r="BD113" s="752"/>
      <c r="BE113" s="752"/>
      <c r="BF113" s="752"/>
      <c r="BG113" s="752"/>
      <c r="BH113" s="752"/>
      <c r="BI113" s="752"/>
      <c r="BJ113" s="752"/>
      <c r="BK113" s="752"/>
      <c r="BL113" s="752"/>
      <c r="BM113" s="752"/>
      <c r="BN113" s="752"/>
      <c r="BO113" s="752"/>
      <c r="BP113" s="753"/>
      <c r="BQ113" s="816">
        <v>1020824</v>
      </c>
      <c r="BR113" s="817"/>
      <c r="BS113" s="817"/>
      <c r="BT113" s="817"/>
      <c r="BU113" s="817"/>
      <c r="BV113" s="817">
        <v>870363</v>
      </c>
      <c r="BW113" s="817"/>
      <c r="BX113" s="817"/>
      <c r="BY113" s="817"/>
      <c r="BZ113" s="817"/>
      <c r="CA113" s="817">
        <v>717909</v>
      </c>
      <c r="CB113" s="817"/>
      <c r="CC113" s="817"/>
      <c r="CD113" s="817"/>
      <c r="CE113" s="817"/>
      <c r="CF113" s="875">
        <v>8.3000000000000007</v>
      </c>
      <c r="CG113" s="876"/>
      <c r="CH113" s="876"/>
      <c r="CI113" s="876"/>
      <c r="CJ113" s="876"/>
      <c r="CK113" s="927"/>
      <c r="CL113" s="821"/>
      <c r="CM113" s="815" t="s">
        <v>427</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15">
      <c r="A114" s="914"/>
      <c r="B114" s="915"/>
      <c r="C114" s="752" t="s">
        <v>428</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135557</v>
      </c>
      <c r="AB114" s="780"/>
      <c r="AC114" s="780"/>
      <c r="AD114" s="780"/>
      <c r="AE114" s="781"/>
      <c r="AF114" s="782">
        <v>134827</v>
      </c>
      <c r="AG114" s="780"/>
      <c r="AH114" s="780"/>
      <c r="AI114" s="780"/>
      <c r="AJ114" s="781"/>
      <c r="AK114" s="782">
        <v>132736</v>
      </c>
      <c r="AL114" s="780"/>
      <c r="AM114" s="780"/>
      <c r="AN114" s="780"/>
      <c r="AO114" s="781"/>
      <c r="AP114" s="824">
        <v>1.5</v>
      </c>
      <c r="AQ114" s="825"/>
      <c r="AR114" s="825"/>
      <c r="AS114" s="825"/>
      <c r="AT114" s="826"/>
      <c r="AU114" s="932"/>
      <c r="AV114" s="933"/>
      <c r="AW114" s="933"/>
      <c r="AX114" s="933"/>
      <c r="AY114" s="933"/>
      <c r="AZ114" s="815" t="s">
        <v>429</v>
      </c>
      <c r="BA114" s="752"/>
      <c r="BB114" s="752"/>
      <c r="BC114" s="752"/>
      <c r="BD114" s="752"/>
      <c r="BE114" s="752"/>
      <c r="BF114" s="752"/>
      <c r="BG114" s="752"/>
      <c r="BH114" s="752"/>
      <c r="BI114" s="752"/>
      <c r="BJ114" s="752"/>
      <c r="BK114" s="752"/>
      <c r="BL114" s="752"/>
      <c r="BM114" s="752"/>
      <c r="BN114" s="752"/>
      <c r="BO114" s="752"/>
      <c r="BP114" s="753"/>
      <c r="BQ114" s="816">
        <v>2625473</v>
      </c>
      <c r="BR114" s="817"/>
      <c r="BS114" s="817"/>
      <c r="BT114" s="817"/>
      <c r="BU114" s="817"/>
      <c r="BV114" s="817">
        <v>2491327</v>
      </c>
      <c r="BW114" s="817"/>
      <c r="BX114" s="817"/>
      <c r="BY114" s="817"/>
      <c r="BZ114" s="817"/>
      <c r="CA114" s="817">
        <v>2579636</v>
      </c>
      <c r="CB114" s="817"/>
      <c r="CC114" s="817"/>
      <c r="CD114" s="817"/>
      <c r="CE114" s="817"/>
      <c r="CF114" s="875">
        <v>29.9</v>
      </c>
      <c r="CG114" s="876"/>
      <c r="CH114" s="876"/>
      <c r="CI114" s="876"/>
      <c r="CJ114" s="876"/>
      <c r="CK114" s="927"/>
      <c r="CL114" s="821"/>
      <c r="CM114" s="815" t="s">
        <v>430</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15">
      <c r="A115" s="914"/>
      <c r="B115" s="915"/>
      <c r="C115" s="752" t="s">
        <v>431</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432</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433</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15">
      <c r="A116" s="916"/>
      <c r="B116" s="917"/>
      <c r="C116" s="839" t="s">
        <v>434</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435</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436</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437</v>
      </c>
      <c r="Z117" s="897"/>
      <c r="AA117" s="902">
        <v>2501747</v>
      </c>
      <c r="AB117" s="903"/>
      <c r="AC117" s="903"/>
      <c r="AD117" s="903"/>
      <c r="AE117" s="904"/>
      <c r="AF117" s="905">
        <v>2536800</v>
      </c>
      <c r="AG117" s="903"/>
      <c r="AH117" s="903"/>
      <c r="AI117" s="903"/>
      <c r="AJ117" s="904"/>
      <c r="AK117" s="905">
        <v>2569292</v>
      </c>
      <c r="AL117" s="903"/>
      <c r="AM117" s="903"/>
      <c r="AN117" s="903"/>
      <c r="AO117" s="904"/>
      <c r="AP117" s="906"/>
      <c r="AQ117" s="907"/>
      <c r="AR117" s="907"/>
      <c r="AS117" s="907"/>
      <c r="AT117" s="908"/>
      <c r="AU117" s="932"/>
      <c r="AV117" s="933"/>
      <c r="AW117" s="933"/>
      <c r="AX117" s="933"/>
      <c r="AY117" s="933"/>
      <c r="AZ117" s="863" t="s">
        <v>438</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439</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15">
      <c r="A118" s="895" t="s">
        <v>413</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410</v>
      </c>
      <c r="AB118" s="896"/>
      <c r="AC118" s="896"/>
      <c r="AD118" s="896"/>
      <c r="AE118" s="897"/>
      <c r="AF118" s="898" t="s">
        <v>411</v>
      </c>
      <c r="AG118" s="896"/>
      <c r="AH118" s="896"/>
      <c r="AI118" s="896"/>
      <c r="AJ118" s="897"/>
      <c r="AK118" s="898" t="s">
        <v>294</v>
      </c>
      <c r="AL118" s="896"/>
      <c r="AM118" s="896"/>
      <c r="AN118" s="896"/>
      <c r="AO118" s="897"/>
      <c r="AP118" s="899" t="s">
        <v>412</v>
      </c>
      <c r="AQ118" s="900"/>
      <c r="AR118" s="900"/>
      <c r="AS118" s="900"/>
      <c r="AT118" s="901"/>
      <c r="AU118" s="932"/>
      <c r="AV118" s="933"/>
      <c r="AW118" s="933"/>
      <c r="AX118" s="933"/>
      <c r="AY118" s="933"/>
      <c r="AZ118" s="838" t="s">
        <v>440</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441</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15">
      <c r="A119" s="818" t="s">
        <v>416</v>
      </c>
      <c r="B119" s="819"/>
      <c r="C119" s="860" t="s">
        <v>417</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442</v>
      </c>
      <c r="BP119" s="878"/>
      <c r="BQ119" s="879">
        <v>21441914</v>
      </c>
      <c r="BR119" s="845"/>
      <c r="BS119" s="845"/>
      <c r="BT119" s="845"/>
      <c r="BU119" s="845"/>
      <c r="BV119" s="845">
        <v>20218015</v>
      </c>
      <c r="BW119" s="845"/>
      <c r="BX119" s="845"/>
      <c r="BY119" s="845"/>
      <c r="BZ119" s="845"/>
      <c r="CA119" s="845">
        <v>19463199</v>
      </c>
      <c r="CB119" s="845"/>
      <c r="CC119" s="845"/>
      <c r="CD119" s="845"/>
      <c r="CE119" s="845"/>
      <c r="CF119" s="748"/>
      <c r="CG119" s="749"/>
      <c r="CH119" s="749"/>
      <c r="CI119" s="749"/>
      <c r="CJ119" s="834"/>
      <c r="CK119" s="928"/>
      <c r="CL119" s="823"/>
      <c r="CM119" s="838" t="s">
        <v>443</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15">
      <c r="A120" s="820"/>
      <c r="B120" s="821"/>
      <c r="C120" s="815" t="s">
        <v>420</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444</v>
      </c>
      <c r="AV120" s="881"/>
      <c r="AW120" s="881"/>
      <c r="AX120" s="881"/>
      <c r="AY120" s="882"/>
      <c r="AZ120" s="860" t="s">
        <v>445</v>
      </c>
      <c r="BA120" s="808"/>
      <c r="BB120" s="808"/>
      <c r="BC120" s="808"/>
      <c r="BD120" s="808"/>
      <c r="BE120" s="808"/>
      <c r="BF120" s="808"/>
      <c r="BG120" s="808"/>
      <c r="BH120" s="808"/>
      <c r="BI120" s="808"/>
      <c r="BJ120" s="808"/>
      <c r="BK120" s="808"/>
      <c r="BL120" s="808"/>
      <c r="BM120" s="808"/>
      <c r="BN120" s="808"/>
      <c r="BO120" s="808"/>
      <c r="BP120" s="809"/>
      <c r="BQ120" s="861">
        <v>10656569</v>
      </c>
      <c r="BR120" s="842"/>
      <c r="BS120" s="842"/>
      <c r="BT120" s="842"/>
      <c r="BU120" s="842"/>
      <c r="BV120" s="842">
        <v>7916801</v>
      </c>
      <c r="BW120" s="842"/>
      <c r="BX120" s="842"/>
      <c r="BY120" s="842"/>
      <c r="BZ120" s="842"/>
      <c r="CA120" s="842">
        <v>7936207</v>
      </c>
      <c r="CB120" s="842"/>
      <c r="CC120" s="842"/>
      <c r="CD120" s="842"/>
      <c r="CE120" s="842"/>
      <c r="CF120" s="866">
        <v>91.9</v>
      </c>
      <c r="CG120" s="867"/>
      <c r="CH120" s="867"/>
      <c r="CI120" s="867"/>
      <c r="CJ120" s="867"/>
      <c r="CK120" s="868" t="s">
        <v>446</v>
      </c>
      <c r="CL120" s="852"/>
      <c r="CM120" s="852"/>
      <c r="CN120" s="852"/>
      <c r="CO120" s="853"/>
      <c r="CP120" s="872" t="s">
        <v>395</v>
      </c>
      <c r="CQ120" s="873"/>
      <c r="CR120" s="873"/>
      <c r="CS120" s="873"/>
      <c r="CT120" s="873"/>
      <c r="CU120" s="873"/>
      <c r="CV120" s="873"/>
      <c r="CW120" s="873"/>
      <c r="CX120" s="873"/>
      <c r="CY120" s="873"/>
      <c r="CZ120" s="873"/>
      <c r="DA120" s="873"/>
      <c r="DB120" s="873"/>
      <c r="DC120" s="873"/>
      <c r="DD120" s="873"/>
      <c r="DE120" s="873"/>
      <c r="DF120" s="874"/>
      <c r="DG120" s="861">
        <v>1803621</v>
      </c>
      <c r="DH120" s="842"/>
      <c r="DI120" s="842"/>
      <c r="DJ120" s="842"/>
      <c r="DK120" s="842"/>
      <c r="DL120" s="842">
        <v>1530424</v>
      </c>
      <c r="DM120" s="842"/>
      <c r="DN120" s="842"/>
      <c r="DO120" s="842"/>
      <c r="DP120" s="842"/>
      <c r="DQ120" s="842">
        <v>1201743</v>
      </c>
      <c r="DR120" s="842"/>
      <c r="DS120" s="842"/>
      <c r="DT120" s="842"/>
      <c r="DU120" s="842"/>
      <c r="DV120" s="843">
        <v>13.9</v>
      </c>
      <c r="DW120" s="843"/>
      <c r="DX120" s="843"/>
      <c r="DY120" s="843"/>
      <c r="DZ120" s="844"/>
    </row>
    <row r="121" spans="1:130" s="218" customFormat="1" ht="26.25" customHeight="1" x14ac:dyDescent="0.15">
      <c r="A121" s="820"/>
      <c r="B121" s="821"/>
      <c r="C121" s="863" t="s">
        <v>447</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448</v>
      </c>
      <c r="BA121" s="752"/>
      <c r="BB121" s="752"/>
      <c r="BC121" s="752"/>
      <c r="BD121" s="752"/>
      <c r="BE121" s="752"/>
      <c r="BF121" s="752"/>
      <c r="BG121" s="752"/>
      <c r="BH121" s="752"/>
      <c r="BI121" s="752"/>
      <c r="BJ121" s="752"/>
      <c r="BK121" s="752"/>
      <c r="BL121" s="752"/>
      <c r="BM121" s="752"/>
      <c r="BN121" s="752"/>
      <c r="BO121" s="752"/>
      <c r="BP121" s="753"/>
      <c r="BQ121" s="816">
        <v>143017</v>
      </c>
      <c r="BR121" s="817"/>
      <c r="BS121" s="817"/>
      <c r="BT121" s="817"/>
      <c r="BU121" s="817"/>
      <c r="BV121" s="817">
        <v>104259</v>
      </c>
      <c r="BW121" s="817"/>
      <c r="BX121" s="817"/>
      <c r="BY121" s="817"/>
      <c r="BZ121" s="817"/>
      <c r="CA121" s="817">
        <v>92581</v>
      </c>
      <c r="CB121" s="817"/>
      <c r="CC121" s="817"/>
      <c r="CD121" s="817"/>
      <c r="CE121" s="817"/>
      <c r="CF121" s="875">
        <v>1.1000000000000001</v>
      </c>
      <c r="CG121" s="876"/>
      <c r="CH121" s="876"/>
      <c r="CI121" s="876"/>
      <c r="CJ121" s="876"/>
      <c r="CK121" s="869"/>
      <c r="CL121" s="855"/>
      <c r="CM121" s="855"/>
      <c r="CN121" s="855"/>
      <c r="CO121" s="856"/>
      <c r="CP121" s="835" t="s">
        <v>394</v>
      </c>
      <c r="CQ121" s="836"/>
      <c r="CR121" s="836"/>
      <c r="CS121" s="836"/>
      <c r="CT121" s="836"/>
      <c r="CU121" s="836"/>
      <c r="CV121" s="836"/>
      <c r="CW121" s="836"/>
      <c r="CX121" s="836"/>
      <c r="CY121" s="836"/>
      <c r="CZ121" s="836"/>
      <c r="DA121" s="836"/>
      <c r="DB121" s="836"/>
      <c r="DC121" s="836"/>
      <c r="DD121" s="836"/>
      <c r="DE121" s="836"/>
      <c r="DF121" s="837"/>
      <c r="DG121" s="816">
        <v>992543</v>
      </c>
      <c r="DH121" s="817"/>
      <c r="DI121" s="817"/>
      <c r="DJ121" s="817"/>
      <c r="DK121" s="817"/>
      <c r="DL121" s="817">
        <v>909259</v>
      </c>
      <c r="DM121" s="817"/>
      <c r="DN121" s="817"/>
      <c r="DO121" s="817"/>
      <c r="DP121" s="817"/>
      <c r="DQ121" s="817">
        <v>793652</v>
      </c>
      <c r="DR121" s="817"/>
      <c r="DS121" s="817"/>
      <c r="DT121" s="817"/>
      <c r="DU121" s="817"/>
      <c r="DV121" s="794">
        <v>9.1999999999999993</v>
      </c>
      <c r="DW121" s="794"/>
      <c r="DX121" s="794"/>
      <c r="DY121" s="794"/>
      <c r="DZ121" s="795"/>
    </row>
    <row r="122" spans="1:130" s="218" customFormat="1" ht="26.25" customHeight="1" x14ac:dyDescent="0.15">
      <c r="A122" s="820"/>
      <c r="B122" s="821"/>
      <c r="C122" s="815" t="s">
        <v>430</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449</v>
      </c>
      <c r="BA122" s="839"/>
      <c r="BB122" s="839"/>
      <c r="BC122" s="839"/>
      <c r="BD122" s="839"/>
      <c r="BE122" s="839"/>
      <c r="BF122" s="839"/>
      <c r="BG122" s="839"/>
      <c r="BH122" s="839"/>
      <c r="BI122" s="839"/>
      <c r="BJ122" s="839"/>
      <c r="BK122" s="839"/>
      <c r="BL122" s="839"/>
      <c r="BM122" s="839"/>
      <c r="BN122" s="839"/>
      <c r="BO122" s="839"/>
      <c r="BP122" s="840"/>
      <c r="BQ122" s="879">
        <v>16237994</v>
      </c>
      <c r="BR122" s="845"/>
      <c r="BS122" s="845"/>
      <c r="BT122" s="845"/>
      <c r="BU122" s="845"/>
      <c r="BV122" s="845">
        <v>14882226</v>
      </c>
      <c r="BW122" s="845"/>
      <c r="BX122" s="845"/>
      <c r="BY122" s="845"/>
      <c r="BZ122" s="845"/>
      <c r="CA122" s="845">
        <v>16441150</v>
      </c>
      <c r="CB122" s="845"/>
      <c r="CC122" s="845"/>
      <c r="CD122" s="845"/>
      <c r="CE122" s="845"/>
      <c r="CF122" s="846">
        <v>190.4</v>
      </c>
      <c r="CG122" s="847"/>
      <c r="CH122" s="847"/>
      <c r="CI122" s="847"/>
      <c r="CJ122" s="847"/>
      <c r="CK122" s="869"/>
      <c r="CL122" s="855"/>
      <c r="CM122" s="855"/>
      <c r="CN122" s="855"/>
      <c r="CO122" s="856"/>
      <c r="CP122" s="835" t="s">
        <v>392</v>
      </c>
      <c r="CQ122" s="836"/>
      <c r="CR122" s="836"/>
      <c r="CS122" s="836"/>
      <c r="CT122" s="836"/>
      <c r="CU122" s="836"/>
      <c r="CV122" s="836"/>
      <c r="CW122" s="836"/>
      <c r="CX122" s="836"/>
      <c r="CY122" s="836"/>
      <c r="CZ122" s="836"/>
      <c r="DA122" s="836"/>
      <c r="DB122" s="836"/>
      <c r="DC122" s="836"/>
      <c r="DD122" s="836"/>
      <c r="DE122" s="836"/>
      <c r="DF122" s="837"/>
      <c r="DG122" s="816">
        <v>3181</v>
      </c>
      <c r="DH122" s="817"/>
      <c r="DI122" s="817"/>
      <c r="DJ122" s="817"/>
      <c r="DK122" s="817"/>
      <c r="DL122" s="817">
        <v>2213</v>
      </c>
      <c r="DM122" s="817"/>
      <c r="DN122" s="817"/>
      <c r="DO122" s="817"/>
      <c r="DP122" s="817"/>
      <c r="DQ122" s="817">
        <v>1925</v>
      </c>
      <c r="DR122" s="817"/>
      <c r="DS122" s="817"/>
      <c r="DT122" s="817"/>
      <c r="DU122" s="817"/>
      <c r="DV122" s="794">
        <v>0</v>
      </c>
      <c r="DW122" s="794"/>
      <c r="DX122" s="794"/>
      <c r="DY122" s="794"/>
      <c r="DZ122" s="795"/>
    </row>
    <row r="123" spans="1:130" s="218" customFormat="1" ht="26.25" customHeight="1" x14ac:dyDescent="0.15">
      <c r="A123" s="820"/>
      <c r="B123" s="821"/>
      <c r="C123" s="815" t="s">
        <v>436</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450</v>
      </c>
      <c r="BP123" s="878"/>
      <c r="BQ123" s="832">
        <v>27037580</v>
      </c>
      <c r="BR123" s="833"/>
      <c r="BS123" s="833"/>
      <c r="BT123" s="833"/>
      <c r="BU123" s="833"/>
      <c r="BV123" s="833">
        <v>22903286</v>
      </c>
      <c r="BW123" s="833"/>
      <c r="BX123" s="833"/>
      <c r="BY123" s="833"/>
      <c r="BZ123" s="833"/>
      <c r="CA123" s="833">
        <v>24469938</v>
      </c>
      <c r="CB123" s="833"/>
      <c r="CC123" s="833"/>
      <c r="CD123" s="833"/>
      <c r="CE123" s="833"/>
      <c r="CF123" s="748"/>
      <c r="CG123" s="749"/>
      <c r="CH123" s="749"/>
      <c r="CI123" s="749"/>
      <c r="CJ123" s="834"/>
      <c r="CK123" s="869"/>
      <c r="CL123" s="855"/>
      <c r="CM123" s="855"/>
      <c r="CN123" s="855"/>
      <c r="CO123" s="856"/>
      <c r="CP123" s="835" t="s">
        <v>390</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
      <c r="A124" s="820"/>
      <c r="B124" s="821"/>
      <c r="C124" s="815" t="s">
        <v>439</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451</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452</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15">
      <c r="A125" s="820"/>
      <c r="B125" s="821"/>
      <c r="C125" s="815" t="s">
        <v>441</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453</v>
      </c>
      <c r="CL125" s="852"/>
      <c r="CM125" s="852"/>
      <c r="CN125" s="852"/>
      <c r="CO125" s="853"/>
      <c r="CP125" s="860" t="s">
        <v>454</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
      <c r="A126" s="820"/>
      <c r="B126" s="821"/>
      <c r="C126" s="815" t="s">
        <v>443</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455</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15">
      <c r="A127" s="822"/>
      <c r="B127" s="823"/>
      <c r="C127" s="838" t="s">
        <v>456</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457</v>
      </c>
      <c r="AY127" s="812"/>
      <c r="AZ127" s="812"/>
      <c r="BA127" s="812"/>
      <c r="BB127" s="812"/>
      <c r="BC127" s="812"/>
      <c r="BD127" s="812"/>
      <c r="BE127" s="813"/>
      <c r="BF127" s="811" t="s">
        <v>458</v>
      </c>
      <c r="BG127" s="812"/>
      <c r="BH127" s="812"/>
      <c r="BI127" s="812"/>
      <c r="BJ127" s="812"/>
      <c r="BK127" s="812"/>
      <c r="BL127" s="813"/>
      <c r="BM127" s="811" t="s">
        <v>459</v>
      </c>
      <c r="BN127" s="812"/>
      <c r="BO127" s="812"/>
      <c r="BP127" s="812"/>
      <c r="BQ127" s="812"/>
      <c r="BR127" s="812"/>
      <c r="BS127" s="813"/>
      <c r="BT127" s="811" t="s">
        <v>460</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461</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
      <c r="A128" s="796" t="s">
        <v>462</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463</v>
      </c>
      <c r="X128" s="798"/>
      <c r="Y128" s="798"/>
      <c r="Z128" s="799"/>
      <c r="AA128" s="800">
        <v>29187</v>
      </c>
      <c r="AB128" s="801"/>
      <c r="AC128" s="801"/>
      <c r="AD128" s="801"/>
      <c r="AE128" s="802"/>
      <c r="AF128" s="803">
        <v>20514</v>
      </c>
      <c r="AG128" s="801"/>
      <c r="AH128" s="801"/>
      <c r="AI128" s="801"/>
      <c r="AJ128" s="802"/>
      <c r="AK128" s="803">
        <v>48086</v>
      </c>
      <c r="AL128" s="801"/>
      <c r="AM128" s="801"/>
      <c r="AN128" s="801"/>
      <c r="AO128" s="802"/>
      <c r="AP128" s="804"/>
      <c r="AQ128" s="805"/>
      <c r="AR128" s="805"/>
      <c r="AS128" s="805"/>
      <c r="AT128" s="806"/>
      <c r="AU128" s="220"/>
      <c r="AV128" s="220"/>
      <c r="AW128" s="220"/>
      <c r="AX128" s="807" t="s">
        <v>464</v>
      </c>
      <c r="AY128" s="808"/>
      <c r="AZ128" s="808"/>
      <c r="BA128" s="808"/>
      <c r="BB128" s="808"/>
      <c r="BC128" s="808"/>
      <c r="BD128" s="808"/>
      <c r="BE128" s="809"/>
      <c r="BF128" s="786" t="s">
        <v>122</v>
      </c>
      <c r="BG128" s="787"/>
      <c r="BH128" s="787"/>
      <c r="BI128" s="787"/>
      <c r="BJ128" s="787"/>
      <c r="BK128" s="787"/>
      <c r="BL128" s="810"/>
      <c r="BM128" s="786">
        <v>13.26</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465</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466</v>
      </c>
      <c r="X129" s="777"/>
      <c r="Y129" s="777"/>
      <c r="Z129" s="778"/>
      <c r="AA129" s="779">
        <v>10109390</v>
      </c>
      <c r="AB129" s="780"/>
      <c r="AC129" s="780"/>
      <c r="AD129" s="780"/>
      <c r="AE129" s="781"/>
      <c r="AF129" s="782">
        <v>10205154</v>
      </c>
      <c r="AG129" s="780"/>
      <c r="AH129" s="780"/>
      <c r="AI129" s="780"/>
      <c r="AJ129" s="781"/>
      <c r="AK129" s="782">
        <v>10469333</v>
      </c>
      <c r="AL129" s="780"/>
      <c r="AM129" s="780"/>
      <c r="AN129" s="780"/>
      <c r="AO129" s="781"/>
      <c r="AP129" s="783"/>
      <c r="AQ129" s="784"/>
      <c r="AR129" s="784"/>
      <c r="AS129" s="784"/>
      <c r="AT129" s="785"/>
      <c r="AU129" s="221"/>
      <c r="AV129" s="221"/>
      <c r="AW129" s="221"/>
      <c r="AX129" s="751" t="s">
        <v>467</v>
      </c>
      <c r="AY129" s="752"/>
      <c r="AZ129" s="752"/>
      <c r="BA129" s="752"/>
      <c r="BB129" s="752"/>
      <c r="BC129" s="752"/>
      <c r="BD129" s="752"/>
      <c r="BE129" s="753"/>
      <c r="BF129" s="770" t="s">
        <v>122</v>
      </c>
      <c r="BG129" s="771"/>
      <c r="BH129" s="771"/>
      <c r="BI129" s="771"/>
      <c r="BJ129" s="771"/>
      <c r="BK129" s="771"/>
      <c r="BL129" s="772"/>
      <c r="BM129" s="770">
        <v>18.260000000000002</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468</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469</v>
      </c>
      <c r="X130" s="777"/>
      <c r="Y130" s="777"/>
      <c r="Z130" s="778"/>
      <c r="AA130" s="779">
        <v>1795672</v>
      </c>
      <c r="AB130" s="780"/>
      <c r="AC130" s="780"/>
      <c r="AD130" s="780"/>
      <c r="AE130" s="781"/>
      <c r="AF130" s="782">
        <v>1842696</v>
      </c>
      <c r="AG130" s="780"/>
      <c r="AH130" s="780"/>
      <c r="AI130" s="780"/>
      <c r="AJ130" s="781"/>
      <c r="AK130" s="782">
        <v>1833534</v>
      </c>
      <c r="AL130" s="780"/>
      <c r="AM130" s="780"/>
      <c r="AN130" s="780"/>
      <c r="AO130" s="781"/>
      <c r="AP130" s="783"/>
      <c r="AQ130" s="784"/>
      <c r="AR130" s="784"/>
      <c r="AS130" s="784"/>
      <c r="AT130" s="785"/>
      <c r="AU130" s="221"/>
      <c r="AV130" s="221"/>
      <c r="AW130" s="221"/>
      <c r="AX130" s="751" t="s">
        <v>470</v>
      </c>
      <c r="AY130" s="752"/>
      <c r="AZ130" s="752"/>
      <c r="BA130" s="752"/>
      <c r="BB130" s="752"/>
      <c r="BC130" s="752"/>
      <c r="BD130" s="752"/>
      <c r="BE130" s="753"/>
      <c r="BF130" s="754">
        <v>8</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471</v>
      </c>
      <c r="X131" s="761"/>
      <c r="Y131" s="761"/>
      <c r="Z131" s="762"/>
      <c r="AA131" s="763">
        <v>8313718</v>
      </c>
      <c r="AB131" s="764"/>
      <c r="AC131" s="764"/>
      <c r="AD131" s="764"/>
      <c r="AE131" s="765"/>
      <c r="AF131" s="766">
        <v>8362458</v>
      </c>
      <c r="AG131" s="764"/>
      <c r="AH131" s="764"/>
      <c r="AI131" s="764"/>
      <c r="AJ131" s="765"/>
      <c r="AK131" s="766">
        <v>8635799</v>
      </c>
      <c r="AL131" s="764"/>
      <c r="AM131" s="764"/>
      <c r="AN131" s="764"/>
      <c r="AO131" s="765"/>
      <c r="AP131" s="767"/>
      <c r="AQ131" s="768"/>
      <c r="AR131" s="768"/>
      <c r="AS131" s="768"/>
      <c r="AT131" s="769"/>
      <c r="AU131" s="221"/>
      <c r="AV131" s="221"/>
      <c r="AW131" s="221"/>
      <c r="AX131" s="729" t="s">
        <v>472</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473</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474</v>
      </c>
      <c r="W132" s="742"/>
      <c r="X132" s="742"/>
      <c r="Y132" s="742"/>
      <c r="Z132" s="743"/>
      <c r="AA132" s="744">
        <v>8.1418205429999997</v>
      </c>
      <c r="AB132" s="745"/>
      <c r="AC132" s="745"/>
      <c r="AD132" s="745"/>
      <c r="AE132" s="746"/>
      <c r="AF132" s="747">
        <v>8.0549283480000007</v>
      </c>
      <c r="AG132" s="745"/>
      <c r="AH132" s="745"/>
      <c r="AI132" s="745"/>
      <c r="AJ132" s="746"/>
      <c r="AK132" s="747">
        <v>7.9630385099999996</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475</v>
      </c>
      <c r="W133" s="721"/>
      <c r="X133" s="721"/>
      <c r="Y133" s="721"/>
      <c r="Z133" s="722"/>
      <c r="AA133" s="723">
        <v>9</v>
      </c>
      <c r="AB133" s="724"/>
      <c r="AC133" s="724"/>
      <c r="AD133" s="724"/>
      <c r="AE133" s="725"/>
      <c r="AF133" s="723">
        <v>8.4</v>
      </c>
      <c r="AG133" s="724"/>
      <c r="AH133" s="724"/>
      <c r="AI133" s="724"/>
      <c r="AJ133" s="725"/>
      <c r="AK133" s="723">
        <v>8</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wZCu5Q+iQM8OIPeDE9Sfix0I572PEdvU8EOF5Nz4RUXC5dXMBDDrbeIKLXHKyv2jqinCqr74MYPNgvlCFh36XQ==" saltValue="AxV7SLCRFuIR6YIEROojc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DQ105"/>
  <sheetViews>
    <sheetView showGridLines="0" view="pageBreakPreview" zoomScale="80" zoomScaleNormal="85" zoomScaleSheetLayoutView="8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476</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qQqeyRoGbr0PDHqXrFnPfgkRFlNt75tBBDzTFeJwyO0OazyAYM+Q5lYTYMrQvx0VKqOcmyJlOyDPI3OPgdnlMw==" saltValue="NMSCbW18k61ET36At4boa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DL89"/>
  <sheetViews>
    <sheetView showGridLines="0" zoomScale="80" zoomScaleNormal="8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Cx90EIktmDpS5zHEjrK6VSPdi2qJLSiblvtMuy/+ht+HNUAd8qBiH/ifQa4Lxf6ibhpA2PdyddB9YHv+QRgHVg==" saltValue="hsxRbmwErkxuHEWmkxN7kQ=="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AZ73"/>
  <sheetViews>
    <sheetView showGridLines="0" view="pageBreakPreview" zoomScale="80" zoomScaleSheetLayoutView="80"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477</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478</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479</v>
      </c>
      <c r="AP7" s="260"/>
      <c r="AQ7" s="261" t="s">
        <v>480</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481</v>
      </c>
      <c r="AQ8" s="267" t="s">
        <v>482</v>
      </c>
      <c r="AR8" s="268" t="s">
        <v>483</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484</v>
      </c>
      <c r="AL9" s="1131"/>
      <c r="AM9" s="1131"/>
      <c r="AN9" s="1132"/>
      <c r="AO9" s="269">
        <v>4066333</v>
      </c>
      <c r="AP9" s="269">
        <v>164849</v>
      </c>
      <c r="AQ9" s="270">
        <v>117270</v>
      </c>
      <c r="AR9" s="271">
        <v>40.6</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485</v>
      </c>
      <c r="AL10" s="1131"/>
      <c r="AM10" s="1131"/>
      <c r="AN10" s="1132"/>
      <c r="AO10" s="272">
        <v>144900</v>
      </c>
      <c r="AP10" s="272">
        <v>5874</v>
      </c>
      <c r="AQ10" s="273">
        <v>10490</v>
      </c>
      <c r="AR10" s="274">
        <v>-44</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486</v>
      </c>
      <c r="AL11" s="1131"/>
      <c r="AM11" s="1131"/>
      <c r="AN11" s="1132"/>
      <c r="AO11" s="272">
        <v>54899</v>
      </c>
      <c r="AP11" s="272">
        <v>2226</v>
      </c>
      <c r="AQ11" s="273">
        <v>1802</v>
      </c>
      <c r="AR11" s="274">
        <v>23.5</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487</v>
      </c>
      <c r="AL12" s="1131"/>
      <c r="AM12" s="1131"/>
      <c r="AN12" s="1132"/>
      <c r="AO12" s="272" t="s">
        <v>488</v>
      </c>
      <c r="AP12" s="272" t="s">
        <v>488</v>
      </c>
      <c r="AQ12" s="273">
        <v>3</v>
      </c>
      <c r="AR12" s="274" t="s">
        <v>488</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489</v>
      </c>
      <c r="AL13" s="1131"/>
      <c r="AM13" s="1131"/>
      <c r="AN13" s="1132"/>
      <c r="AO13" s="272">
        <v>157546</v>
      </c>
      <c r="AP13" s="272">
        <v>6387</v>
      </c>
      <c r="AQ13" s="273">
        <v>4482</v>
      </c>
      <c r="AR13" s="274">
        <v>42.5</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490</v>
      </c>
      <c r="AL14" s="1131"/>
      <c r="AM14" s="1131"/>
      <c r="AN14" s="1132"/>
      <c r="AO14" s="272">
        <v>41173</v>
      </c>
      <c r="AP14" s="272">
        <v>1669</v>
      </c>
      <c r="AQ14" s="273">
        <v>2749</v>
      </c>
      <c r="AR14" s="274">
        <v>-39.299999999999997</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491</v>
      </c>
      <c r="AL15" s="1134"/>
      <c r="AM15" s="1134"/>
      <c r="AN15" s="1135"/>
      <c r="AO15" s="272">
        <v>-337556</v>
      </c>
      <c r="AP15" s="272">
        <v>-13685</v>
      </c>
      <c r="AQ15" s="273">
        <v>-7399</v>
      </c>
      <c r="AR15" s="274">
        <v>85</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4127295</v>
      </c>
      <c r="AP16" s="272">
        <v>167321</v>
      </c>
      <c r="AQ16" s="273">
        <v>129397</v>
      </c>
      <c r="AR16" s="274">
        <v>29.3</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492</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493</v>
      </c>
      <c r="AP20" s="281" t="s">
        <v>494</v>
      </c>
      <c r="AQ20" s="282" t="s">
        <v>495</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496</v>
      </c>
      <c r="AL21" s="1137"/>
      <c r="AM21" s="1137"/>
      <c r="AN21" s="1138"/>
      <c r="AO21" s="285">
        <v>15.08</v>
      </c>
      <c r="AP21" s="286">
        <v>11.07</v>
      </c>
      <c r="AQ21" s="287">
        <v>4.01</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497</v>
      </c>
      <c r="AL22" s="1137"/>
      <c r="AM22" s="1137"/>
      <c r="AN22" s="1138"/>
      <c r="AO22" s="290">
        <v>94.2</v>
      </c>
      <c r="AP22" s="291">
        <v>97.2</v>
      </c>
      <c r="AQ22" s="292">
        <v>-3</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9" t="s">
        <v>498</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x14ac:dyDescent="0.15">
      <c r="A27" s="297"/>
      <c r="AO27" s="250"/>
      <c r="AP27" s="250"/>
      <c r="AQ27" s="250"/>
      <c r="AR27" s="250"/>
      <c r="AS27" s="250"/>
      <c r="AT27" s="250"/>
    </row>
    <row r="28" spans="1:46" ht="17.25" x14ac:dyDescent="0.15">
      <c r="A28" s="251" t="s">
        <v>499</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500</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479</v>
      </c>
      <c r="AP30" s="260"/>
      <c r="AQ30" s="261" t="s">
        <v>480</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481</v>
      </c>
      <c r="AQ31" s="267" t="s">
        <v>482</v>
      </c>
      <c r="AR31" s="268" t="s">
        <v>483</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501</v>
      </c>
      <c r="AL32" s="1121"/>
      <c r="AM32" s="1121"/>
      <c r="AN32" s="1122"/>
      <c r="AO32" s="300">
        <v>2186791</v>
      </c>
      <c r="AP32" s="300">
        <v>88652</v>
      </c>
      <c r="AQ32" s="301">
        <v>74841</v>
      </c>
      <c r="AR32" s="302">
        <v>18.5</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502</v>
      </c>
      <c r="AL33" s="1121"/>
      <c r="AM33" s="1121"/>
      <c r="AN33" s="1122"/>
      <c r="AO33" s="300" t="s">
        <v>488</v>
      </c>
      <c r="AP33" s="300" t="s">
        <v>488</v>
      </c>
      <c r="AQ33" s="301" t="s">
        <v>488</v>
      </c>
      <c r="AR33" s="302" t="s">
        <v>488</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503</v>
      </c>
      <c r="AL34" s="1121"/>
      <c r="AM34" s="1121"/>
      <c r="AN34" s="1122"/>
      <c r="AO34" s="300" t="s">
        <v>488</v>
      </c>
      <c r="AP34" s="300" t="s">
        <v>488</v>
      </c>
      <c r="AQ34" s="301">
        <v>1</v>
      </c>
      <c r="AR34" s="302" t="s">
        <v>488</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504</v>
      </c>
      <c r="AL35" s="1121"/>
      <c r="AM35" s="1121"/>
      <c r="AN35" s="1122"/>
      <c r="AO35" s="300">
        <v>249765</v>
      </c>
      <c r="AP35" s="300">
        <v>10125</v>
      </c>
      <c r="AQ35" s="301">
        <v>16683</v>
      </c>
      <c r="AR35" s="302">
        <v>-39.299999999999997</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505</v>
      </c>
      <c r="AL36" s="1121"/>
      <c r="AM36" s="1121"/>
      <c r="AN36" s="1122"/>
      <c r="AO36" s="300">
        <v>132736</v>
      </c>
      <c r="AP36" s="300">
        <v>5381</v>
      </c>
      <c r="AQ36" s="301">
        <v>2411</v>
      </c>
      <c r="AR36" s="302">
        <v>123.2</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506</v>
      </c>
      <c r="AL37" s="1121"/>
      <c r="AM37" s="1121"/>
      <c r="AN37" s="1122"/>
      <c r="AO37" s="300" t="s">
        <v>488</v>
      </c>
      <c r="AP37" s="300" t="s">
        <v>488</v>
      </c>
      <c r="AQ37" s="301">
        <v>548</v>
      </c>
      <c r="AR37" s="302" t="s">
        <v>488</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507</v>
      </c>
      <c r="AL38" s="1124"/>
      <c r="AM38" s="1124"/>
      <c r="AN38" s="1125"/>
      <c r="AO38" s="303" t="s">
        <v>488</v>
      </c>
      <c r="AP38" s="303" t="s">
        <v>488</v>
      </c>
      <c r="AQ38" s="304">
        <v>7</v>
      </c>
      <c r="AR38" s="292" t="s">
        <v>488</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508</v>
      </c>
      <c r="AL39" s="1124"/>
      <c r="AM39" s="1124"/>
      <c r="AN39" s="1125"/>
      <c r="AO39" s="300">
        <v>-48086</v>
      </c>
      <c r="AP39" s="300">
        <v>-1949</v>
      </c>
      <c r="AQ39" s="301">
        <v>-3756</v>
      </c>
      <c r="AR39" s="302">
        <v>-48.1</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509</v>
      </c>
      <c r="AL40" s="1121"/>
      <c r="AM40" s="1121"/>
      <c r="AN40" s="1122"/>
      <c r="AO40" s="300">
        <v>-1833534</v>
      </c>
      <c r="AP40" s="300">
        <v>-74331</v>
      </c>
      <c r="AQ40" s="301">
        <v>-63247</v>
      </c>
      <c r="AR40" s="302">
        <v>17.5</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687672</v>
      </c>
      <c r="AP41" s="300">
        <v>27878</v>
      </c>
      <c r="AQ41" s="301">
        <v>27488</v>
      </c>
      <c r="AR41" s="302">
        <v>1.4</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510</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511</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479</v>
      </c>
      <c r="AN49" s="1115" t="s">
        <v>512</v>
      </c>
      <c r="AO49" s="1116"/>
      <c r="AP49" s="1116"/>
      <c r="AQ49" s="1116"/>
      <c r="AR49" s="1117"/>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513</v>
      </c>
      <c r="AO50" s="317" t="s">
        <v>514</v>
      </c>
      <c r="AP50" s="318" t="s">
        <v>515</v>
      </c>
      <c r="AQ50" s="319" t="s">
        <v>516</v>
      </c>
      <c r="AR50" s="320" t="s">
        <v>517</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518</v>
      </c>
      <c r="AL51" s="313"/>
      <c r="AM51" s="321">
        <v>1943894</v>
      </c>
      <c r="AN51" s="322">
        <v>75022</v>
      </c>
      <c r="AO51" s="323">
        <v>7.1</v>
      </c>
      <c r="AP51" s="324">
        <v>92632</v>
      </c>
      <c r="AQ51" s="325">
        <v>-1.5</v>
      </c>
      <c r="AR51" s="326">
        <v>8.6</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519</v>
      </c>
      <c r="AM52" s="329">
        <v>585063</v>
      </c>
      <c r="AN52" s="330">
        <v>22580</v>
      </c>
      <c r="AO52" s="331">
        <v>-10.4</v>
      </c>
      <c r="AP52" s="332">
        <v>47978</v>
      </c>
      <c r="AQ52" s="333">
        <v>-2</v>
      </c>
      <c r="AR52" s="334">
        <v>-8.4</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520</v>
      </c>
      <c r="AL53" s="313"/>
      <c r="AM53" s="321">
        <v>2372361</v>
      </c>
      <c r="AN53" s="322">
        <v>92396</v>
      </c>
      <c r="AO53" s="323">
        <v>23.2</v>
      </c>
      <c r="AP53" s="324">
        <v>96469</v>
      </c>
      <c r="AQ53" s="325">
        <v>4.0999999999999996</v>
      </c>
      <c r="AR53" s="326">
        <v>19.100000000000001</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519</v>
      </c>
      <c r="AM54" s="329">
        <v>1229776</v>
      </c>
      <c r="AN54" s="330">
        <v>47896</v>
      </c>
      <c r="AO54" s="331">
        <v>112.1</v>
      </c>
      <c r="AP54" s="332">
        <v>49775</v>
      </c>
      <c r="AQ54" s="333">
        <v>3.7</v>
      </c>
      <c r="AR54" s="334">
        <v>108.4</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521</v>
      </c>
      <c r="AL55" s="313"/>
      <c r="AM55" s="321">
        <v>2916921</v>
      </c>
      <c r="AN55" s="322">
        <v>114925</v>
      </c>
      <c r="AO55" s="323">
        <v>24.4</v>
      </c>
      <c r="AP55" s="324">
        <v>85743</v>
      </c>
      <c r="AQ55" s="325">
        <v>-11.1</v>
      </c>
      <c r="AR55" s="326">
        <v>35.5</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519</v>
      </c>
      <c r="AM56" s="329">
        <v>1842281</v>
      </c>
      <c r="AN56" s="330">
        <v>72585</v>
      </c>
      <c r="AO56" s="331">
        <v>51.5</v>
      </c>
      <c r="AP56" s="332">
        <v>45231</v>
      </c>
      <c r="AQ56" s="333">
        <v>-9.1</v>
      </c>
      <c r="AR56" s="334">
        <v>60.6</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522</v>
      </c>
      <c r="AL57" s="313"/>
      <c r="AM57" s="321">
        <v>1877595</v>
      </c>
      <c r="AN57" s="322">
        <v>75104</v>
      </c>
      <c r="AO57" s="323">
        <v>-34.6</v>
      </c>
      <c r="AP57" s="324">
        <v>92509</v>
      </c>
      <c r="AQ57" s="325">
        <v>7.9</v>
      </c>
      <c r="AR57" s="326">
        <v>-42.5</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519</v>
      </c>
      <c r="AM58" s="329">
        <v>1054991</v>
      </c>
      <c r="AN58" s="330">
        <v>42200</v>
      </c>
      <c r="AO58" s="331">
        <v>-41.9</v>
      </c>
      <c r="AP58" s="332">
        <v>52274</v>
      </c>
      <c r="AQ58" s="333">
        <v>15.6</v>
      </c>
      <c r="AR58" s="334">
        <v>-57.5</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523</v>
      </c>
      <c r="AL59" s="313"/>
      <c r="AM59" s="321">
        <v>2311739</v>
      </c>
      <c r="AN59" s="322">
        <v>93718</v>
      </c>
      <c r="AO59" s="323">
        <v>24.8</v>
      </c>
      <c r="AP59" s="324">
        <v>98544</v>
      </c>
      <c r="AQ59" s="325">
        <v>6.5</v>
      </c>
      <c r="AR59" s="326">
        <v>18.3</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519</v>
      </c>
      <c r="AM60" s="329">
        <v>1606992</v>
      </c>
      <c r="AN60" s="330">
        <v>65147</v>
      </c>
      <c r="AO60" s="331">
        <v>54.4</v>
      </c>
      <c r="AP60" s="332">
        <v>55816</v>
      </c>
      <c r="AQ60" s="333">
        <v>6.8</v>
      </c>
      <c r="AR60" s="334">
        <v>47.6</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524</v>
      </c>
      <c r="AL61" s="335"/>
      <c r="AM61" s="336">
        <v>2284502</v>
      </c>
      <c r="AN61" s="337">
        <v>90233</v>
      </c>
      <c r="AO61" s="338">
        <v>9</v>
      </c>
      <c r="AP61" s="339">
        <v>93179</v>
      </c>
      <c r="AQ61" s="340">
        <v>1.2</v>
      </c>
      <c r="AR61" s="326">
        <v>7.8</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519</v>
      </c>
      <c r="AM62" s="329">
        <v>1263821</v>
      </c>
      <c r="AN62" s="330">
        <v>50082</v>
      </c>
      <c r="AO62" s="331">
        <v>33.1</v>
      </c>
      <c r="AP62" s="332">
        <v>50215</v>
      </c>
      <c r="AQ62" s="333">
        <v>3</v>
      </c>
      <c r="AR62" s="334">
        <v>30.1</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cHay8CbjaBcqU09RHF65X0jF9ZsS3o/8+u69vmL6VOt3oc20ytk4sz7Ve3GdGTEJnOmH0HJnCHr6NoBOqrtvJw==" saltValue="neVFA8gUAtY7gk3NL2rrF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DU121"/>
  <sheetViews>
    <sheetView showGridLines="0" zoomScale="80" zoomScaleNormal="8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476</v>
      </c>
    </row>
    <row r="120" spans="125:125" ht="13.5" hidden="1" customHeight="1" x14ac:dyDescent="0.15"/>
    <row r="121" spans="125:125" ht="13.5" hidden="1" customHeight="1" x14ac:dyDescent="0.15">
      <c r="DU121" s="247"/>
    </row>
  </sheetData>
  <sheetProtection algorithmName="SHA-512" hashValue="1TqVLWCY4j11NVJJCSCIYOTpYmcv1tHqHJooR0dIel1nNxbaCK2VL4dlmUi9U6Us3HdqgNUPWded6RZiwJATqA==" saltValue="bFPU6VEK1/p6+gJiWFhieQ=="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EL116"/>
  <sheetViews>
    <sheetView showGridLines="0" zoomScale="80" zoomScaleNormal="8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476</v>
      </c>
    </row>
  </sheetData>
  <sheetProtection algorithmName="SHA-512" hashValue="Yax3HrJSz9JGcUVLrcVxPt5sTnj8kND8lkOqcIOcZs2NpEWfgynx1IqUw29F+2LpTnpHEiPySsGE/6L6Vr/XZQ==" saltValue="0frETFxhksjZYY5ZiWpJ7Q=="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80" zoomScaleNormal="8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39" t="s">
        <v>3</v>
      </c>
      <c r="D47" s="1139"/>
      <c r="E47" s="1140"/>
      <c r="F47" s="11">
        <v>45.32</v>
      </c>
      <c r="G47" s="12">
        <v>44.93</v>
      </c>
      <c r="H47" s="12">
        <v>49.13</v>
      </c>
      <c r="I47" s="12">
        <v>45.12</v>
      </c>
      <c r="J47" s="13">
        <v>39.85</v>
      </c>
    </row>
    <row r="48" spans="2:10" ht="57.75" customHeight="1" x14ac:dyDescent="0.15">
      <c r="B48" s="14"/>
      <c r="C48" s="1141" t="s">
        <v>4</v>
      </c>
      <c r="D48" s="1141"/>
      <c r="E48" s="1142"/>
      <c r="F48" s="15">
        <v>1.59</v>
      </c>
      <c r="G48" s="16">
        <v>5.3</v>
      </c>
      <c r="H48" s="16">
        <v>2.63</v>
      </c>
      <c r="I48" s="16">
        <v>2.58</v>
      </c>
      <c r="J48" s="17">
        <v>0.98</v>
      </c>
    </row>
    <row r="49" spans="2:10" ht="57.75" customHeight="1" thickBot="1" x14ac:dyDescent="0.2">
      <c r="B49" s="18"/>
      <c r="C49" s="1143" t="s">
        <v>5</v>
      </c>
      <c r="D49" s="1143"/>
      <c r="E49" s="1144"/>
      <c r="F49" s="19">
        <v>0.82</v>
      </c>
      <c r="G49" s="20">
        <v>3.83</v>
      </c>
      <c r="H49" s="20" t="s">
        <v>531</v>
      </c>
      <c r="I49" s="20" t="s">
        <v>532</v>
      </c>
      <c r="J49" s="21" t="s">
        <v>533</v>
      </c>
    </row>
    <row r="50" spans="2:10" x14ac:dyDescent="0.15"/>
  </sheetData>
  <sheetProtection algorithmName="SHA-512" hashValue="q/iV9kwUPXkoa0UxgwGbO2E5yQ7Z0G+/sah7WbrSn+CWBhTpP4VNPKHSLZQ1sKKTx/M+fFVb6cjmMvDytsebIw==" saltValue="Qs2E+mBq45Akz/rQRGmlS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2026-03-18T09:52:11Z</cp:lastPrinted>
  <dcterms:created xsi:type="dcterms:W3CDTF">2026-02-23T08:56:19Z</dcterms:created>
  <dcterms:modified xsi:type="dcterms:W3CDTF">2026-03-23T01:26:36Z</dcterms:modified>
  <cp:category/>
</cp:coreProperties>
</file>