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activeTab="1"/>
  </bookViews>
  <sheets>
    <sheet name="表紙" sheetId="2" r:id="rId1"/>
    <sheet name="チェックリスト" sheetId="7" r:id="rId2"/>
    <sheet name="R8給付費" sheetId="5" r:id="rId3"/>
    <sheet name="R7給付費" sheetId="1" r:id="rId4"/>
    <sheet name="人員配置" sheetId="3" r:id="rId5"/>
    <sheet name="勤務形態一覧表" sheetId="4" r:id="rId6"/>
    <sheet name="リスト" sheetId="6" state="hidden" r:id="rId7"/>
  </sheets>
  <definedNames>
    <definedName name="対象">リスト!$D$4:$D$17</definedName>
    <definedName name="対象外">リスト!$C$4:$C$11</definedName>
    <definedName name="_xlnm.Print_Area" localSheetId="0">表紙!$A$1:$B$13</definedName>
    <definedName name="_xlnm.Print_Area" localSheetId="5">勤務形態一覧表!$A$1:$AN$85</definedName>
    <definedName name="_xlnm.Print_Titles" localSheetId="1">チェックリスト!$1:$2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448859</author>
  </authors>
  <commentList>
    <comment ref="D63" authorId="0">
      <text>
        <r>
          <rPr>
            <sz val="11"/>
            <color theme="1"/>
            <rFont val="Yu Gothic UI"/>
          </rPr>
          <t>報酬告示の改正による</t>
        </r>
      </text>
    </comment>
    <comment ref="D14" authorId="0">
      <text>
        <r>
          <rPr>
            <sz val="11"/>
            <color theme="1"/>
            <rFont val="Yu Gothic UI"/>
          </rPr>
          <t>基本報酬区分の見直しに伴い追加。</t>
        </r>
      </text>
    </comment>
    <comment ref="D31" authorId="0">
      <text>
        <r>
          <rPr>
            <sz val="11"/>
            <color theme="1"/>
            <rFont val="Yu Gothic UI"/>
          </rPr>
          <t>要件等見直しに伴い加除修正。</t>
        </r>
      </text>
    </comment>
  </commentList>
</comments>
</file>

<file path=xl/sharedStrings.xml><?xml version="1.0" encoding="utf-8"?>
<sst xmlns="http://schemas.openxmlformats.org/spreadsheetml/2006/main" xmlns:r="http://schemas.openxmlformats.org/officeDocument/2006/relationships" count="338" uniqueCount="338">
  <si>
    <r>
      <t>　</t>
    </r>
    <r>
      <rPr>
        <sz val="11"/>
        <color auto="1"/>
        <rFont val="Meiryo UI"/>
      </rPr>
      <t>指定就労継続支援B型事業所等における指定就労継続支援B型を受けた後就労（指定就労継続支援Ａ型事業所等への移行を除く）し、就労を継続している期間が６月に達した者（就労定着者）が前年度において１人以上いるものとして知事に届け出た指定就労継続支援B型事業所において、指定就労継続支援B型を行った場合に、</t>
    </r>
    <r>
      <rPr>
        <sz val="11"/>
        <color rgb="FFFF0000"/>
        <rFont val="Meiryo UI"/>
      </rPr>
      <t>所定単位数に就労定着者の数（当該年度の前年度の９月30日時点における当該事業所の定員数を上限とする。）を乗じた単位数を</t>
    </r>
    <r>
      <rPr>
        <sz val="11"/>
        <color auto="1"/>
        <rFont val="Meiryo UI"/>
      </rPr>
      <t xml:space="preserve">加算しているか。
</t>
    </r>
    <rPh sb="14" eb="15">
      <t>とう</t>
    </rPh>
    <rPh sb="30" eb="31">
      <t>う</t>
    </rPh>
    <rPh sb="33" eb="34">
      <t>あと</t>
    </rPh>
    <rPh sb="34" eb="36">
      <t>しゅうろう</t>
    </rPh>
    <rPh sb="37" eb="39">
      <t>してい</t>
    </rPh>
    <rPh sb="39" eb="41">
      <t>しゅうろう</t>
    </rPh>
    <rPh sb="41" eb="43">
      <t>けいぞく</t>
    </rPh>
    <rPh sb="43" eb="45">
      <t>しえん</t>
    </rPh>
    <rPh sb="46" eb="47">
      <t>がた</t>
    </rPh>
    <rPh sb="47" eb="50">
      <t>じぎょうしょ</t>
    </rPh>
    <rPh sb="50" eb="51">
      <t>とう</t>
    </rPh>
    <rPh sb="53" eb="55">
      <t>いこう</t>
    </rPh>
    <rPh sb="56" eb="57">
      <t>のぞ</t>
    </rPh>
    <rPh sb="61" eb="63">
      <t>しゅうろう</t>
    </rPh>
    <rPh sb="64" eb="66">
      <t>けいぞく</t>
    </rPh>
    <rPh sb="70" eb="72">
      <t>きかん</t>
    </rPh>
    <rPh sb="74" eb="75">
      <t>つき</t>
    </rPh>
    <rPh sb="76" eb="77">
      <t>たっ</t>
    </rPh>
    <rPh sb="79" eb="80">
      <t>もの</t>
    </rPh>
    <rPh sb="81" eb="83">
      <t>しゅうろう</t>
    </rPh>
    <rPh sb="83" eb="85">
      <t>ていちゃく</t>
    </rPh>
    <rPh sb="85" eb="86">
      <t>しゃ</t>
    </rPh>
    <rPh sb="88" eb="91">
      <t>ぜんねんど</t>
    </rPh>
    <rPh sb="96" eb="97">
      <t>にん</t>
    </rPh>
    <rPh sb="97" eb="99">
      <t>いじょう</t>
    </rPh>
    <rPh sb="106" eb="108">
      <t>ちじ</t>
    </rPh>
    <rPh sb="109" eb="110">
      <t>とど</t>
    </rPh>
    <rPh sb="111" eb="112">
      <t>で</t>
    </rPh>
    <rPh sb="142" eb="143">
      <t>おこな</t>
    </rPh>
    <rPh sb="145" eb="147">
      <t>ばあい</t>
    </rPh>
    <rPh sb="208" eb="210">
      <t>かさん</t>
    </rPh>
    <phoneticPr fontId="9" type="Hiragana"/>
  </si>
  <si>
    <t>事業者名</t>
    <rPh sb="0" eb="3">
      <t>ジギョウシャ</t>
    </rPh>
    <rPh sb="3" eb="4">
      <t>メイ</t>
    </rPh>
    <phoneticPr fontId="9"/>
  </si>
  <si>
    <t>電話番号</t>
    <rPh sb="0" eb="2">
      <t>でんわ</t>
    </rPh>
    <rPh sb="2" eb="4">
      <t>ばんごう</t>
    </rPh>
    <phoneticPr fontId="5" type="Hiragana"/>
  </si>
  <si>
    <t>常勤換算数</t>
    <rPh sb="0" eb="5">
      <t>ジョウキンカンサンスウ</t>
    </rPh>
    <phoneticPr fontId="5"/>
  </si>
  <si>
    <t>作成日</t>
    <rPh sb="0" eb="3">
      <t>さくせいび</t>
    </rPh>
    <phoneticPr fontId="5" type="Hiragana"/>
  </si>
  <si>
    <t>関係書類</t>
    <rPh sb="0" eb="2">
      <t>カンケイ</t>
    </rPh>
    <rPh sb="2" eb="4">
      <t>ショルイ</t>
    </rPh>
    <phoneticPr fontId="9"/>
  </si>
  <si>
    <t>（加算対象として適切な取組の例）
・地域で開催されるイベントへの出店　・農福連携による施設外での生産活動
・請負契約による公園や公共施設の清掃業務　・高齢者世帯への配食サービス
・飲食業、小売業など地域住民との交流の場となる店舗運営、
・上記活動に係る営業活動等
（加算対象として不適切な取組の例）
・生産活動収入が発生しない地域活動等　・レクリエーションを目的とした活動
・生産活動収入の発生には結びつかないような、単に見学や体験を目的とした施設外の活動</t>
    <rPh sb="1" eb="3">
      <t>かさん</t>
    </rPh>
    <rPh sb="3" eb="5">
      <t>たいしょう</t>
    </rPh>
    <rPh sb="8" eb="10">
      <t>てきせつ</t>
    </rPh>
    <rPh sb="11" eb="13">
      <t>とりくみ</t>
    </rPh>
    <rPh sb="14" eb="15">
      <t>れい</t>
    </rPh>
    <rPh sb="18" eb="20">
      <t>ちいき</t>
    </rPh>
    <rPh sb="21" eb="23">
      <t>かいさい</t>
    </rPh>
    <rPh sb="32" eb="34">
      <t>しゅってん</t>
    </rPh>
    <rPh sb="36" eb="37">
      <t>のう</t>
    </rPh>
    <rPh sb="37" eb="38">
      <t>ふく</t>
    </rPh>
    <rPh sb="38" eb="40">
      <t>れんけい</t>
    </rPh>
    <rPh sb="43" eb="46">
      <t>しせつがい</t>
    </rPh>
    <rPh sb="48" eb="50">
      <t>せいさん</t>
    </rPh>
    <rPh sb="50" eb="52">
      <t>かつどう</t>
    </rPh>
    <rPh sb="54" eb="56">
      <t>うけおい</t>
    </rPh>
    <rPh sb="56" eb="58">
      <t>けいやく</t>
    </rPh>
    <rPh sb="61" eb="63">
      <t>こうえん</t>
    </rPh>
    <rPh sb="64" eb="66">
      <t>こうきょう</t>
    </rPh>
    <rPh sb="66" eb="68">
      <t>しせつ</t>
    </rPh>
    <rPh sb="69" eb="71">
      <t>せいそう</t>
    </rPh>
    <rPh sb="71" eb="73">
      <t>ぎょうむ</t>
    </rPh>
    <rPh sb="75" eb="78">
      <t>こうれいしゃ</t>
    </rPh>
    <rPh sb="78" eb="80">
      <t>せたい</t>
    </rPh>
    <rPh sb="82" eb="84">
      <t>はいしょく</t>
    </rPh>
    <rPh sb="90" eb="93">
      <t>いんしょくぎょう</t>
    </rPh>
    <rPh sb="94" eb="97">
      <t>こうりぎょう</t>
    </rPh>
    <rPh sb="99" eb="101">
      <t>ちいき</t>
    </rPh>
    <rPh sb="101" eb="103">
      <t>じゅうみん</t>
    </rPh>
    <rPh sb="105" eb="107">
      <t>こうりゅう</t>
    </rPh>
    <rPh sb="108" eb="109">
      <t>ば</t>
    </rPh>
    <rPh sb="112" eb="114">
      <t>てんぽ</t>
    </rPh>
    <rPh sb="114" eb="116">
      <t>うんえい</t>
    </rPh>
    <rPh sb="119" eb="121">
      <t>じょうき</t>
    </rPh>
    <rPh sb="121" eb="123">
      <t>かつどう</t>
    </rPh>
    <rPh sb="124" eb="125">
      <t>かか</t>
    </rPh>
    <rPh sb="126" eb="128">
      <t>えいぎょう</t>
    </rPh>
    <rPh sb="128" eb="130">
      <t>かつどう</t>
    </rPh>
    <rPh sb="130" eb="131">
      <t>とう</t>
    </rPh>
    <rPh sb="133" eb="135">
      <t>かさん</t>
    </rPh>
    <rPh sb="135" eb="137">
      <t>たいしょう</t>
    </rPh>
    <rPh sb="140" eb="143">
      <t>ふてきせつ</t>
    </rPh>
    <rPh sb="144" eb="146">
      <t>とりくみ</t>
    </rPh>
    <rPh sb="147" eb="148">
      <t>れい</t>
    </rPh>
    <rPh sb="151" eb="153">
      <t>せいさん</t>
    </rPh>
    <rPh sb="153" eb="155">
      <t>かつどう</t>
    </rPh>
    <rPh sb="155" eb="157">
      <t>しゅうにゅう</t>
    </rPh>
    <rPh sb="158" eb="160">
      <t>はっせい</t>
    </rPh>
    <rPh sb="163" eb="165">
      <t>ちいき</t>
    </rPh>
    <rPh sb="165" eb="167">
      <t>かつどう</t>
    </rPh>
    <rPh sb="167" eb="168">
      <t>とう</t>
    </rPh>
    <rPh sb="179" eb="181">
      <t>もくてき</t>
    </rPh>
    <rPh sb="184" eb="186">
      <t>かつどう</t>
    </rPh>
    <rPh sb="188" eb="190">
      <t>せいさん</t>
    </rPh>
    <rPh sb="190" eb="192">
      <t>かつどう</t>
    </rPh>
    <rPh sb="192" eb="194">
      <t>しゅうにゅう</t>
    </rPh>
    <rPh sb="195" eb="197">
      <t>はっせい</t>
    </rPh>
    <rPh sb="199" eb="200">
      <t>むす</t>
    </rPh>
    <rPh sb="209" eb="210">
      <t>たん</t>
    </rPh>
    <rPh sb="211" eb="213">
      <t>けんがく</t>
    </rPh>
    <rPh sb="214" eb="216">
      <t>たいけん</t>
    </rPh>
    <rPh sb="217" eb="219">
      <t>もくてき</t>
    </rPh>
    <rPh sb="222" eb="225">
      <t>しせつがい</t>
    </rPh>
    <rPh sb="226" eb="228">
      <t>かつどう</t>
    </rPh>
    <phoneticPr fontId="9" type="Hiragana"/>
  </si>
  <si>
    <t>事業者代表者名</t>
    <rPh sb="0" eb="3">
      <t>じぎょうしゃ</t>
    </rPh>
    <rPh sb="3" eb="5">
      <t>だいひょう</t>
    </rPh>
    <rPh sb="5" eb="6">
      <t>しゃ</t>
    </rPh>
    <rPh sb="6" eb="7">
      <t>めい</t>
    </rPh>
    <phoneticPr fontId="5" type="Hiragana"/>
  </si>
  <si>
    <t>　重度者支援体制加算（Ⅰ）については、障害基礎年金１級を受給する利用者の数が100分の50以上であるものとして知事に届け出た場合に、加算しているか。</t>
    <rPh sb="1" eb="3">
      <t>じゅうど</t>
    </rPh>
    <rPh sb="3" eb="4">
      <t>しゃ</t>
    </rPh>
    <rPh sb="4" eb="6">
      <t>しえん</t>
    </rPh>
    <rPh sb="6" eb="8">
      <t>たいせい</t>
    </rPh>
    <rPh sb="8" eb="10">
      <t>かさん</t>
    </rPh>
    <rPh sb="19" eb="21">
      <t>しょうがい</t>
    </rPh>
    <rPh sb="21" eb="23">
      <t>きそ</t>
    </rPh>
    <rPh sb="23" eb="25">
      <t>ねんきん</t>
    </rPh>
    <rPh sb="26" eb="27">
      <t>きゅう</t>
    </rPh>
    <rPh sb="28" eb="30">
      <t>じゅきゅう</t>
    </rPh>
    <rPh sb="32" eb="35">
      <t>りようしゃ</t>
    </rPh>
    <rPh sb="36" eb="37">
      <t>かず</t>
    </rPh>
    <rPh sb="41" eb="42">
      <t>ぶん</t>
    </rPh>
    <rPh sb="45" eb="47">
      <t>いじょう</t>
    </rPh>
    <rPh sb="55" eb="57">
      <t>ちじ</t>
    </rPh>
    <rPh sb="58" eb="59">
      <t>とど</t>
    </rPh>
    <rPh sb="60" eb="61">
      <t>で</t>
    </rPh>
    <rPh sb="62" eb="64">
      <t>ばあい</t>
    </rPh>
    <rPh sb="66" eb="68">
      <t>かさん</t>
    </rPh>
    <phoneticPr fontId="9" type="Hiragana"/>
  </si>
  <si>
    <t>身体拘束廃止未実施減算</t>
    <rPh sb="0" eb="2">
      <t>しんたい</t>
    </rPh>
    <rPh sb="2" eb="4">
      <t>こうそく</t>
    </rPh>
    <rPh sb="4" eb="6">
      <t>はいし</t>
    </rPh>
    <rPh sb="6" eb="9">
      <t>みじっし</t>
    </rPh>
    <rPh sb="9" eb="11">
      <t>げんさん</t>
    </rPh>
    <phoneticPr fontId="9" type="Hiragana"/>
  </si>
  <si>
    <t>③　サービス提供職員欠如減算
　　　職業指導員若しくは生活支援員の員数を満たしていない場合
(ｱ)　員数を満たしていない期間が３月未満の場合　　100分の70
(ｲ)　員数を満たしていない期間が３月以上の場合　　100分の50</t>
    <rPh sb="6" eb="8">
      <t>ていきょう</t>
    </rPh>
    <rPh sb="8" eb="10">
      <t>しょくいん</t>
    </rPh>
    <rPh sb="10" eb="12">
      <t>けつじょ</t>
    </rPh>
    <rPh sb="12" eb="14">
      <t>げんさん</t>
    </rPh>
    <rPh sb="18" eb="20">
      <t>しょくぎょう</t>
    </rPh>
    <rPh sb="20" eb="23">
      <t>しどういん</t>
    </rPh>
    <rPh sb="23" eb="24">
      <t>も</t>
    </rPh>
    <rPh sb="27" eb="29">
      <t>せいかつ</t>
    </rPh>
    <rPh sb="29" eb="32">
      <t>しえんいん</t>
    </rPh>
    <rPh sb="51" eb="53">
      <t>いんすう</t>
    </rPh>
    <rPh sb="54" eb="55">
      <t>み</t>
    </rPh>
    <rPh sb="85" eb="87">
      <t>いんすう</t>
    </rPh>
    <rPh sb="88" eb="89">
      <t>み</t>
    </rPh>
    <phoneticPr fontId="9" type="Hiragana"/>
  </si>
  <si>
    <t>定員</t>
    <rPh sb="0" eb="2">
      <t>ていいん</t>
    </rPh>
    <phoneticPr fontId="5" type="Hiragana"/>
  </si>
  <si>
    <r>
      <t>　福祉専門職員配置等加算（Ⅰ）については、</t>
    </r>
    <r>
      <rPr>
        <sz val="11"/>
        <color auto="1"/>
        <rFont val="Meiryo UI"/>
      </rPr>
      <t>人員に関する基準により置くべき職業指導員又は生活支援員（職業指導員等）として常勤で配置されている従業者のうち、社会福祉士、介護福祉士、精神保健福祉士、作業療法士又は公認心理師であるものの割合が100分の35以上であるものとして知事に届け出た指定就労継続支援B型事業所において、指定就労継続支援B型を行った場合に、加算しているか。</t>
    </r>
    <rPh sb="21" eb="23">
      <t>ジンイン</t>
    </rPh>
    <rPh sb="24" eb="25">
      <t>カン</t>
    </rPh>
    <rPh sb="27" eb="29">
      <t>キジュン</t>
    </rPh>
    <rPh sb="36" eb="38">
      <t>ショクギョウ</t>
    </rPh>
    <rPh sb="38" eb="41">
      <t>シドウイン</t>
    </rPh>
    <rPh sb="41" eb="42">
      <t>マタ</t>
    </rPh>
    <rPh sb="43" eb="45">
      <t>セイカツ</t>
    </rPh>
    <rPh sb="45" eb="48">
      <t>シエンイン</t>
    </rPh>
    <rPh sb="49" eb="51">
      <t>ショクギョウ</t>
    </rPh>
    <rPh sb="51" eb="54">
      <t>シドウイン</t>
    </rPh>
    <rPh sb="54" eb="55">
      <t>トウ</t>
    </rPh>
    <rPh sb="88" eb="90">
      <t>セイシン</t>
    </rPh>
    <rPh sb="90" eb="92">
      <t>ホケン</t>
    </rPh>
    <rPh sb="92" eb="95">
      <t>フクシシ</t>
    </rPh>
    <rPh sb="101" eb="102">
      <t>マタ</t>
    </rPh>
    <rPh sb="103" eb="105">
      <t>コウニン</t>
    </rPh>
    <rPh sb="105" eb="107">
      <t>シンリ</t>
    </rPh>
    <rPh sb="107" eb="108">
      <t>シ</t>
    </rPh>
    <phoneticPr fontId="9"/>
  </si>
  <si>
    <t>所在地</t>
    <rPh sb="0" eb="1">
      <t>トコロ</t>
    </rPh>
    <rPh sb="1" eb="2">
      <t>ザイ</t>
    </rPh>
    <rPh sb="2" eb="3">
      <t>チ</t>
    </rPh>
    <phoneticPr fontId="9"/>
  </si>
  <si>
    <t>　利用者が就労継続支援B型以外の障害福祉サービスを受けている間に、就労継続支援B型サービス費を算定していないか。
　（算定していない場合は「はい」、算定している場合は「いいえ」にチェックすること。）</t>
    <rPh sb="30" eb="31">
      <t>あいだ</t>
    </rPh>
    <rPh sb="59" eb="61">
      <t>さんてい</t>
    </rPh>
    <rPh sb="66" eb="68">
      <t>ばあい</t>
    </rPh>
    <rPh sb="74" eb="76">
      <t>さんてい</t>
    </rPh>
    <rPh sb="80" eb="82">
      <t>ばあい</t>
    </rPh>
    <phoneticPr fontId="9" type="Hiragana"/>
  </si>
  <si>
    <t>⑥　短時間利用減算
　　　　就労継続支援B型サービス費（Ⅳ）、（Ⅴ）及び（Ⅵ）については、前３月における利用者のうち、平均利用時間が４時間未満の利用者の占める割合が５割以上である場合　
　　　　100分の30</t>
    <rPh sb="2" eb="5">
      <t>たんじかん</t>
    </rPh>
    <rPh sb="5" eb="7">
      <t>りよう</t>
    </rPh>
    <rPh sb="7" eb="9">
      <t>げんさん</t>
    </rPh>
    <rPh sb="34" eb="35">
      <t>およ</t>
    </rPh>
    <rPh sb="59" eb="61">
      <t>へいきん</t>
    </rPh>
    <rPh sb="61" eb="63">
      <t>りよう</t>
    </rPh>
    <rPh sb="63" eb="65">
      <t>じかん</t>
    </rPh>
    <rPh sb="83" eb="84">
      <t>わり</t>
    </rPh>
    <rPh sb="84" eb="86">
      <t>いじょう</t>
    </rPh>
    <rPh sb="89" eb="91">
      <t>ばあい</t>
    </rPh>
    <rPh sb="100" eb="101">
      <t>ぶん</t>
    </rPh>
    <phoneticPr fontId="9" type="Hiragana"/>
  </si>
  <si>
    <t>該当あり　加算（Ⅰ）</t>
    <rPh sb="0" eb="2">
      <t>がいとう</t>
    </rPh>
    <rPh sb="5" eb="7">
      <t>かさん</t>
    </rPh>
    <phoneticPr fontId="9" type="Hiragana"/>
  </si>
  <si>
    <t>メールアドレス</t>
  </si>
  <si>
    <t>定員超過利用減算</t>
    <rPh sb="0" eb="2">
      <t>ていいん</t>
    </rPh>
    <rPh sb="2" eb="4">
      <t>ちょうか</t>
    </rPh>
    <rPh sb="4" eb="6">
      <t>りよう</t>
    </rPh>
    <rPh sb="6" eb="8">
      <t>げんさん</t>
    </rPh>
    <phoneticPr fontId="9" type="Hiragana"/>
  </si>
  <si>
    <t>問合せ等担当者　職名</t>
    <rPh sb="0" eb="2">
      <t>トイアワ</t>
    </rPh>
    <rPh sb="3" eb="4">
      <t>トウ</t>
    </rPh>
    <rPh sb="4" eb="7">
      <t>タントウシャ</t>
    </rPh>
    <rPh sb="8" eb="10">
      <t>ショクメイ</t>
    </rPh>
    <phoneticPr fontId="9"/>
  </si>
  <si>
    <t>　　　　〃　　　　　　氏名</t>
    <rPh sb="11" eb="13">
      <t>しめい</t>
    </rPh>
    <phoneticPr fontId="5" type="Hiragana"/>
  </si>
  <si>
    <t>適 ・ 否</t>
    <rPh sb="0" eb="1">
      <t>テキ</t>
    </rPh>
    <rPh sb="4" eb="5">
      <t>ヒ</t>
    </rPh>
    <phoneticPr fontId="9"/>
  </si>
  <si>
    <t>該当あり　加算（Ⅱ）</t>
    <rPh sb="0" eb="2">
      <t>がいとう</t>
    </rPh>
    <rPh sb="5" eb="7">
      <t>かさん</t>
    </rPh>
    <phoneticPr fontId="9" type="Hiragana"/>
  </si>
  <si>
    <r>
      <t>別に厚生労働大臣が定める送迎（平24厚労告268・</t>
    </r>
    <r>
      <rPr>
        <sz val="11"/>
        <color auto="1"/>
        <rFont val="Meiryo UI"/>
      </rPr>
      <t>第４号）
…送迎加算(Ⅰ)
　①就労継続支援B型に係る障害福祉サービスの利用につき、利用者の送迎を行った場合
　②１回の送迎につき平均10人以上（利用定員が20人未満の事業所にあっては、１回の送迎につき、平均的に定員の100分の50以上）が利用していること。
　③週3回以上送迎を実施していること。
…送迎加算(Ⅱ)
　①就労継続支援B型に係る障害福祉サービスの利用につき、利用者の送迎を行った場合
　②送迎加算（Ⅰ）の②又は③のいずれかに適合すること。</t>
    </r>
    <rPh sb="0" eb="1">
      <t>べつ</t>
    </rPh>
    <rPh sb="2" eb="4">
      <t>こうせい</t>
    </rPh>
    <rPh sb="4" eb="6">
      <t>ろうどう</t>
    </rPh>
    <rPh sb="6" eb="8">
      <t>だいじん</t>
    </rPh>
    <rPh sb="9" eb="10">
      <t>さだ</t>
    </rPh>
    <rPh sb="12" eb="14">
      <t>そうげい</t>
    </rPh>
    <rPh sb="25" eb="26">
      <t>だい</t>
    </rPh>
    <rPh sb="27" eb="28">
      <t>ごう</t>
    </rPh>
    <rPh sb="41" eb="43">
      <t>しゅうろう</t>
    </rPh>
    <rPh sb="43" eb="45">
      <t>けいぞく</t>
    </rPh>
    <rPh sb="45" eb="47">
      <t>しえん</t>
    </rPh>
    <rPh sb="48" eb="49">
      <t>がた</t>
    </rPh>
    <rPh sb="50" eb="51">
      <t>かか</t>
    </rPh>
    <rPh sb="52" eb="54">
      <t>しょうがい</t>
    </rPh>
    <rPh sb="54" eb="56">
      <t>ふくし</t>
    </rPh>
    <rPh sb="61" eb="63">
      <t>りよう</t>
    </rPh>
    <rPh sb="67" eb="70">
      <t>りようしゃ</t>
    </rPh>
    <rPh sb="71" eb="73">
      <t>そうげい</t>
    </rPh>
    <rPh sb="74" eb="75">
      <t>おこな</t>
    </rPh>
    <rPh sb="77" eb="78">
      <t>ば</t>
    </rPh>
    <rPh sb="78" eb="79">
      <t>あ</t>
    </rPh>
    <rPh sb="98" eb="100">
      <t>りよう</t>
    </rPh>
    <rPh sb="100" eb="102">
      <t>ていいん</t>
    </rPh>
    <rPh sb="105" eb="106">
      <t>にん</t>
    </rPh>
    <rPh sb="106" eb="108">
      <t>みまん</t>
    </rPh>
    <rPh sb="109" eb="112">
      <t>じぎょうしょ</t>
    </rPh>
    <rPh sb="119" eb="120">
      <t>かい</t>
    </rPh>
    <rPh sb="121" eb="123">
      <t>そうげい</t>
    </rPh>
    <rPh sb="127" eb="130">
      <t>へいきんてき</t>
    </rPh>
    <rPh sb="131" eb="133">
      <t>ていいん</t>
    </rPh>
    <rPh sb="137" eb="138">
      <t>ぶん</t>
    </rPh>
    <rPh sb="141" eb="143">
      <t>いじょう</t>
    </rPh>
    <rPh sb="162" eb="164">
      <t>そうげい</t>
    </rPh>
    <rPh sb="186" eb="188">
      <t>しゅうろう</t>
    </rPh>
    <rPh sb="188" eb="190">
      <t>けいぞく</t>
    </rPh>
    <rPh sb="190" eb="192">
      <t>しえん</t>
    </rPh>
    <rPh sb="193" eb="194">
      <t>がた</t>
    </rPh>
    <rPh sb="227" eb="229">
      <t>そうげい</t>
    </rPh>
    <rPh sb="229" eb="231">
      <t>かさん</t>
    </rPh>
    <rPh sb="236" eb="237">
      <t>また</t>
    </rPh>
    <rPh sb="245" eb="247">
      <t>てきごう</t>
    </rPh>
    <phoneticPr fontId="9" type="Hiragana"/>
  </si>
  <si>
    <t>事業所名</t>
    <rPh sb="0" eb="3">
      <t>ジギョウショ</t>
    </rPh>
    <rPh sb="3" eb="4">
      <t>メイ</t>
    </rPh>
    <phoneticPr fontId="9"/>
  </si>
  <si>
    <t>管理者名</t>
    <rPh sb="0" eb="3">
      <t>カンリシャ</t>
    </rPh>
    <rPh sb="3" eb="4">
      <t>メイ</t>
    </rPh>
    <phoneticPr fontId="9"/>
  </si>
  <si>
    <t>　通所利用者負担額合計額の管理を行った場合に、加算しているか。</t>
  </si>
  <si>
    <t>情報公表未報告減算</t>
  </si>
  <si>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7"/>
  </si>
  <si>
    <t>該当あり　加算（Ⅳ）</t>
    <rPh sb="0" eb="2">
      <t>がいとう</t>
    </rPh>
    <rPh sb="5" eb="7">
      <t>かさん</t>
    </rPh>
    <phoneticPr fontId="9" type="Hiragana"/>
  </si>
  <si>
    <t>確認項目</t>
    <rPh sb="0" eb="2">
      <t>カクニン</t>
    </rPh>
    <rPh sb="2" eb="4">
      <t>コウモク</t>
    </rPh>
    <phoneticPr fontId="9"/>
  </si>
  <si>
    <t>(7)資格</t>
    <rPh sb="3" eb="5">
      <t>シカク</t>
    </rPh>
    <phoneticPr fontId="9"/>
  </si>
  <si>
    <t>確認事項</t>
    <rPh sb="0" eb="2">
      <t>カクニン</t>
    </rPh>
    <rPh sb="2" eb="4">
      <t>ジコウ</t>
    </rPh>
    <phoneticPr fontId="9"/>
  </si>
  <si>
    <t>いいえ</t>
  </si>
  <si>
    <t>根拠</t>
    <rPh sb="0" eb="2">
      <t>コンキョ</t>
    </rPh>
    <phoneticPr fontId="9"/>
  </si>
  <si>
    <t>　(11) 従業者ごとに、合計勤務時間数を入力してください。</t>
    <rPh sb="6" eb="9">
      <t>ジュウギョウシャ</t>
    </rPh>
    <rPh sb="13" eb="15">
      <t>ゴウケイ</t>
    </rPh>
    <rPh sb="15" eb="17">
      <t>キンム</t>
    </rPh>
    <rPh sb="17" eb="20">
      <t>ジカンスウ</t>
    </rPh>
    <rPh sb="21" eb="23">
      <t>ニュウリョク</t>
    </rPh>
    <phoneticPr fontId="27"/>
  </si>
  <si>
    <t>人員配置・報酬編</t>
    <rPh sb="0" eb="2">
      <t>じんいん</t>
    </rPh>
    <rPh sb="2" eb="4">
      <t>はいち</t>
    </rPh>
    <rPh sb="5" eb="7">
      <t>ほうしゅう</t>
    </rPh>
    <rPh sb="7" eb="8">
      <t>へん</t>
    </rPh>
    <phoneticPr fontId="5" type="Hiragana"/>
  </si>
  <si>
    <t>・令和７年３月31日までの間、「感染症の予防及びまん延防止のための指針の整備」及び「非常災害に関する具体的計画」の策定を行っている場合には、減算を適用しない。</t>
  </si>
  <si>
    <t>はい</t>
  </si>
  <si>
    <t>福祉専門職員配置等加算</t>
    <rPh sb="0" eb="2">
      <t>ふくし</t>
    </rPh>
    <rPh sb="2" eb="4">
      <t>せんもん</t>
    </rPh>
    <rPh sb="4" eb="6">
      <t>しょくいん</t>
    </rPh>
    <rPh sb="6" eb="8">
      <t>はいち</t>
    </rPh>
    <rPh sb="8" eb="9">
      <t>とう</t>
    </rPh>
    <rPh sb="9" eb="11">
      <t>かさん</t>
    </rPh>
    <phoneticPr fontId="9" type="Hiragana"/>
  </si>
  <si>
    <t>セルフチェック欄</t>
    <rPh sb="7" eb="8">
      <t>ラン</t>
    </rPh>
    <phoneticPr fontId="9"/>
  </si>
  <si>
    <t>非常勤で兼務</t>
    <rPh sb="0" eb="3">
      <t>ヒジョウキン</t>
    </rPh>
    <rPh sb="4" eb="6">
      <t>ケンム</t>
    </rPh>
    <phoneticPr fontId="27"/>
  </si>
  <si>
    <t>サービス提供職員欠如減算</t>
    <rPh sb="4" eb="6">
      <t>ていきょう</t>
    </rPh>
    <rPh sb="6" eb="8">
      <t>しょくいん</t>
    </rPh>
    <rPh sb="8" eb="10">
      <t>けつじょ</t>
    </rPh>
    <rPh sb="10" eb="12">
      <t>げんさん</t>
    </rPh>
    <phoneticPr fontId="9" type="Hiragana"/>
  </si>
  <si>
    <t>その他</t>
    <rPh sb="2" eb="3">
      <t>た</t>
    </rPh>
    <phoneticPr fontId="9" type="Hiragana"/>
  </si>
  <si>
    <t xml:space="preserve">・実施した処遇改善に関する職員への周知記録・資料
・賃金改善計画
・職員研修計画
・労基署届出関係書類
・労働保険料納付記録
</t>
  </si>
  <si>
    <t>人員配置</t>
    <rPh sb="0" eb="2">
      <t>じんいん</t>
    </rPh>
    <rPh sb="2" eb="4">
      <t>はいち</t>
    </rPh>
    <phoneticPr fontId="9" type="Hiragana"/>
  </si>
  <si>
    <t>該当
なし</t>
    <rPh sb="0" eb="2">
      <t>がいとう</t>
    </rPh>
    <phoneticPr fontId="9" type="Hiragana"/>
  </si>
  <si>
    <r>
      <t>　低所得者等であって</t>
    </r>
    <r>
      <rPr>
        <sz val="11"/>
        <color auto="1"/>
        <rFont val="Meiryo UI"/>
      </rPr>
      <t>就労継続支援B型計画により食事の提供を行うこととなっている利用者（指定障害者支援施設等に入所する者を除く。）に対して、当該指定就労継続支援B型事業所に従事する調理員による食事の提供であること又は調理業務を第三者に委託していること等当該指定就労継続支援B型事業所の責任において以下の（1）から（3）までのいずれにも適合する食事の提供を行った場合に、令和９年３月31日までの間、加算しているか。
（1）当該事業所の従業者として、又は外部との連携により、管理栄養士又は栄養士が食事の提供に係る献立を確認していること。
（2）食事の提供を行った場合に利用者ごとの摂食量を記録していること。
（3）利用者ごとの体重又はＢＭＩをおおむね６月に１回記録していること。</t>
    </r>
    <rPh sb="125" eb="127">
      <t>とうがい</t>
    </rPh>
    <phoneticPr fontId="9" type="Hiragana"/>
  </si>
  <si>
    <t>※原則、平18厚告第523号別表の番号</t>
    <rPh sb="1" eb="3">
      <t>げんそく</t>
    </rPh>
    <rPh sb="17" eb="19">
      <t>ばんごう</t>
    </rPh>
    <phoneticPr fontId="9" type="Hiragana"/>
  </si>
  <si>
    <t>高次脳機能障害者支援体制加算</t>
  </si>
  <si>
    <t>集中的支援加算</t>
    <rPh sb="0" eb="3">
      <t>しゅうちゅうてき</t>
    </rPh>
    <rPh sb="3" eb="5">
      <t>しえん</t>
    </rPh>
    <rPh sb="5" eb="7">
      <t>かさん</t>
    </rPh>
    <phoneticPr fontId="9" type="Hiragana"/>
  </si>
  <si>
    <t>基本事項</t>
    <rPh sb="0" eb="2">
      <t>キホン</t>
    </rPh>
    <rPh sb="2" eb="4">
      <t>ジコウ</t>
    </rPh>
    <phoneticPr fontId="9"/>
  </si>
  <si>
    <t>専従</t>
    <rPh sb="0" eb="2">
      <t>センジュウ</t>
    </rPh>
    <phoneticPr fontId="9"/>
  </si>
  <si>
    <t>常勤・非常勤</t>
    <rPh sb="0" eb="2">
      <t>じょうきん</t>
    </rPh>
    <rPh sb="3" eb="6">
      <t>ひじょうきん</t>
    </rPh>
    <phoneticPr fontId="9" type="Hiragana"/>
  </si>
  <si>
    <t>　(1) 「４週」・「暦月」のいずれかを選択してください。</t>
    <rPh sb="7" eb="8">
      <t>シュウ</t>
    </rPh>
    <rPh sb="11" eb="12">
      <t>レキ</t>
    </rPh>
    <rPh sb="12" eb="13">
      <t>ツキ</t>
    </rPh>
    <rPh sb="20" eb="22">
      <t>センタク</t>
    </rPh>
    <phoneticPr fontId="27"/>
  </si>
  <si>
    <t>留意点・補足</t>
    <rPh sb="0" eb="3">
      <t>りゅういてん</t>
    </rPh>
    <rPh sb="4" eb="6">
      <t>ほそく</t>
    </rPh>
    <phoneticPr fontId="9" type="Hiragana"/>
  </si>
  <si>
    <t>　障害福祉サービスの体験利用支援加算（Ⅰ）については、体験的な利用支援の利用を開始した日から起算して５日以内の期間について算定しているか。</t>
    <rPh sb="1" eb="3">
      <t>しょうがい</t>
    </rPh>
    <rPh sb="3" eb="5">
      <t>ふくし</t>
    </rPh>
    <rPh sb="10" eb="12">
      <t>たいけん</t>
    </rPh>
    <rPh sb="12" eb="14">
      <t>りよう</t>
    </rPh>
    <rPh sb="14" eb="16">
      <t>しえん</t>
    </rPh>
    <rPh sb="16" eb="18">
      <t>かさん</t>
    </rPh>
    <rPh sb="27" eb="30">
      <t>たいけんてき</t>
    </rPh>
    <rPh sb="31" eb="33">
      <t>りよう</t>
    </rPh>
    <rPh sb="33" eb="35">
      <t>しえん</t>
    </rPh>
    <rPh sb="36" eb="38">
      <t>りよう</t>
    </rPh>
    <rPh sb="39" eb="41">
      <t>かいし</t>
    </rPh>
    <rPh sb="43" eb="44">
      <t>ひ</t>
    </rPh>
    <rPh sb="46" eb="48">
      <t>きさん</t>
    </rPh>
    <rPh sb="51" eb="52">
      <t>にち</t>
    </rPh>
    <rPh sb="52" eb="54">
      <t>いない</t>
    </rPh>
    <rPh sb="55" eb="57">
      <t>きかん</t>
    </rPh>
    <rPh sb="61" eb="63">
      <t>さんてい</t>
    </rPh>
    <phoneticPr fontId="9" type="Hiragana"/>
  </si>
  <si>
    <t>(10)勤務時間数合計</t>
    <rPh sb="4" eb="6">
      <t>キンム</t>
    </rPh>
    <rPh sb="6" eb="8">
      <t>ジカン</t>
    </rPh>
    <rPh sb="8" eb="9">
      <t>スウ</t>
    </rPh>
    <rPh sb="9" eb="11">
      <t>ゴウケイ</t>
    </rPh>
    <phoneticPr fontId="9"/>
  </si>
  <si>
    <t>初期加算</t>
    <rPh sb="0" eb="2">
      <t>しょき</t>
    </rPh>
    <rPh sb="2" eb="4">
      <t>かさん</t>
    </rPh>
    <phoneticPr fontId="9" type="Hiragana"/>
  </si>
  <si>
    <t>（Ⅰ）（Ⅳ）　６：１</t>
  </si>
  <si>
    <t>　障害福祉サービスの体験利用支援加算（Ⅱ）については、体験的な利用支援の利用を開始した日から起算して６日以上15日以内の期間について算定しているか。</t>
    <rPh sb="1" eb="3">
      <t>しょうがい</t>
    </rPh>
    <rPh sb="3" eb="5">
      <t>ふくし</t>
    </rPh>
    <rPh sb="10" eb="12">
      <t>たいけん</t>
    </rPh>
    <rPh sb="12" eb="14">
      <t>りよう</t>
    </rPh>
    <rPh sb="14" eb="16">
      <t>しえん</t>
    </rPh>
    <rPh sb="16" eb="18">
      <t>かさん</t>
    </rPh>
    <rPh sb="27" eb="30">
      <t>たいけんてき</t>
    </rPh>
    <rPh sb="31" eb="33">
      <t>りよう</t>
    </rPh>
    <rPh sb="33" eb="35">
      <t>しえん</t>
    </rPh>
    <rPh sb="36" eb="38">
      <t>りよう</t>
    </rPh>
    <rPh sb="39" eb="41">
      <t>かいし</t>
    </rPh>
    <rPh sb="43" eb="44">
      <t>ひ</t>
    </rPh>
    <rPh sb="46" eb="48">
      <t>きさん</t>
    </rPh>
    <rPh sb="51" eb="52">
      <t>にち</t>
    </rPh>
    <rPh sb="52" eb="54">
      <t>いじょう</t>
    </rPh>
    <rPh sb="56" eb="57">
      <t>にち</t>
    </rPh>
    <rPh sb="57" eb="59">
      <t>いない</t>
    </rPh>
    <rPh sb="60" eb="62">
      <t>きかん</t>
    </rPh>
    <rPh sb="66" eb="68">
      <t>さんてい</t>
    </rPh>
    <phoneticPr fontId="9" type="Hiragana"/>
  </si>
  <si>
    <t>・　急病等によりその利用を中止した日の前々日、前日又は当日に中止の連絡があった場合について算定可。
・　「利用者又はその家族等との連絡調整その他の相談支援を行う」とは、電話等により利用者の状況を確認し、引き続きサービスの利用を促すなどの相談援助を行うとともに、相談援助の内容を記録することであり、直接の面会や自宅への訪問等を要しない。
・　算定する場合、利用者の状況、相談援助の内容等の記録が必要。</t>
    <rPh sb="53" eb="56">
      <t>りようしゃ</t>
    </rPh>
    <rPh sb="90" eb="93">
      <t>りようしゃ</t>
    </rPh>
    <phoneticPr fontId="9" type="Hiragana"/>
  </si>
  <si>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7"/>
  </si>
  <si>
    <t>業務継続計画未策定減算</t>
  </si>
  <si>
    <t>平均工賃月額</t>
    <rPh sb="0" eb="2">
      <t>へいきん</t>
    </rPh>
    <rPh sb="2" eb="4">
      <t>こうちん</t>
    </rPh>
    <rPh sb="4" eb="6">
      <t>げつがく</t>
    </rPh>
    <phoneticPr fontId="13" type="Hiragana"/>
  </si>
  <si>
    <t>(1)記載する期間</t>
    <rPh sb="3" eb="5">
      <t>キサイ</t>
    </rPh>
    <rPh sb="7" eb="9">
      <t>キカン</t>
    </rPh>
    <phoneticPr fontId="9"/>
  </si>
  <si>
    <t>虐待防止措置未実施減算</t>
  </si>
  <si>
    <t>該当あり</t>
    <rPh sb="0" eb="2">
      <t>がいとう</t>
    </rPh>
    <phoneticPr fontId="9" type="Hiragana"/>
  </si>
  <si>
    <t>該当あり　加算（Ⅲ）</t>
    <rPh sb="0" eb="2">
      <t>がいとう</t>
    </rPh>
    <rPh sb="5" eb="7">
      <t>かさん</t>
    </rPh>
    <phoneticPr fontId="9" type="Hiragana"/>
  </si>
  <si>
    <t>サービス管理責任者欠如減算</t>
    <rPh sb="4" eb="6">
      <t>かんり</t>
    </rPh>
    <rPh sb="6" eb="9">
      <t>せきにんしゃ</t>
    </rPh>
    <rPh sb="9" eb="11">
      <t>けつじょ</t>
    </rPh>
    <rPh sb="11" eb="13">
      <t>げんさん</t>
    </rPh>
    <phoneticPr fontId="9" type="Hiragana"/>
  </si>
  <si>
    <t>利用者延べ数</t>
    <rPh sb="3" eb="4">
      <t>ノ</t>
    </rPh>
    <phoneticPr fontId="9"/>
  </si>
  <si>
    <t>減算</t>
    <rPh sb="0" eb="2">
      <t>げんさん</t>
    </rPh>
    <phoneticPr fontId="13" type="Hiragana"/>
  </si>
  <si>
    <t>加算</t>
    <rPh sb="0" eb="2">
      <t>かさん</t>
    </rPh>
    <phoneticPr fontId="13" type="Hiragana"/>
  </si>
  <si>
    <t>平均利用者数</t>
    <rPh sb="0" eb="2">
      <t>ヘイキン</t>
    </rPh>
    <rPh sb="2" eb="6">
      <t>リヨウシャスウ</t>
    </rPh>
    <phoneticPr fontId="9"/>
  </si>
  <si>
    <t>※１</t>
  </si>
  <si>
    <t>(6)勤務形態</t>
    <rPh sb="3" eb="5">
      <t>キンム</t>
    </rPh>
    <rPh sb="5" eb="7">
      <t>ケイタイ</t>
    </rPh>
    <phoneticPr fontId="9"/>
  </si>
  <si>
    <t>※２</t>
  </si>
  <si>
    <t>※３</t>
  </si>
  <si>
    <r>
      <t>　</t>
    </r>
    <r>
      <rPr>
        <sz val="11"/>
        <color auto="1"/>
        <rFont val="Meiryo UI"/>
      </rPr>
      <t>医療連携体制加算（Ⅰ）については、医療機関等との連携により、看護職員を指定就労継続支援B型事業所に訪問させ、当該看護職員が利用者に対して１時間未満の看護を行った場合に、当該看護を受けた利用者に対し、１日につき所定単位数を加算しているか。</t>
    </r>
    <rPh sb="70" eb="72">
      <t>じかん</t>
    </rPh>
    <rPh sb="72" eb="74">
      <t>みまん</t>
    </rPh>
    <phoneticPr fontId="9" type="Hiragana"/>
  </si>
  <si>
    <t>※４</t>
  </si>
  <si>
    <t>・　負担額が負担上限額を実際に超えているか否かは算定の条件としない。</t>
  </si>
  <si>
    <t>※７</t>
  </si>
  <si>
    <t>福祉専門職員配置等加算</t>
    <rPh sb="0" eb="2">
      <t>フクシ</t>
    </rPh>
    <rPh sb="2" eb="4">
      <t>センモン</t>
    </rPh>
    <rPh sb="4" eb="6">
      <t>ショクイン</t>
    </rPh>
    <rPh sb="6" eb="9">
      <t>ハイチトウ</t>
    </rPh>
    <rPh sb="9" eb="11">
      <t>カサン</t>
    </rPh>
    <phoneticPr fontId="9"/>
  </si>
  <si>
    <t>職種等</t>
    <rPh sb="0" eb="2">
      <t>しょくしゅ</t>
    </rPh>
    <rPh sb="2" eb="3">
      <t>とう</t>
    </rPh>
    <phoneticPr fontId="9" type="Hiragana"/>
  </si>
  <si>
    <t>サービス管理責任者</t>
    <rPh sb="4" eb="6">
      <t>かんり</t>
    </rPh>
    <rPh sb="6" eb="9">
      <t>せきにんしゃ</t>
    </rPh>
    <phoneticPr fontId="9" type="Hiragana"/>
  </si>
  <si>
    <t>・　福祉専門職員配置等加算(Ⅰ)を算定している場合は、算定しない。</t>
  </si>
  <si>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8"/>
  </si>
  <si>
    <t>必要配置数</t>
    <rPh sb="0" eb="2">
      <t>ひつよう</t>
    </rPh>
    <rPh sb="2" eb="5">
      <t>はいちすう</t>
    </rPh>
    <phoneticPr fontId="9" type="Hiragana"/>
  </si>
  <si>
    <t>氏名</t>
    <rPh sb="0" eb="2">
      <t>しめい</t>
    </rPh>
    <phoneticPr fontId="9" type="Hiragana"/>
  </si>
  <si>
    <t>計</t>
    <rPh sb="0" eb="1">
      <t>ケイ</t>
    </rPh>
    <phoneticPr fontId="9"/>
  </si>
  <si>
    <t>管理者　※３</t>
    <rPh sb="0" eb="3">
      <t>かんりしゃ</t>
    </rPh>
    <phoneticPr fontId="9" type="Hiragana"/>
  </si>
  <si>
    <t>視覚・聴覚言語障害者支援体制加算</t>
    <rPh sb="0" eb="2">
      <t>しかく</t>
    </rPh>
    <rPh sb="3" eb="5">
      <t>ちょうかく</t>
    </rPh>
    <rPh sb="5" eb="7">
      <t>げんご</t>
    </rPh>
    <rPh sb="7" eb="10">
      <t>しょうがいしゃ</t>
    </rPh>
    <rPh sb="10" eb="12">
      <t>しえん</t>
    </rPh>
    <rPh sb="12" eb="14">
      <t>たいせい</t>
    </rPh>
    <rPh sb="14" eb="16">
      <t>かさん</t>
    </rPh>
    <phoneticPr fontId="9" type="Hiragana"/>
  </si>
  <si>
    <t>欠席時対応加算</t>
    <rPh sb="0" eb="3">
      <t>けっせきじ</t>
    </rPh>
    <rPh sb="3" eb="5">
      <t>たいおう</t>
    </rPh>
    <rPh sb="5" eb="7">
      <t>かさん</t>
    </rPh>
    <phoneticPr fontId="9" type="Hiragana"/>
  </si>
  <si>
    <t>　就労継続支援B型サービス費の算定に当たって、次の①から⑩のいずれかに該当する場合に、それぞれ所定単位数から減算した単位数を算定しているか。</t>
    <rPh sb="1" eb="3">
      <t>しゅうろう</t>
    </rPh>
    <rPh sb="3" eb="5">
      <t>けいぞく</t>
    </rPh>
    <rPh sb="5" eb="7">
      <t>しえん</t>
    </rPh>
    <rPh sb="8" eb="9">
      <t>がた</t>
    </rPh>
    <rPh sb="47" eb="49">
      <t>しょてい</t>
    </rPh>
    <rPh sb="49" eb="52">
      <t>たんいすう</t>
    </rPh>
    <rPh sb="54" eb="56">
      <t>げんさん</t>
    </rPh>
    <rPh sb="58" eb="61">
      <t>たんいすう</t>
    </rPh>
    <phoneticPr fontId="9" type="Hiragana"/>
  </si>
  <si>
    <t>利用者負担上限額管理加算</t>
    <rPh sb="0" eb="3">
      <t>りようしゃ</t>
    </rPh>
    <rPh sb="3" eb="5">
      <t>ふたん</t>
    </rPh>
    <rPh sb="5" eb="7">
      <t>じょうげん</t>
    </rPh>
    <rPh sb="7" eb="8">
      <t>がく</t>
    </rPh>
    <rPh sb="8" eb="10">
      <t>かんり</t>
    </rPh>
    <rPh sb="10" eb="12">
      <t>かさん</t>
    </rPh>
    <phoneticPr fontId="9" type="Hiragana"/>
  </si>
  <si>
    <t>　別に厚生労働大臣が定める施設基準に適合しているものとして知事に届け出た指定就労継続支援B型事業所等において、利用者（施設入所者を除く。）の障害の特性に起因して生じた緊急の事態その他の緊急に支援が必要な事態が生じた場合において、当該利用者又はその家族等からの要請に基づき、夜間に支援を行った場合に、加算しているか。</t>
    <rPh sb="145" eb="147">
      <t>ばあい</t>
    </rPh>
    <rPh sb="149" eb="151">
      <t>かさん</t>
    </rPh>
    <phoneticPr fontId="9" type="Hiragana"/>
  </si>
  <si>
    <t>食事提供体制加算</t>
    <rPh sb="0" eb="2">
      <t>しょくじ</t>
    </rPh>
    <rPh sb="2" eb="4">
      <t>ていきょう</t>
    </rPh>
    <rPh sb="4" eb="6">
      <t>たいせい</t>
    </rPh>
    <rPh sb="6" eb="8">
      <t>かさん</t>
    </rPh>
    <phoneticPr fontId="9" type="Hiragana"/>
  </si>
  <si>
    <t>重度者支援体制加算</t>
    <rPh sb="0" eb="2">
      <t>じゅうど</t>
    </rPh>
    <rPh sb="2" eb="3">
      <t>しゃ</t>
    </rPh>
    <rPh sb="3" eb="5">
      <t>しえん</t>
    </rPh>
    <rPh sb="5" eb="7">
      <t>たいせい</t>
    </rPh>
    <rPh sb="7" eb="9">
      <t>かさん</t>
    </rPh>
    <phoneticPr fontId="9" type="Hiragana"/>
  </si>
  <si>
    <t>送迎加算</t>
    <rPh sb="0" eb="2">
      <t>そうげい</t>
    </rPh>
    <rPh sb="2" eb="4">
      <t>かさん</t>
    </rPh>
    <phoneticPr fontId="9" type="Hiragana"/>
  </si>
  <si>
    <t>障害福祉サービスの体験利用支援加算</t>
    <rPh sb="0" eb="2">
      <t>しょうがい</t>
    </rPh>
    <rPh sb="2" eb="4">
      <t>ふくし</t>
    </rPh>
    <rPh sb="9" eb="11">
      <t>たいけん</t>
    </rPh>
    <rPh sb="11" eb="13">
      <t>りよう</t>
    </rPh>
    <rPh sb="13" eb="15">
      <t>しえん</t>
    </rPh>
    <rPh sb="15" eb="17">
      <t>かさん</t>
    </rPh>
    <phoneticPr fontId="9" type="Hiragana"/>
  </si>
  <si>
    <t>・勤務表
・給与台帳
・辞令写し等
・資格証明書写し</t>
  </si>
  <si>
    <t>実績</t>
  </si>
  <si>
    <t>社会生活支援特別加算</t>
    <rPh sb="0" eb="2">
      <t>しゃかい</t>
    </rPh>
    <rPh sb="2" eb="4">
      <t>せいかつ</t>
    </rPh>
    <rPh sb="4" eb="6">
      <t>しえん</t>
    </rPh>
    <rPh sb="6" eb="8">
      <t>とくべつ</t>
    </rPh>
    <rPh sb="8" eb="10">
      <t>かさん</t>
    </rPh>
    <phoneticPr fontId="9" type="Hiragana"/>
  </si>
  <si>
    <t>※２　
（うち、１人以上は常勤）</t>
    <rPh sb="9" eb="10">
      <t>にん</t>
    </rPh>
    <rPh sb="10" eb="12">
      <t>いじょう</t>
    </rPh>
    <rPh sb="13" eb="15">
      <t>じょうきん</t>
    </rPh>
    <phoneticPr fontId="9" type="Hiragana"/>
  </si>
  <si>
    <t>・食事提供の記録等
・委託契約</t>
  </si>
  <si>
    <t>複数の職種を兼務している場合は、担当している職種ごとに氏名を記載してください。</t>
    <rPh sb="0" eb="2">
      <t>ふくすう</t>
    </rPh>
    <rPh sb="3" eb="5">
      <t>しょくしゅ</t>
    </rPh>
    <rPh sb="6" eb="8">
      <t>けんむ</t>
    </rPh>
    <rPh sb="12" eb="14">
      <t>ばあい</t>
    </rPh>
    <rPh sb="16" eb="18">
      <t>たんとう</t>
    </rPh>
    <rPh sb="22" eb="24">
      <t>しょくしゅ</t>
    </rPh>
    <rPh sb="27" eb="29">
      <t>しめい</t>
    </rPh>
    <rPh sb="30" eb="32">
      <t>きさい</t>
    </rPh>
    <phoneticPr fontId="9" type="Hiragana"/>
  </si>
  <si>
    <t>第６　　介護給付費又は訓練等給付費の算定及び取扱い　　</t>
    <rPh sb="0" eb="1">
      <t>ダイ</t>
    </rPh>
    <rPh sb="4" eb="6">
      <t>カイゴ</t>
    </rPh>
    <rPh sb="9" eb="10">
      <t>マタ</t>
    </rPh>
    <rPh sb="11" eb="13">
      <t>クンレン</t>
    </rPh>
    <rPh sb="13" eb="14">
      <t>トウ</t>
    </rPh>
    <rPh sb="14" eb="17">
      <t>キュウフヒ</t>
    </rPh>
    <phoneticPr fontId="9"/>
  </si>
  <si>
    <t>就労移行連携加算</t>
    <rPh sb="0" eb="2">
      <t>しゅうろう</t>
    </rPh>
    <rPh sb="2" eb="4">
      <t>いこう</t>
    </rPh>
    <rPh sb="4" eb="6">
      <t>れんけい</t>
    </rPh>
    <rPh sb="6" eb="8">
      <t>かさん</t>
    </rPh>
    <phoneticPr fontId="9" type="Hiragana"/>
  </si>
  <si>
    <t>該当あり　加算（Ⅴ）</t>
    <rPh sb="0" eb="2">
      <t>がいとう</t>
    </rPh>
    <rPh sb="5" eb="7">
      <t>かさん</t>
    </rPh>
    <phoneticPr fontId="9" type="Hiragana"/>
  </si>
  <si>
    <t>　常勤換算方法とは、当該従業者のそれぞれの勤務延べ時間数を当該事業所において常勤の従業者が勤務すべき時間数で除することにより常勤の従業者の員数に換算する方法をいう。</t>
    <rPh sb="1" eb="3">
      <t>じょうきん</t>
    </rPh>
    <rPh sb="3" eb="5">
      <t>かんざん</t>
    </rPh>
    <rPh sb="5" eb="7">
      <t>ほうほう</t>
    </rPh>
    <rPh sb="10" eb="12">
      <t>とうがい</t>
    </rPh>
    <rPh sb="12" eb="15">
      <t>じゅうぎょうしゃ</t>
    </rPh>
    <rPh sb="21" eb="23">
      <t>きんむ</t>
    </rPh>
    <rPh sb="23" eb="24">
      <t>の</t>
    </rPh>
    <rPh sb="25" eb="28">
      <t>じかんすう</t>
    </rPh>
    <rPh sb="29" eb="31">
      <t>とうがい</t>
    </rPh>
    <rPh sb="31" eb="34">
      <t>じぎょうしょ</t>
    </rPh>
    <rPh sb="38" eb="40">
      <t>じょうきん</t>
    </rPh>
    <rPh sb="41" eb="44">
      <t>じゅうぎょうしゃ</t>
    </rPh>
    <rPh sb="45" eb="47">
      <t>きんむ</t>
    </rPh>
    <rPh sb="50" eb="53">
      <t>じかんすう</t>
    </rPh>
    <rPh sb="54" eb="55">
      <t>じょ</t>
    </rPh>
    <rPh sb="62" eb="64">
      <t>じょうきん</t>
    </rPh>
    <rPh sb="65" eb="68">
      <t>じゅうぎょうしゃ</t>
    </rPh>
    <rPh sb="69" eb="71">
      <t>いんすう</t>
    </rPh>
    <rPh sb="72" eb="74">
      <t>かんさん</t>
    </rPh>
    <rPh sb="76" eb="78">
      <t>ほうほう</t>
    </rPh>
    <phoneticPr fontId="9" type="Hiragana"/>
  </si>
  <si>
    <t>例）</t>
    <rPh sb="0" eb="1">
      <t>れい</t>
    </rPh>
    <phoneticPr fontId="9" type="Hiragana"/>
  </si>
  <si>
    <t>管理者と生活支援員を兼務している場合は「管理者」の欄と「生活支援員」の欄の２カ所に氏名を記載。</t>
    <rPh sb="0" eb="3">
      <t>かんりしゃ</t>
    </rPh>
    <rPh sb="4" eb="6">
      <t>せいかつ</t>
    </rPh>
    <rPh sb="6" eb="9">
      <t>しえんいん</t>
    </rPh>
    <rPh sb="10" eb="12">
      <t>けんむ</t>
    </rPh>
    <rPh sb="16" eb="18">
      <t>ばあい</t>
    </rPh>
    <rPh sb="20" eb="23">
      <t>かんりしゃ</t>
    </rPh>
    <rPh sb="25" eb="26">
      <t>らん</t>
    </rPh>
    <rPh sb="28" eb="30">
      <t>せいかつ</t>
    </rPh>
    <rPh sb="30" eb="33">
      <t>しえんいん</t>
    </rPh>
    <rPh sb="35" eb="36">
      <t>らん</t>
    </rPh>
    <rPh sb="39" eb="40">
      <t>しょ</t>
    </rPh>
    <rPh sb="41" eb="43">
      <t>しめい</t>
    </rPh>
    <rPh sb="44" eb="46">
      <t>きさい</t>
    </rPh>
    <phoneticPr fontId="9" type="Hiragana"/>
  </si>
  <si>
    <t>　利用者の数は前年度の平均値とする。ただし、新規に指定を受ける場合は、推定値による。</t>
    <rPh sb="1" eb="4">
      <t>りようしゃ</t>
    </rPh>
    <rPh sb="5" eb="6">
      <t>かず</t>
    </rPh>
    <rPh sb="7" eb="10">
      <t>ぜんねんど</t>
    </rPh>
    <rPh sb="11" eb="14">
      <t>へいきんち</t>
    </rPh>
    <rPh sb="22" eb="24">
      <t>しんき</t>
    </rPh>
    <rPh sb="25" eb="27">
      <t>してい</t>
    </rPh>
    <rPh sb="28" eb="29">
      <t>う</t>
    </rPh>
    <rPh sb="31" eb="33">
      <t>ばあい</t>
    </rPh>
    <rPh sb="35" eb="38">
      <t>すいていち</t>
    </rPh>
    <phoneticPr fontId="9" type="Hiragana"/>
  </si>
  <si>
    <t>　サービス管理責任者の必要配置数
　利用者の数が60以下…１以上
　利用者の数が61以上…１に、利用者の数が60を超えて40又はその端数を増やすごとに１を加えて得た数以上</t>
    <rPh sb="5" eb="7">
      <t>かんり</t>
    </rPh>
    <rPh sb="7" eb="10">
      <t>せきにんしゃ</t>
    </rPh>
    <rPh sb="11" eb="13">
      <t>ひつよう</t>
    </rPh>
    <rPh sb="13" eb="16">
      <t>はいちすう</t>
    </rPh>
    <phoneticPr fontId="9" type="Hiragana"/>
  </si>
  <si>
    <t>第１週</t>
    <rPh sb="0" eb="1">
      <t>ダイ</t>
    </rPh>
    <rPh sb="2" eb="3">
      <t>シュウ</t>
    </rPh>
    <phoneticPr fontId="9"/>
  </si>
  <si>
    <t>集中的支援加算</t>
  </si>
  <si>
    <t>医療連携体制加算</t>
    <rPh sb="0" eb="2">
      <t>いりょう</t>
    </rPh>
    <rPh sb="2" eb="4">
      <t>れんけい</t>
    </rPh>
    <rPh sb="4" eb="6">
      <t>たいせい</t>
    </rPh>
    <rPh sb="6" eb="8">
      <t>かさん</t>
    </rPh>
    <phoneticPr fontId="9" type="Hiragana"/>
  </si>
  <si>
    <t>該当あり　加算（Ⅰ）</t>
  </si>
  <si>
    <t>職業指導員</t>
    <rPh sb="0" eb="4">
      <t>ショクギョウシドウ</t>
    </rPh>
    <rPh sb="4" eb="5">
      <t>イン</t>
    </rPh>
    <phoneticPr fontId="5"/>
  </si>
  <si>
    <t>重度者支援体制加算</t>
    <rPh sb="0" eb="3">
      <t>じゅうどしゃ</t>
    </rPh>
    <rPh sb="3" eb="5">
      <t>しえん</t>
    </rPh>
    <rPh sb="5" eb="7">
      <t>たいせい</t>
    </rPh>
    <rPh sb="7" eb="9">
      <t>かさん</t>
    </rPh>
    <phoneticPr fontId="9" type="Hiragana"/>
  </si>
  <si>
    <t>②　定員超過減算（１日）　100分の70
　　　１日の利用者の数が次の(ｱ)又は(ｲ)のいずれかに該当する場合
(ｱ)　 利用定員が50人以下の事業所
　　　　　利用定員の数に100分の150を乗じて得た数を超える場合
(ｲ) 　利用定員が51人以上の事業所
　　　　　利用定員の数に当該利用定員の数から50を控除した数に100分の25を乗じて得た数に25を加えた数を加えて得た数を超える場合</t>
    <rPh sb="2" eb="4">
      <t>ていいん</t>
    </rPh>
    <rPh sb="4" eb="6">
      <t>ちょうか</t>
    </rPh>
    <rPh sb="6" eb="8">
      <t>げんさん</t>
    </rPh>
    <rPh sb="10" eb="11">
      <t>にち</t>
    </rPh>
    <phoneticPr fontId="9" type="Hiragana"/>
  </si>
  <si>
    <t>該当あり　加算（Ⅵ）</t>
    <rPh sb="0" eb="2">
      <t>がいとう</t>
    </rPh>
    <rPh sb="5" eb="7">
      <t>かさん</t>
    </rPh>
    <phoneticPr fontId="9" type="Hiragana"/>
  </si>
  <si>
    <t>該当あり　加算（Ⅱ）</t>
    <rPh sb="0" eb="2">
      <t>がいとう</t>
    </rPh>
    <phoneticPr fontId="9" type="Hiragana"/>
  </si>
  <si>
    <r>
      <t xml:space="preserve">
・加算（Ⅰ）…就労継続支援B型サービス費（Ⅰ）</t>
    </r>
    <r>
      <rPr>
        <sz val="11"/>
        <color auto="1"/>
        <rFont val="Meiryo UI"/>
      </rPr>
      <t>又は（Ⅱ）が算定されている事業所
・加算（Ⅱ）…就労継続支援B型サービス費（Ⅲ）が算定されている事業所
・加算（Ⅲ）…就労継続支援B型サービス費（Ⅳ）又は（Ⅴ）が算定されている事業所
・加算（Ⅳ）…就労継続支援B型サービス費（Ⅵ）が算定されている事業所
※就労定着者について
・通常の事業所に雇用されている者であって労働時間の延長又は休職からの復職の際に就労に必要な知識及び能力の向上のための支援を一時的に必要とするものが、当該指定就労継続支援B型事業所等において、指定就労継続支援B型を行った場合にあっては、当該指定就労継続支援B型事業所等を受けた後、就労を継続している期間が６月に達した者。
・過去３年間において、</t>
    </r>
    <r>
      <rPr>
        <strike/>
        <sz val="11"/>
        <color rgb="FFFF0000"/>
        <rFont val="Meiryo UI"/>
      </rPr>
      <t>当該</t>
    </r>
    <r>
      <rPr>
        <sz val="11"/>
        <color auto="1"/>
        <rFont val="Meiryo UI"/>
      </rPr>
      <t>指定就労継続支援B型事業所等</t>
    </r>
    <r>
      <rPr>
        <sz val="11"/>
        <color rgb="FFFF0000"/>
        <rFont val="Meiryo UI"/>
      </rPr>
      <t>その他の事業所</t>
    </r>
    <r>
      <rPr>
        <sz val="11"/>
        <color auto="1"/>
        <rFont val="Meiryo UI"/>
      </rPr>
      <t>において既に当該者の就労につき就労移行支援体制加算が算定された者にあっては、</t>
    </r>
    <r>
      <rPr>
        <sz val="11"/>
        <color rgb="FFFF0000"/>
        <rFont val="Meiryo UI"/>
      </rPr>
      <t>ハラスメントなどやむを得ない事情で退職した者など</t>
    </r>
    <r>
      <rPr>
        <sz val="11"/>
        <color auto="1"/>
        <rFont val="Meiryo UI"/>
      </rPr>
      <t>県知事又は市町村長が適当と認める者に限る。</t>
    </r>
    <rPh sb="24" eb="25">
      <t>また</t>
    </rPh>
    <rPh sb="99" eb="100">
      <t>また</t>
    </rPh>
    <rPh sb="153" eb="155">
      <t>しゅうろう</t>
    </rPh>
    <rPh sb="155" eb="157">
      <t>ていちゃく</t>
    </rPh>
    <rPh sb="157" eb="158">
      <t>しゃ</t>
    </rPh>
    <phoneticPr fontId="9" type="Hiragana"/>
  </si>
  <si>
    <t>資格・修了証　※４</t>
    <rPh sb="0" eb="2">
      <t>しかく</t>
    </rPh>
    <rPh sb="3" eb="6">
      <t>しゅうりょうしょう</t>
    </rPh>
    <phoneticPr fontId="9" type="Hiragana"/>
  </si>
  <si>
    <r>
      <t>　視覚・聴覚言語障害者支援体制加算（Ⅱ）については、視覚障害者等（視覚又は聴覚若しくは言語機能に重度の障害のある者）である指定就労継続支援B型の利用者の数が当該指定就労継続支援B型の利用者の数に100分の30を乗じて得た数以上であって、視覚障害者等との意思疎通に関し専門性を有する者として専ら視覚障害者等の生活支援に従事する従業者を、</t>
    </r>
    <r>
      <rPr>
        <sz val="11"/>
        <color auto="1"/>
        <rFont val="Meiryo UI"/>
      </rPr>
      <t>人員配置基準に加え、常勤換算方法で、利用者の数を50で除して得た数以上配置しているものとして知事に届け出た指定就労継続支援B型事業所において、指定就労継続支援B型を行った場合に、加算しているか。</t>
    </r>
    <rPh sb="63" eb="65">
      <t>しゅうろう</t>
    </rPh>
    <rPh sb="65" eb="67">
      <t>けいぞく</t>
    </rPh>
    <rPh sb="67" eb="69">
      <t>しえん</t>
    </rPh>
    <rPh sb="70" eb="71">
      <t>がた</t>
    </rPh>
    <rPh sb="82" eb="84">
      <t>しゅうろう</t>
    </rPh>
    <rPh sb="84" eb="86">
      <t>けいぞく</t>
    </rPh>
    <rPh sb="86" eb="88">
      <t>しえん</t>
    </rPh>
    <rPh sb="89" eb="90">
      <t>がた</t>
    </rPh>
    <rPh sb="171" eb="173">
      <t>きじゅん</t>
    </rPh>
    <rPh sb="220" eb="222">
      <t>してい</t>
    </rPh>
    <rPh sb="222" eb="224">
      <t>しゅうろう</t>
    </rPh>
    <rPh sb="224" eb="226">
      <t>けいぞく</t>
    </rPh>
    <rPh sb="226" eb="228">
      <t>しえん</t>
    </rPh>
    <rPh sb="229" eb="230">
      <t>がた</t>
    </rPh>
    <rPh sb="230" eb="233">
      <t>じぎょうしょ</t>
    </rPh>
    <phoneticPr fontId="9" type="Hiragana"/>
  </si>
  <si>
    <t>サービス管理責任者</t>
    <rPh sb="4" eb="6">
      <t>カンリ</t>
    </rPh>
    <rPh sb="6" eb="9">
      <t>セキニンシャ</t>
    </rPh>
    <phoneticPr fontId="5"/>
  </si>
  <si>
    <r>
      <t>　事業者は指定就労継続支援</t>
    </r>
    <r>
      <rPr>
        <sz val="11"/>
        <color auto="1"/>
        <rFont val="Meiryo UI"/>
      </rPr>
      <t>B型事業所ごとに専らその職務に従事する管理者を置かなければならない。ただし、事業所の管理上支障がない場合は、当該事業所の他の職務に従事させ、又は当該事業所以外の事業所、施設等の職務に従事させることができるものとする。</t>
    </r>
    <rPh sb="1" eb="4">
      <t>じぎょうしゃ</t>
    </rPh>
    <rPh sb="5" eb="7">
      <t>してい</t>
    </rPh>
    <rPh sb="7" eb="9">
      <t>しゅうろう</t>
    </rPh>
    <rPh sb="9" eb="11">
      <t>けいぞく</t>
    </rPh>
    <rPh sb="11" eb="13">
      <t>しえん</t>
    </rPh>
    <rPh sb="14" eb="15">
      <t>がた</t>
    </rPh>
    <rPh sb="15" eb="18">
      <t>じぎょうしょ</t>
    </rPh>
    <rPh sb="21" eb="22">
      <t>もっぱ</t>
    </rPh>
    <rPh sb="25" eb="27">
      <t>しょくむ</t>
    </rPh>
    <rPh sb="28" eb="30">
      <t>じゅうじ</t>
    </rPh>
    <rPh sb="32" eb="35">
      <t>かんりしゃ</t>
    </rPh>
    <rPh sb="36" eb="37">
      <t>お</t>
    </rPh>
    <rPh sb="51" eb="54">
      <t>じぎょうしょ</t>
    </rPh>
    <rPh sb="55" eb="58">
      <t>かんりじょう</t>
    </rPh>
    <rPh sb="58" eb="60">
      <t>ししょう</t>
    </rPh>
    <rPh sb="63" eb="65">
      <t>ばあい</t>
    </rPh>
    <rPh sb="67" eb="69">
      <t>とうがい</t>
    </rPh>
    <rPh sb="69" eb="72">
      <t>じぎょうしょ</t>
    </rPh>
    <rPh sb="73" eb="74">
      <t>た</t>
    </rPh>
    <rPh sb="75" eb="77">
      <t>しょくむ</t>
    </rPh>
    <rPh sb="78" eb="80">
      <t>じゅうじ</t>
    </rPh>
    <rPh sb="83" eb="84">
      <t>また</t>
    </rPh>
    <rPh sb="85" eb="87">
      <t>とうがい</t>
    </rPh>
    <rPh sb="87" eb="90">
      <t>じぎょうしょ</t>
    </rPh>
    <rPh sb="90" eb="92">
      <t>いがい</t>
    </rPh>
    <rPh sb="93" eb="96">
      <t>じぎょうしょ</t>
    </rPh>
    <rPh sb="97" eb="99">
      <t>しせつ</t>
    </rPh>
    <rPh sb="99" eb="100">
      <t>とう</t>
    </rPh>
    <rPh sb="101" eb="103">
      <t>しょくむ</t>
    </rPh>
    <rPh sb="104" eb="106">
      <t>じゅうじ</t>
    </rPh>
    <phoneticPr fontId="9" type="Hiragana"/>
  </si>
  <si>
    <t>A</t>
  </si>
  <si>
    <t>B</t>
  </si>
  <si>
    <t>第２週</t>
    <rPh sb="0" eb="1">
      <t>ダイ</t>
    </rPh>
    <rPh sb="2" eb="3">
      <t>シュウ</t>
    </rPh>
    <phoneticPr fontId="9"/>
  </si>
  <si>
    <t>職業指導員及び生活支援員</t>
    <rPh sb="0" eb="2">
      <t>しょくぎょう</t>
    </rPh>
    <rPh sb="2" eb="5">
      <t>しどういん</t>
    </rPh>
    <rPh sb="5" eb="6">
      <t>およ</t>
    </rPh>
    <rPh sb="7" eb="9">
      <t>せいかつ</t>
    </rPh>
    <rPh sb="9" eb="12">
      <t>しえんいん</t>
    </rPh>
    <phoneticPr fontId="9" type="Hiragana"/>
  </si>
  <si>
    <t>月</t>
    <rPh sb="0" eb="1">
      <t>ゲツ</t>
    </rPh>
    <phoneticPr fontId="9"/>
  </si>
  <si>
    <t>④　サービス管理責任者欠如減算
　　　サービス管理責任者の員数を満たしていない場合
(ｱ)　員数を満たしていない期間が５月未満の場合　　100分の70
(ｲ)　員数を満たしていない期間が５月以上の場合　　100分の50</t>
    <rPh sb="6" eb="8">
      <t>かんり</t>
    </rPh>
    <rPh sb="8" eb="10">
      <t>せきにん</t>
    </rPh>
    <rPh sb="10" eb="11">
      <t>しゃ</t>
    </rPh>
    <rPh sb="11" eb="13">
      <t>けつじょ</t>
    </rPh>
    <rPh sb="13" eb="15">
      <t>げんさん</t>
    </rPh>
    <rPh sb="23" eb="25">
      <t>かんり</t>
    </rPh>
    <rPh sb="25" eb="28">
      <t>せきにんしゃ</t>
    </rPh>
    <phoneticPr fontId="9" type="Hiragana"/>
  </si>
  <si>
    <t>1.0万円以上、1.5万円未満</t>
  </si>
  <si>
    <t>第５週</t>
    <rPh sb="0" eb="1">
      <t>ダイ</t>
    </rPh>
    <rPh sb="2" eb="3">
      <t>シュウ</t>
    </rPh>
    <phoneticPr fontId="9"/>
  </si>
  <si>
    <t>※６</t>
  </si>
  <si>
    <t>(2)予定/実績の別</t>
    <rPh sb="3" eb="5">
      <t>ヨテイ</t>
    </rPh>
    <rPh sb="6" eb="8">
      <t>ジッセキ</t>
    </rPh>
    <rPh sb="9" eb="10">
      <t>ベツ</t>
    </rPh>
    <phoneticPr fontId="9"/>
  </si>
  <si>
    <t>４週</t>
  </si>
  <si>
    <t>※提出前月の実績を記入してください。</t>
  </si>
  <si>
    <t>　(5) 従業者の職種を入力してください。</t>
    <rPh sb="5" eb="8">
      <t>ジュウギョウシャ</t>
    </rPh>
    <rPh sb="9" eb="11">
      <t>ショクシュ</t>
    </rPh>
    <rPh sb="12" eb="14">
      <t>ニュウリョク</t>
    </rPh>
    <phoneticPr fontId="27"/>
  </si>
  <si>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7"/>
  </si>
  <si>
    <t>職業指導員及び生活支援員</t>
    <rPh sb="0" eb="2">
      <t>ショクギョウ</t>
    </rPh>
    <rPh sb="2" eb="4">
      <t>シドウ</t>
    </rPh>
    <rPh sb="4" eb="5">
      <t>イン</t>
    </rPh>
    <rPh sb="5" eb="6">
      <t>オヨ</t>
    </rPh>
    <rPh sb="7" eb="9">
      <t>セイカツ</t>
    </rPh>
    <rPh sb="9" eb="11">
      <t>シエン</t>
    </rPh>
    <rPh sb="11" eb="12">
      <t>イン</t>
    </rPh>
    <phoneticPr fontId="5"/>
  </si>
  <si>
    <t>訪問支援特別加算</t>
    <rPh sb="0" eb="2">
      <t>ほうもん</t>
    </rPh>
    <rPh sb="2" eb="4">
      <t>しえん</t>
    </rPh>
    <rPh sb="4" eb="6">
      <t>とくべつ</t>
    </rPh>
    <rPh sb="6" eb="8">
      <t>かさん</t>
    </rPh>
    <phoneticPr fontId="9" type="Hiragana"/>
  </si>
  <si>
    <t>（ただし、地方公共団体が設置する特定指定就労継続支援Ｂ型事業所等の場合にあっては、所定単位数の1000分の965に相当する単位数を算定。）</t>
  </si>
  <si>
    <t>在宅時生活支援サービス加算</t>
    <rPh sb="0" eb="2">
      <t>ざいたく</t>
    </rPh>
    <rPh sb="2" eb="3">
      <t>じ</t>
    </rPh>
    <rPh sb="3" eb="5">
      <t>せいかつ</t>
    </rPh>
    <rPh sb="5" eb="7">
      <t>しえん</t>
    </rPh>
    <rPh sb="11" eb="13">
      <t>かさん</t>
    </rPh>
    <phoneticPr fontId="9" type="Hiragana"/>
  </si>
  <si>
    <r>
      <t>　</t>
    </r>
    <r>
      <rPr>
        <sz val="11"/>
        <color auto="1"/>
        <rFont val="Meiryo UI"/>
      </rPr>
      <t>医療連携体制加算（Ⅱ）については、医療機関等との連携により、看護職員を指定就労継続支援B型事業所に訪問させ、当該看護職員が利用者に対して１時間以上２時間未満の看護を行った場合に、当該看護を受けた利用者に対し、１日につき所定単位数を加算しているか。</t>
    </r>
    <rPh sb="70" eb="72">
      <t>じかん</t>
    </rPh>
    <rPh sb="72" eb="74">
      <t>いじょう</t>
    </rPh>
    <rPh sb="75" eb="77">
      <t>じかん</t>
    </rPh>
    <rPh sb="77" eb="79">
      <t>みまん</t>
    </rPh>
    <phoneticPr fontId="9" type="Hiragana"/>
  </si>
  <si>
    <t>　障害福祉サービスの体験利用支援加算が算定されている指定障害者支援施設等が別に厚生労働省が定める施設基準に適合しているものとして知事に届け出た場合に、更に加算しているか。</t>
    <rPh sb="1" eb="3">
      <t>しょうがい</t>
    </rPh>
    <rPh sb="3" eb="5">
      <t>ふくし</t>
    </rPh>
    <rPh sb="10" eb="12">
      <t>たいけん</t>
    </rPh>
    <rPh sb="12" eb="14">
      <t>りよう</t>
    </rPh>
    <rPh sb="14" eb="16">
      <t>しえん</t>
    </rPh>
    <rPh sb="16" eb="18">
      <t>かさん</t>
    </rPh>
    <rPh sb="19" eb="21">
      <t>さんてい</t>
    </rPh>
    <rPh sb="26" eb="28">
      <t>してい</t>
    </rPh>
    <rPh sb="28" eb="31">
      <t>しょうがいしゃ</t>
    </rPh>
    <rPh sb="31" eb="33">
      <t>しえん</t>
    </rPh>
    <rPh sb="33" eb="35">
      <t>しせつ</t>
    </rPh>
    <rPh sb="35" eb="36">
      <t>とう</t>
    </rPh>
    <rPh sb="37" eb="38">
      <t>べつ</t>
    </rPh>
    <rPh sb="39" eb="41">
      <t>こうせい</t>
    </rPh>
    <rPh sb="41" eb="44">
      <t>ろうどうしょう</t>
    </rPh>
    <rPh sb="45" eb="46">
      <t>さだ</t>
    </rPh>
    <rPh sb="48" eb="50">
      <t>しせつ</t>
    </rPh>
    <rPh sb="50" eb="52">
      <t>きじゅん</t>
    </rPh>
    <rPh sb="53" eb="55">
      <t>てきごう</t>
    </rPh>
    <rPh sb="64" eb="66">
      <t>ちじ</t>
    </rPh>
    <rPh sb="67" eb="68">
      <t>とど</t>
    </rPh>
    <rPh sb="69" eb="70">
      <t>で</t>
    </rPh>
    <rPh sb="71" eb="73">
      <t>ばあい</t>
    </rPh>
    <rPh sb="75" eb="76">
      <t>さら</t>
    </rPh>
    <rPh sb="77" eb="79">
      <t>かさん</t>
    </rPh>
    <phoneticPr fontId="9" type="Hiragana"/>
  </si>
  <si>
    <t>在宅時生活支援サービス加算</t>
    <rPh sb="0" eb="3">
      <t>ざいたくじ</t>
    </rPh>
    <rPh sb="3" eb="5">
      <t>せいかつ</t>
    </rPh>
    <rPh sb="5" eb="7">
      <t>しえん</t>
    </rPh>
    <rPh sb="11" eb="13">
      <t>かさん</t>
    </rPh>
    <phoneticPr fontId="9" type="Hiragana"/>
  </si>
  <si>
    <r>
      <t>　</t>
    </r>
    <r>
      <rPr>
        <sz val="11"/>
        <color auto="1"/>
        <rFont val="Meiryo UI"/>
      </rPr>
      <t>就労就労継続支援Ｂ型サービス費（Ⅳ）、（Ⅴ）又は（Ⅵ）を算定している指定就労継続支援Ｂ型事業所等において、利用者に対して、持続可能で活力ある地域づくりに資することを目的として、地域住民その他の関係者と協働して行う取組により指定就労継続支援Ｂ型（当該指定就労継続支援Ｂ型に係る生産活動収入があるものに限る。）を行うとともに、当該指定就労継続支援Ｂ型に係る就労、生産活動その他の活動の内容についてインターネットの利用その他の方法により公表した場合に、当該指定就労継続支援Ｂ型を受けた利用者の数に応じ、１日につき所定単位数を加算しているか。</t>
    </r>
    <rPh sb="48" eb="49">
      <t>とう</t>
    </rPh>
    <phoneticPr fontId="9" type="Hiragana"/>
  </si>
  <si>
    <r>
      <t>福祉・介護職員</t>
    </r>
    <r>
      <rPr>
        <sz val="11"/>
        <color auto="1"/>
        <rFont val="Meiryo UI"/>
      </rPr>
      <t>等処遇改善加算</t>
    </r>
    <rPh sb="0" eb="2">
      <t>ふくし</t>
    </rPh>
    <rPh sb="3" eb="5">
      <t>かいご</t>
    </rPh>
    <rPh sb="5" eb="7">
      <t>しょくいん</t>
    </rPh>
    <rPh sb="7" eb="8">
      <t>とう</t>
    </rPh>
    <rPh sb="8" eb="10">
      <t>しょぐう</t>
    </rPh>
    <rPh sb="10" eb="12">
      <t>かいぜん</t>
    </rPh>
    <rPh sb="12" eb="14">
      <t>かさん</t>
    </rPh>
    <phoneticPr fontId="9" type="Hiragana"/>
  </si>
  <si>
    <t>※５</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</si>
  <si>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</si>
  <si>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No.</t>
  </si>
  <si>
    <t>合計</t>
    <rPh sb="0" eb="2">
      <t>ゴウケイ</t>
    </rPh>
    <phoneticPr fontId="9"/>
  </si>
  <si>
    <t>サービス提供時間</t>
    <rPh sb="4" eb="6">
      <t>テイキョウ</t>
    </rPh>
    <rPh sb="6" eb="8">
      <t>ジカン</t>
    </rPh>
    <phoneticPr fontId="9"/>
  </si>
  <si>
    <r>
      <t>　別に厚生労働大臣が定める送迎を実施しているものとして知事に届け出た</t>
    </r>
    <r>
      <rPr>
        <sz val="11"/>
        <color auto="1"/>
        <rFont val="Meiryo UI"/>
      </rPr>
      <t>指定就労継続支援B型事業所又は指定障害者支援施設（国又は地方公共団体が設置する指定就労継続支援B型事業所又は指定障害者支援施設（指定管理者に管理の委託が行われている場合を除く。）を除く。以下、送迎加算の項において同じ。）において、利用者（当該指定就労継続支援B型事業所又は指定障害者支援施設と同一敷地内にあり、又は隣接する指定障害者支援施設を利用する施設入所者を除く。）に対して、その居宅等と指定就労継続支援B型事業所又は指定障害者支援施設との間の送迎を行った場合に、片道につき所定単位数を加算しているか。
・　共同生活援助事業所等との間の送迎を行った場合についても算定の対象となる。
・　送迎を外部事業者へ委託する場合も対象として差し支えないが、利用者へ直接公共交通機関の利用に係る費用を給付する場合等は対象とならない。</t>
    </r>
    <rPh sb="47" eb="48">
      <t>また</t>
    </rPh>
    <rPh sb="49" eb="51">
      <t>してい</t>
    </rPh>
    <rPh sb="51" eb="54">
      <t>しょうがいしゃ</t>
    </rPh>
    <rPh sb="54" eb="56">
      <t>しえん</t>
    </rPh>
    <rPh sb="56" eb="58">
      <t>しせつ</t>
    </rPh>
    <rPh sb="149" eb="152">
      <t>りようしゃ</t>
    </rPh>
    <rPh sb="209" eb="211">
      <t>しせつ</t>
    </rPh>
    <rPh sb="211" eb="214">
      <t>にゅうしょしゃ</t>
    </rPh>
    <rPh sb="215" eb="216">
      <t>のぞ</t>
    </rPh>
    <rPh sb="228" eb="229">
      <t>とう</t>
    </rPh>
    <rPh sb="243" eb="244">
      <t>また</t>
    </rPh>
    <rPh sb="245" eb="247">
      <t>してい</t>
    </rPh>
    <rPh sb="247" eb="250">
      <t>しょうがいしゃ</t>
    </rPh>
    <rPh sb="250" eb="252">
      <t>しえん</t>
    </rPh>
    <rPh sb="252" eb="254">
      <t>しせつ</t>
    </rPh>
    <rPh sb="300" eb="301">
      <t>とう</t>
    </rPh>
    <phoneticPr fontId="9" type="Hiragana"/>
  </si>
  <si>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9"/>
  </si>
  <si>
    <t>開所日数</t>
    <rPh sb="0" eb="2">
      <t>カイショ</t>
    </rPh>
    <rPh sb="2" eb="4">
      <t>ニッスウ</t>
    </rPh>
    <phoneticPr fontId="29"/>
  </si>
  <si>
    <t>＜人員に関する基準＞</t>
    <rPh sb="1" eb="3">
      <t>ジンイン</t>
    </rPh>
    <rPh sb="4" eb="5">
      <t>カン</t>
    </rPh>
    <rPh sb="7" eb="9">
      <t>キジュン</t>
    </rPh>
    <phoneticPr fontId="9"/>
  </si>
  <si>
    <t>区分</t>
    <rPh sb="0" eb="2">
      <t>クブン</t>
    </rPh>
    <phoneticPr fontId="29"/>
  </si>
  <si>
    <t>必要な配置数</t>
    <rPh sb="0" eb="2">
      <t>ヒツヨウ</t>
    </rPh>
    <rPh sb="3" eb="6">
      <t>ハイチスウ</t>
    </rPh>
    <phoneticPr fontId="29"/>
  </si>
  <si>
    <r>
      <t>　</t>
    </r>
    <r>
      <rPr>
        <sz val="11"/>
        <color auto="1"/>
        <rFont val="Meiryo UI"/>
      </rPr>
      <t>医療連携体制加算（Ⅵ）については、喀痰吸引等が必要な者に対して、認定特定行為業務従事者が、喀痰吸引等を行った場合に、１日につき所定単位数を加算しているか。</t>
    </r>
    <rPh sb="18" eb="22">
      <t>かくたんきゅういん</t>
    </rPh>
    <rPh sb="22" eb="23">
      <t>とう</t>
    </rPh>
    <rPh sb="24" eb="26">
      <t>ひつよう</t>
    </rPh>
    <rPh sb="27" eb="28">
      <t>もの</t>
    </rPh>
    <rPh sb="29" eb="30">
      <t>たい</t>
    </rPh>
    <phoneticPr fontId="9" type="Hiragana"/>
  </si>
  <si>
    <t>＜人員基準に関する実人数集計＞</t>
    <rPh sb="1" eb="5">
      <t>ジンインキジュン</t>
    </rPh>
    <rPh sb="6" eb="7">
      <t>カン</t>
    </rPh>
    <rPh sb="9" eb="10">
      <t>ジツ</t>
    </rPh>
    <rPh sb="10" eb="12">
      <t>ニンズウ</t>
    </rPh>
    <rPh sb="12" eb="14">
      <t>シュウケイ</t>
    </rPh>
    <phoneticPr fontId="9"/>
  </si>
  <si>
    <t>　(2) 「予定」・「実績」のいずれかを選択してください。</t>
    <rPh sb="6" eb="8">
      <t>ヨテイ</t>
    </rPh>
    <rPh sb="11" eb="13">
      <t>ジッセキ</t>
    </rPh>
    <rPh sb="20" eb="22">
      <t>センタク</t>
    </rPh>
    <phoneticPr fontId="27"/>
  </si>
  <si>
    <t>　(3) 施設外就労について「有」「無」のいずれかを選択してください。</t>
    <rPh sb="5" eb="10">
      <t>シセツガイシュウロウ</t>
    </rPh>
    <rPh sb="15" eb="16">
      <t>ア</t>
    </rPh>
    <rPh sb="18" eb="19">
      <t>ナ</t>
    </rPh>
    <rPh sb="26" eb="28">
      <t>センタク</t>
    </rPh>
    <phoneticPr fontId="27"/>
  </si>
  <si>
    <t>　別に厚生労働大臣が定める者の状態が悪化した場合において、広域的支援人材を指定就労継続支援B型事業所等に訪問させ、又はテレビ電話装置等を活用して、当該広域的支援人材が中心となって行う集中的な支援を行った場合に、当該支援を開始した日の属する月から起算して３月以内の期間に限り１月に４回を限度として、加算しているか。</t>
    <rPh sb="101" eb="103">
      <t>ばあい</t>
    </rPh>
    <rPh sb="148" eb="150">
      <t>かさん</t>
    </rPh>
    <phoneticPr fontId="9" type="Hiragana"/>
  </si>
  <si>
    <t>3.5万円以上、4.5万円未満</t>
  </si>
  <si>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7"/>
  </si>
  <si>
    <t xml:space="preserve"> 　　 記入の順序は、職種ごとにまとめてください。</t>
    <rPh sb="4" eb="6">
      <t>キニュウ</t>
    </rPh>
    <rPh sb="7" eb="9">
      <t>ジュンジョ</t>
    </rPh>
    <rPh sb="11" eb="13">
      <t>ショクシュ</t>
    </rPh>
    <phoneticPr fontId="27"/>
  </si>
  <si>
    <t>4.5万円以上</t>
  </si>
  <si>
    <t>　(7) 従業者の保有する資格を入力してください。</t>
    <rPh sb="5" eb="8">
      <t>ジュウギョウシャ</t>
    </rPh>
    <rPh sb="9" eb="11">
      <t>ホユウ</t>
    </rPh>
    <rPh sb="13" eb="15">
      <t>シカク</t>
    </rPh>
    <rPh sb="16" eb="18">
      <t>ニュウリョク</t>
    </rPh>
    <phoneticPr fontId="27"/>
  </si>
  <si>
    <t xml:space="preserve"> 　　 保有資格を全て記入するのではなく、人員基準・加配加算上、求められる資格等を入力してください。</t>
  </si>
  <si>
    <r>
      <t xml:space="preserve">       ※選択した資格及び研修に関して、</t>
    </r>
    <r>
      <rPr>
        <b/>
        <u/>
        <sz val="9"/>
        <color auto="1"/>
        <rFont val="ＭＳ ゴシック"/>
      </rPr>
      <t>必要に応じて、</t>
    </r>
    <r>
      <rPr>
        <b/>
        <sz val="9"/>
        <color auto="1"/>
        <rFont val="ＭＳ ゴシック"/>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7"/>
  </si>
  <si>
    <t>　(8) 従業者の氏名を記入してください。</t>
    <rPh sb="5" eb="8">
      <t>ジュウギョウシャ</t>
    </rPh>
    <rPh sb="9" eb="11">
      <t>シメイ</t>
    </rPh>
    <rPh sb="12" eb="14">
      <t>キニュウ</t>
    </rPh>
    <phoneticPr fontId="27"/>
  </si>
  <si>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2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</si>
  <si>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7"/>
  </si>
  <si>
    <t>　従業者は、専ら当該事業所の職務に従事する者又は指定就労継続支援B型の単位ごと専ら当該指定就労継続支援B型の提供に当たる者でなければならない。ただし、利用者の支援に支障がない場合はこの限りでない。</t>
    <rPh sb="1" eb="4">
      <t>じゅうぎょうしゃ</t>
    </rPh>
    <rPh sb="6" eb="7">
      <t>もっぱ</t>
    </rPh>
    <rPh sb="8" eb="10">
      <t>とうがい</t>
    </rPh>
    <rPh sb="10" eb="13">
      <t>じぎょうしょ</t>
    </rPh>
    <rPh sb="14" eb="16">
      <t>しょくむ</t>
    </rPh>
    <rPh sb="17" eb="19">
      <t>じゅうじ</t>
    </rPh>
    <rPh sb="21" eb="22">
      <t>もの</t>
    </rPh>
    <rPh sb="22" eb="23">
      <t>また</t>
    </rPh>
    <rPh sb="24" eb="26">
      <t>してい</t>
    </rPh>
    <rPh sb="26" eb="28">
      <t>しゅうろう</t>
    </rPh>
    <rPh sb="28" eb="30">
      <t>けいぞく</t>
    </rPh>
    <rPh sb="30" eb="32">
      <t>しえん</t>
    </rPh>
    <rPh sb="33" eb="34">
      <t>がた</t>
    </rPh>
    <rPh sb="35" eb="37">
      <t>たんい</t>
    </rPh>
    <rPh sb="39" eb="40">
      <t>もっぱ</t>
    </rPh>
    <rPh sb="41" eb="43">
      <t>とうがい</t>
    </rPh>
    <rPh sb="43" eb="45">
      <t>してい</t>
    </rPh>
    <rPh sb="45" eb="47">
      <t>しゅうろう</t>
    </rPh>
    <rPh sb="47" eb="49">
      <t>けいぞく</t>
    </rPh>
    <rPh sb="49" eb="51">
      <t>しえん</t>
    </rPh>
    <rPh sb="52" eb="53">
      <t>がた</t>
    </rPh>
    <rPh sb="54" eb="56">
      <t>ていきょう</t>
    </rPh>
    <rPh sb="57" eb="58">
      <t>あ</t>
    </rPh>
    <rPh sb="60" eb="61">
      <t>もの</t>
    </rPh>
    <rPh sb="75" eb="78">
      <t>りようしゃ</t>
    </rPh>
    <rPh sb="79" eb="81">
      <t>しえん</t>
    </rPh>
    <rPh sb="82" eb="84">
      <t>ししょう</t>
    </rPh>
    <rPh sb="87" eb="89">
      <t>ばあい</t>
    </rPh>
    <rPh sb="92" eb="93">
      <t>かぎ</t>
    </rPh>
    <phoneticPr fontId="9" type="Hiragana"/>
  </si>
  <si>
    <r>
      <t>⑨</t>
    </r>
    <r>
      <rPr>
        <sz val="11"/>
        <color auto="1"/>
        <rFont val="Meiryo UI"/>
      </rPr>
      <t xml:space="preserve">　身体拘束廃止未実施減算
　　　　以下の基準に適応していない場合　100分の1
　　　（指定障害者支援施設については100分の10）
　　　　（ア）身体拘束等にかかる記録が未作成の場合
　　　　（イ）身体拘束等適正化対策検討委員会を年１回以上開催していない場合
　　　　（ウ）身体拘束等の適正化のための指針を整備していない場合
　　　　（エ）身体拘束等の適正化のための研修を年１回以上実施していない場合
</t>
    </r>
    <rPh sb="2" eb="4">
      <t>しんたい</t>
    </rPh>
    <rPh sb="4" eb="6">
      <t>こうそく</t>
    </rPh>
    <rPh sb="18" eb="20">
      <t>いか</t>
    </rPh>
    <rPh sb="21" eb="23">
      <t>きじゅん</t>
    </rPh>
    <rPh sb="24" eb="26">
      <t>てきおう</t>
    </rPh>
    <rPh sb="31" eb="33">
      <t>ばあい</t>
    </rPh>
    <rPh sb="37" eb="38">
      <t>ぶん</t>
    </rPh>
    <rPh sb="76" eb="78">
      <t>しんたい</t>
    </rPh>
    <rPh sb="78" eb="80">
      <t>こうそく</t>
    </rPh>
    <rPh sb="80" eb="81">
      <t>とう</t>
    </rPh>
    <rPh sb="85" eb="87">
      <t>きろく</t>
    </rPh>
    <rPh sb="88" eb="91">
      <t>みさくせい</t>
    </rPh>
    <rPh sb="92" eb="94">
      <t>ばあい</t>
    </rPh>
    <rPh sb="130" eb="132">
      <t>ばあい</t>
    </rPh>
    <rPh sb="156" eb="158">
      <t>せいび</t>
    </rPh>
    <rPh sb="163" eb="165">
      <t>ばあい</t>
    </rPh>
    <rPh sb="189" eb="190">
      <t>ねん</t>
    </rPh>
    <rPh sb="191" eb="192">
      <t>かい</t>
    </rPh>
    <rPh sb="192" eb="194">
      <t>いじょう</t>
    </rPh>
    <rPh sb="201" eb="203">
      <t>ばあい</t>
    </rPh>
    <phoneticPr fontId="9" type="Hiragana"/>
  </si>
  <si>
    <t>・送迎記録</t>
  </si>
  <si>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7"/>
  </si>
  <si>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</si>
  <si>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7"/>
  </si>
  <si>
    <t>2.5万円以上、3.0万円未満</t>
  </si>
  <si>
    <t>　　　 その他、特記事項欄としてもご活用ください。</t>
    <rPh sb="6" eb="7">
      <t>タ</t>
    </rPh>
    <rPh sb="8" eb="10">
      <t>トッキ</t>
    </rPh>
    <rPh sb="10" eb="12">
      <t>ジコウ</t>
    </rPh>
    <rPh sb="12" eb="13">
      <t>ラン</t>
    </rPh>
    <rPh sb="18" eb="20">
      <t>カツヨウ</t>
    </rPh>
    <phoneticPr fontId="28"/>
  </si>
  <si>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9"/>
  </si>
  <si>
    <t xml:space="preserve"> ・必要項目を満たしていれば、各事業所で使用するシフト表等をもって代替書類として差し支えありません。</t>
  </si>
  <si>
    <t>（注）常勤・非常勤の区分について</t>
    <rPh sb="1" eb="2">
      <t>チュウ</t>
    </rPh>
    <rPh sb="3" eb="5">
      <t>ジョウキン</t>
    </rPh>
    <rPh sb="6" eb="9">
      <t>ヒジョウキン</t>
    </rPh>
    <rPh sb="10" eb="12">
      <t>クブン</t>
    </rPh>
    <phoneticPr fontId="27"/>
  </si>
  <si>
    <t>(5)職種</t>
    <rPh sb="3" eb="5">
      <t>ショクシュ</t>
    </rPh>
    <phoneticPr fontId="9"/>
  </si>
  <si>
    <t>※選択肢にない職種については直接入力してください</t>
  </si>
  <si>
    <t>管理者</t>
    <rPh sb="0" eb="3">
      <t>カンリシャ</t>
    </rPh>
    <phoneticPr fontId="5"/>
  </si>
  <si>
    <t>生活支援員</t>
    <rPh sb="0" eb="2">
      <t>セイカツ</t>
    </rPh>
    <rPh sb="2" eb="5">
      <t>シエンイン</t>
    </rPh>
    <phoneticPr fontId="5"/>
  </si>
  <si>
    <t>常勤</t>
    <rPh sb="0" eb="2">
      <t>ジョウキン</t>
    </rPh>
    <phoneticPr fontId="9"/>
  </si>
  <si>
    <t>非常勤</t>
    <rPh sb="0" eb="3">
      <t>ヒジョウキン</t>
    </rPh>
    <phoneticPr fontId="9"/>
  </si>
  <si>
    <t>記号</t>
    <rPh sb="0" eb="2">
      <t>キゴウ</t>
    </rPh>
    <phoneticPr fontId="27"/>
  </si>
  <si>
    <t>C</t>
  </si>
  <si>
    <r>
      <t>　</t>
    </r>
    <r>
      <rPr>
        <sz val="11"/>
        <color auto="1"/>
        <rFont val="Meiryo UI"/>
      </rPr>
      <t>指定就労継続支援B型事業所において、指定就労継続支援B型を行った場合に、指定就労継続支援B型の利用を開始した日から起算して30日以内の期間について、加算しているか。
※　サービスの利用の初期段階においては、利用者の居宅を訪問し、生活状況の把握等を行うなど、特にアセスメント等に手間を要することから、サービスの利用開始から30日の間、加算するものである。</t>
    </r>
    <rPh sb="39" eb="41">
      <t>しゅうろう</t>
    </rPh>
    <rPh sb="41" eb="43">
      <t>けいぞく</t>
    </rPh>
    <rPh sb="43" eb="45">
      <t>しえん</t>
    </rPh>
    <rPh sb="46" eb="47">
      <t>がた</t>
    </rPh>
    <phoneticPr fontId="9" type="Hiragana"/>
  </si>
  <si>
    <t>D</t>
  </si>
  <si>
    <t>2.8万円以上、3.0万円未満</t>
  </si>
  <si>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</si>
  <si>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7"/>
  </si>
  <si>
    <t>2.5万円以上、2.8万円未満</t>
  </si>
  <si>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</si>
  <si>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</si>
  <si>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専従</t>
    <rPh sb="0" eb="2">
      <t>センジュウ</t>
    </rPh>
    <phoneticPr fontId="29"/>
  </si>
  <si>
    <t>区分</t>
    <rPh sb="0" eb="2">
      <t>クブン</t>
    </rPh>
    <phoneticPr fontId="27"/>
  </si>
  <si>
    <t>常勤で専従</t>
    <rPh sb="0" eb="2">
      <t>ジョウキン</t>
    </rPh>
    <rPh sb="3" eb="5">
      <t>センジュウ</t>
    </rPh>
    <phoneticPr fontId="27"/>
  </si>
  <si>
    <t>常勤で兼務</t>
    <rPh sb="0" eb="2">
      <t>ジョウキン</t>
    </rPh>
    <rPh sb="3" eb="5">
      <t>ケンム</t>
    </rPh>
    <phoneticPr fontId="27"/>
  </si>
  <si>
    <t>非常勤で専従</t>
    <rPh sb="0" eb="3">
      <t>ヒジョウキン</t>
    </rPh>
    <rPh sb="4" eb="6">
      <t>センジュウ</t>
    </rPh>
    <phoneticPr fontId="27"/>
  </si>
  <si>
    <t>兼務</t>
    <rPh sb="0" eb="2">
      <t>ケンム</t>
    </rPh>
    <phoneticPr fontId="29"/>
  </si>
  <si>
    <t>(8)氏名</t>
    <rPh sb="3" eb="5">
      <t>シメイ</t>
    </rPh>
    <phoneticPr fontId="9"/>
  </si>
  <si>
    <t>　就労継続支援B型サービス費（Ⅵ）は、職業指導員及び生活支援員（職業指導員等）の総数が、常勤換算方法で、前年度の利用者の数の平均値を10で除して得た数以上であるとして、知事に届け出た場合に算定しているか。</t>
  </si>
  <si>
    <r>
      <t>⑦　情報公表未報告減算
　　　　法第76条の３第１項の規定に基づく情報公表対象サービス等情報に係る報告を行っていない場合
　　　　　100分の5</t>
    </r>
    <r>
      <rPr>
        <sz val="11"/>
        <color auto="1"/>
        <rFont val="Meiryo UI"/>
      </rPr>
      <t>（指定障害者支援施設については100分の10）</t>
    </r>
    <rPh sb="2" eb="4">
      <t>じょうほう</t>
    </rPh>
    <rPh sb="4" eb="6">
      <t>こうひょう</t>
    </rPh>
    <rPh sb="6" eb="9">
      <t>みほうこく</t>
    </rPh>
    <rPh sb="9" eb="11">
      <t>げんさん</t>
    </rPh>
    <rPh sb="69" eb="70">
      <t>ぶん</t>
    </rPh>
    <rPh sb="73" eb="75">
      <t>してい</t>
    </rPh>
    <rPh sb="75" eb="77">
      <t>しょうがい</t>
    </rPh>
    <rPh sb="77" eb="78">
      <t>しゃ</t>
    </rPh>
    <rPh sb="78" eb="80">
      <t>しえん</t>
    </rPh>
    <rPh sb="80" eb="82">
      <t>しせつ</t>
    </rPh>
    <rPh sb="90" eb="91">
      <t>ぶん</t>
    </rPh>
    <phoneticPr fontId="9" type="Hiragana"/>
  </si>
  <si>
    <t>(9)</t>
  </si>
  <si>
    <t>年</t>
    <rPh sb="0" eb="1">
      <t>ネン</t>
    </rPh>
    <phoneticPr fontId="9"/>
  </si>
  <si>
    <t>第３週</t>
    <rPh sb="0" eb="1">
      <t>ダイ</t>
    </rPh>
    <rPh sb="2" eb="3">
      <t>シュウ</t>
    </rPh>
    <phoneticPr fontId="9"/>
  </si>
  <si>
    <t>第４週</t>
    <rPh sb="0" eb="1">
      <t>ダイ</t>
    </rPh>
    <rPh sb="2" eb="3">
      <t>シュウ</t>
    </rPh>
    <phoneticPr fontId="9"/>
  </si>
  <si>
    <t>サービス種別</t>
    <rPh sb="4" eb="6">
      <t>シュベツ</t>
    </rPh>
    <phoneticPr fontId="27"/>
  </si>
  <si>
    <t>事業所名</t>
    <rPh sb="0" eb="3">
      <t>ジギョウショ</t>
    </rPh>
    <rPh sb="3" eb="4">
      <t>メイ</t>
    </rPh>
    <phoneticPr fontId="27"/>
  </si>
  <si>
    <t>　　(3)施設外就労の有無</t>
    <rPh sb="5" eb="7">
      <t>シセツ</t>
    </rPh>
    <rPh sb="7" eb="8">
      <t>ガイ</t>
    </rPh>
    <rPh sb="8" eb="10">
      <t>シュウロウ</t>
    </rPh>
    <rPh sb="11" eb="13">
      <t>ウム</t>
    </rPh>
    <phoneticPr fontId="9"/>
  </si>
  <si>
    <t>就労継続支援Ａ型・Ｂ型</t>
    <rPh sb="0" eb="2">
      <t>シュウロウ</t>
    </rPh>
    <rPh sb="2" eb="4">
      <t>ケイゾク</t>
    </rPh>
    <rPh sb="4" eb="6">
      <t>シエン</t>
    </rPh>
    <rPh sb="7" eb="8">
      <t>ガタ</t>
    </rPh>
    <rPh sb="10" eb="11">
      <t>ガタ</t>
    </rPh>
    <phoneticPr fontId="9"/>
  </si>
  <si>
    <t>有</t>
  </si>
  <si>
    <t>時間/週</t>
    <rPh sb="0" eb="2">
      <t>ジカン</t>
    </rPh>
    <rPh sb="3" eb="4">
      <t>シュウ</t>
    </rPh>
    <phoneticPr fontId="9"/>
  </si>
  <si>
    <t>(11)週平均の勤務時間数</t>
    <rPh sb="4" eb="7">
      <t>シュウヘイキン</t>
    </rPh>
    <rPh sb="8" eb="10">
      <t>キンム</t>
    </rPh>
    <rPh sb="10" eb="12">
      <t>ジカン</t>
    </rPh>
    <rPh sb="12" eb="13">
      <t>スウ</t>
    </rPh>
    <phoneticPr fontId="9"/>
  </si>
  <si>
    <t>時間/月</t>
    <rPh sb="0" eb="2">
      <t>ジカン</t>
    </rPh>
    <rPh sb="3" eb="4">
      <t>ツキ</t>
    </rPh>
    <phoneticPr fontId="9"/>
  </si>
  <si>
    <t>3.0万円以上、3.5万円未満</t>
  </si>
  <si>
    <t>(12)兼務状況
（兼務先／兼務する職務の内容）等</t>
  </si>
  <si>
    <t>兼務</t>
    <rPh sb="0" eb="2">
      <t>ケンム</t>
    </rPh>
    <phoneticPr fontId="9"/>
  </si>
  <si>
    <t xml:space="preserve">　別に厚生労働大臣が定める基準に適合すると認められた利用者の数が当該指定就労継続支援B型等の利用者の数に100分の30を乗じて得た数以上であって、別に厚生労働大臣が定める施設基準に適合しているものとして知事に届け出た指定就労継続支援B型事業所等において、指定就労継続支援B型等を行った場合に、１日につき所定単位数を加算しているか。
</t>
  </si>
  <si>
    <t>　従たる事業所を設置する場合は、主たる事業所及び従たる事業所の従業者（サービス管理責任者を除く）のうちそれぞれ１人以上は常勤であり、かつ、専ら当該主たる事業所又は従たる事業所の職務に従事する者でなければならない。</t>
    <rPh sb="1" eb="2">
      <t>じゅう</t>
    </rPh>
    <rPh sb="4" eb="7">
      <t>じぎょうしょ</t>
    </rPh>
    <rPh sb="8" eb="10">
      <t>せっち</t>
    </rPh>
    <rPh sb="12" eb="14">
      <t>ばあい</t>
    </rPh>
    <rPh sb="16" eb="17">
      <t>しゅ</t>
    </rPh>
    <rPh sb="19" eb="22">
      <t>じぎょうしょ</t>
    </rPh>
    <rPh sb="22" eb="23">
      <t>およ</t>
    </rPh>
    <rPh sb="24" eb="25">
      <t>じゅう</t>
    </rPh>
    <rPh sb="27" eb="30">
      <t>じぎょうしょ</t>
    </rPh>
    <rPh sb="31" eb="34">
      <t>じゅうぎょうしゃ</t>
    </rPh>
    <rPh sb="39" eb="41">
      <t>かんり</t>
    </rPh>
    <rPh sb="41" eb="44">
      <t>せきにんしゃ</t>
    </rPh>
    <rPh sb="45" eb="46">
      <t>のぞ</t>
    </rPh>
    <rPh sb="56" eb="57">
      <t>にん</t>
    </rPh>
    <rPh sb="57" eb="59">
      <t>いじょう</t>
    </rPh>
    <rPh sb="60" eb="62">
      <t>じょうきん</t>
    </rPh>
    <rPh sb="69" eb="70">
      <t>もっぱ</t>
    </rPh>
    <rPh sb="71" eb="73">
      <t>とうがい</t>
    </rPh>
    <rPh sb="73" eb="74">
      <t>しゅ</t>
    </rPh>
    <rPh sb="76" eb="79">
      <t>じぎょうしょ</t>
    </rPh>
    <rPh sb="79" eb="80">
      <t>また</t>
    </rPh>
    <rPh sb="81" eb="82">
      <t>じゅう</t>
    </rPh>
    <rPh sb="84" eb="87">
      <t>じぎょうしょ</t>
    </rPh>
    <rPh sb="88" eb="90">
      <t>しょくむ</t>
    </rPh>
    <rPh sb="91" eb="93">
      <t>じゅうじ</t>
    </rPh>
    <rPh sb="95" eb="96">
      <t>もの</t>
    </rPh>
    <phoneticPr fontId="9" type="Hiragana"/>
  </si>
  <si>
    <t>就労移行支援体制加算</t>
    <rPh sb="0" eb="2">
      <t>しゅうろう</t>
    </rPh>
    <rPh sb="2" eb="4">
      <t>いこう</t>
    </rPh>
    <rPh sb="4" eb="6">
      <t>しえん</t>
    </rPh>
    <rPh sb="6" eb="8">
      <t>たいせい</t>
    </rPh>
    <rPh sb="8" eb="10">
      <t>かさん</t>
    </rPh>
    <phoneticPr fontId="9" type="Hiragana"/>
  </si>
  <si>
    <t>利用者負担額上限額管理加算</t>
    <rPh sb="0" eb="3">
      <t>りようしゃ</t>
    </rPh>
    <rPh sb="3" eb="6">
      <t>ふたんがく</t>
    </rPh>
    <rPh sb="6" eb="8">
      <t>じょうげん</t>
    </rPh>
    <rPh sb="8" eb="9">
      <t>がく</t>
    </rPh>
    <rPh sb="9" eb="11">
      <t>かんり</t>
    </rPh>
    <rPh sb="11" eb="13">
      <t>かさん</t>
    </rPh>
    <phoneticPr fontId="9" type="Hiragana"/>
  </si>
  <si>
    <t>緊急時受入加算</t>
  </si>
  <si>
    <t>　視覚・聴覚言語障害者支援体制加算（Ⅰ）については、視覚障害者等（視覚又は聴覚若しくは言語機能に重度の障害のある者）である指定就労継続支援B型の利用者の数が当該指定就労継続支援B型の利用者の数に100分の50を乗じて得た数以上であって、視覚障害者等との意思疎通に関し専門性を有する者として専ら視覚障害者等の生活支援に従事する従業者を、人員配置基準に加え、常勤換算方法で、利用者の数を40で除して得た数以上配置しているものとして知事に届け出た指定就労継続支援B型事業所において、指定就労継続支援B型を行った場合に、加算しているか。</t>
  </si>
  <si>
    <t>緊急時受入加算</t>
    <rPh sb="0" eb="3">
      <t>きんきゅうじ</t>
    </rPh>
    <rPh sb="3" eb="4">
      <t>う</t>
    </rPh>
    <rPh sb="4" eb="5">
      <t>い</t>
    </rPh>
    <rPh sb="5" eb="7">
      <t>かさん</t>
    </rPh>
    <phoneticPr fontId="9" type="Hiragana"/>
  </si>
  <si>
    <t>福祉・介護職員等処遇改善加算</t>
    <rPh sb="0" eb="2">
      <t>ふくし</t>
    </rPh>
    <rPh sb="3" eb="5">
      <t>かいご</t>
    </rPh>
    <rPh sb="5" eb="7">
      <t>しょくいん</t>
    </rPh>
    <rPh sb="7" eb="8">
      <t>とう</t>
    </rPh>
    <rPh sb="8" eb="10">
      <t>しょぐう</t>
    </rPh>
    <rPh sb="10" eb="12">
      <t>かいぜん</t>
    </rPh>
    <rPh sb="12" eb="14">
      <t>かさん</t>
    </rPh>
    <phoneticPr fontId="9" type="Hiragana"/>
  </si>
  <si>
    <r>
      <t xml:space="preserve">・　概ね３ヶ月以上継続的に利用していた者が最後に利用した日から中５日以上（開所日で５日間）連続して利用がなかった場合に加算できる。
・　所要時間については、実際に要した時間により算定されるものではなく、個別支援計画に基づき算定される。
・　この加算を１月に２回算定する場合については、加算算定後又は事業所の利用後、再度５日間以上連続して利用がなかった場合にのみ対象となる。
</t>
    </r>
    <r>
      <rPr>
        <sz val="11"/>
        <color auto="1"/>
        <rFont val="Meiryo UI"/>
      </rPr>
      <t>・通常の事業所に雇用されている利用者であって、労働時間の延長の際に就労に必要な知識及び能力の向上のための支援を一時的に必要とするものについては、連続した５日間、就労継続支援Ａ型の利用がなくても居宅訪問して相談援助を行う必要性が低い場合も考えられることを踏まえ、居宅訪問して相談援助を行うことの必要性を市町村が確認できるよう、相談援助に当たって当該利用者の状況、相談援助の内容等を記録しておくこと。</t>
    </r>
    <rPh sb="19" eb="20">
      <t>もの</t>
    </rPh>
    <rPh sb="101" eb="103">
      <t>こべつ</t>
    </rPh>
    <rPh sb="103" eb="105">
      <t>しえん</t>
    </rPh>
    <phoneticPr fontId="9" type="Hiragana"/>
  </si>
  <si>
    <t>　就労継続支援B型サービス費（Ⅴ）は、職業指導員及び生活支援員（職業指導員等）の総数が、常勤換算方法で、前年度の利用者の数の平均値を7.5で除して得た数以上であるとして、知事に届け出た場合に算定しているか。</t>
  </si>
  <si>
    <t>2.3万円以上、2.5万円未満</t>
  </si>
  <si>
    <t>①　定員超過減算（３ヶ月平均）　100分の70
　　　過去3月間の利用者の数の平均値が、次の(ｱ)又は(ｲ)のいずれかに該当する場合
(ｱ)　 利用定員が11人以下の事業所
　　　　　利用定員の数に3を加えて得た数を超える場合
(ｲ) 　利用定員が12人以上の事業所
　　　　　利用定員の数に100分の125を乗じて得た数を超える場合</t>
    <rPh sb="2" eb="4">
      <t>ていいん</t>
    </rPh>
    <rPh sb="4" eb="6">
      <t>ちょうか</t>
    </rPh>
    <rPh sb="6" eb="8">
      <t>げんさん</t>
    </rPh>
    <rPh sb="10" eb="12">
      <t>かげつ</t>
    </rPh>
    <rPh sb="12" eb="14">
      <t>へいきん</t>
    </rPh>
    <phoneticPr fontId="9" type="Hiragana"/>
  </si>
  <si>
    <r>
      <t>　</t>
    </r>
    <r>
      <rPr>
        <sz val="11"/>
        <color auto="1"/>
        <rFont val="Meiryo UI"/>
      </rPr>
      <t>医療連携体制加算（Ⅴ）については、医療機関等との連携により、看護職員を指定就労継続支援B型事業所に訪問させ、当該看護職員が認定特定行為業務従事者に喀痰吸引等に係る指導を行った場合に、当該看護職員１人に対し、１日につき所定単位数を加算しているか。</t>
    </r>
    <rPh sb="92" eb="94">
      <t>とうがい</t>
    </rPh>
    <rPh sb="96" eb="98">
      <t>しょくいん</t>
    </rPh>
    <rPh sb="99" eb="100">
      <t>にん</t>
    </rPh>
    <phoneticPr fontId="9" type="Hiragana"/>
  </si>
  <si>
    <t>　目標工賃達成指導員配置加算の対象となる指定就労継続支援Ｂ型事業所等が県において作成される工賃向上計画に基づき、自らも工賃向上計画を作成するとともに、当該計画に掲げた工賃目標を達成した場合に、加算しているか。</t>
  </si>
  <si>
    <r>
      <t>⑤　個別支援計画未作成減算
　　　　就労継続支援</t>
    </r>
    <r>
      <rPr>
        <sz val="11"/>
        <color auto="1"/>
        <rFont val="Meiryo UI"/>
      </rPr>
      <t>B型計画が作成されていない場合
(ｱ)　作成されていない期間が３月未満の場合　　100分の70
(ｲ)　作成されていない期間が３月以上の場合　　100分の50</t>
    </r>
    <rPh sb="2" eb="4">
      <t>こべつ</t>
    </rPh>
    <rPh sb="4" eb="6">
      <t>しえん</t>
    </rPh>
    <rPh sb="6" eb="8">
      <t>けいかく</t>
    </rPh>
    <rPh sb="8" eb="11">
      <t>みさくせい</t>
    </rPh>
    <rPh sb="11" eb="13">
      <t>げんさん</t>
    </rPh>
    <rPh sb="18" eb="20">
      <t>しゅうろう</t>
    </rPh>
    <rPh sb="20" eb="22">
      <t>けいぞく</t>
    </rPh>
    <rPh sb="22" eb="24">
      <t>しえん</t>
    </rPh>
    <rPh sb="25" eb="26">
      <t>がた</t>
    </rPh>
    <rPh sb="45" eb="47">
      <t>さくせい</t>
    </rPh>
    <rPh sb="53" eb="55">
      <t>きかん</t>
    </rPh>
    <rPh sb="57" eb="58">
      <t>つき</t>
    </rPh>
    <rPh sb="58" eb="60">
      <t>みまん</t>
    </rPh>
    <rPh sb="61" eb="63">
      <t>ばあい</t>
    </rPh>
    <rPh sb="77" eb="79">
      <t>さくせい</t>
    </rPh>
    <rPh sb="85" eb="87">
      <t>きかん</t>
    </rPh>
    <rPh sb="89" eb="90">
      <t>つき</t>
    </rPh>
    <rPh sb="90" eb="92">
      <t>いじょう</t>
    </rPh>
    <rPh sb="93" eb="95">
      <t>ばあい</t>
    </rPh>
    <phoneticPr fontId="9" type="Hiragana"/>
  </si>
  <si>
    <t xml:space="preserve">就労継続支援B型サービス費
</t>
    <rPh sb="0" eb="2">
      <t>しゅうろう</t>
    </rPh>
    <rPh sb="2" eb="4">
      <t>けいぞく</t>
    </rPh>
    <rPh sb="4" eb="6">
      <t>しえん</t>
    </rPh>
    <rPh sb="7" eb="8">
      <t>がた</t>
    </rPh>
    <phoneticPr fontId="9" type="Hiragana"/>
  </si>
  <si>
    <r>
      <t>就労移行</t>
    </r>
    <r>
      <rPr>
        <sz val="11"/>
        <color auto="1"/>
        <rFont val="Meiryo UI"/>
      </rPr>
      <t>連携
加算</t>
    </r>
    <rPh sb="0" eb="2">
      <t>しゅうろう</t>
    </rPh>
    <rPh sb="2" eb="4">
      <t>いこう</t>
    </rPh>
    <rPh sb="4" eb="6">
      <t>れんけい</t>
    </rPh>
    <rPh sb="7" eb="9">
      <t>かさん</t>
    </rPh>
    <phoneticPr fontId="9" type="Hiragana"/>
  </si>
  <si>
    <t xml:space="preserve">・別に厚生労働大臣が定める基準…平18厚労告543・第37号
・別に厚生労働大臣が定める施設基準…平18厚労告551・第14号・へ
</t>
    <rPh sb="13" eb="15">
      <t>きじゅん</t>
    </rPh>
    <rPh sb="16" eb="17">
      <t>ひら</t>
    </rPh>
    <rPh sb="19" eb="21">
      <t>こうろう</t>
    </rPh>
    <rPh sb="21" eb="22">
      <t>つげ</t>
    </rPh>
    <rPh sb="26" eb="27">
      <t>だい</t>
    </rPh>
    <rPh sb="29" eb="30">
      <t>ごう</t>
    </rPh>
    <phoneticPr fontId="9" type="Hiragana"/>
  </si>
  <si>
    <r>
      <t>　</t>
    </r>
    <r>
      <rPr>
        <sz val="11"/>
        <color auto="1"/>
        <rFont val="Meiryo UI"/>
      </rPr>
      <t>医療連携体制加算（Ⅳ）については、医療機関等との連携により、看護職員を指定就労継続支援B型事業所に訪問させ、当該看護職員が別に厚生労働大臣が定める者に対して看護を行った場合に、当該看護を受けた利用者の数に応じ、１日につき所定単位数を加算しているか。</t>
    </r>
    <rPh sb="62" eb="63">
      <t>べつ</t>
    </rPh>
    <rPh sb="76" eb="77">
      <t>たい</t>
    </rPh>
    <rPh sb="79" eb="81">
      <t>かんご</t>
    </rPh>
    <rPh sb="89" eb="91">
      <t>とうがい</t>
    </rPh>
    <rPh sb="101" eb="102">
      <t>かず</t>
    </rPh>
    <rPh sb="103" eb="104">
      <t>おう</t>
    </rPh>
    <phoneticPr fontId="9" type="Hiragana"/>
  </si>
  <si>
    <t xml:space="preserve">
</t>
  </si>
  <si>
    <t>②について
・　体験的な利用支援を行うに当たっての指定地域移行支援事業者との留意点等の情報共有その他必要な連絡調整
・　体験的な利用支援を行った際の状況に係る指定地域移行支援事業者との情報共有や当該状況を踏まえた今後の支援方針の協議等
・　利用者に対する体験的な利用支援を行うに当たっての相談支援
・　指定地域移行支援事業者が行う障害福祉サービスの体験的な利用支援の利用日については、当該加算以外の指定就労継続支援B型等に係る基本報酬等は算定できない。
・　当該加算は体験利用日に算定することが原則であるが、②の支援を体験利用日以前に行った場合には、利用者が実際に体験利用した日の初日に算定して差し支えない。</t>
    <rPh sb="8" eb="11">
      <t>たいけんてき</t>
    </rPh>
    <rPh sb="12" eb="14">
      <t>りよう</t>
    </rPh>
    <rPh sb="14" eb="16">
      <t>しえん</t>
    </rPh>
    <rPh sb="17" eb="18">
      <t>おこな</t>
    </rPh>
    <rPh sb="20" eb="21">
      <t>あ</t>
    </rPh>
    <rPh sb="25" eb="27">
      <t>してい</t>
    </rPh>
    <rPh sb="27" eb="29">
      <t>ちいき</t>
    </rPh>
    <rPh sb="29" eb="31">
      <t>いこう</t>
    </rPh>
    <rPh sb="31" eb="33">
      <t>しえん</t>
    </rPh>
    <rPh sb="33" eb="36">
      <t>じぎょうしゃ</t>
    </rPh>
    <rPh sb="38" eb="41">
      <t>りゅういてん</t>
    </rPh>
    <rPh sb="41" eb="42">
      <t>とう</t>
    </rPh>
    <rPh sb="43" eb="45">
      <t>じょうほう</t>
    </rPh>
    <rPh sb="45" eb="47">
      <t>きょうゆう</t>
    </rPh>
    <rPh sb="49" eb="50">
      <t>た</t>
    </rPh>
    <rPh sb="50" eb="52">
      <t>ひつよう</t>
    </rPh>
    <rPh sb="53" eb="55">
      <t>れんらく</t>
    </rPh>
    <rPh sb="55" eb="57">
      <t>ちょうせい</t>
    </rPh>
    <rPh sb="60" eb="63">
      <t>たいけんてき</t>
    </rPh>
    <rPh sb="64" eb="66">
      <t>りよう</t>
    </rPh>
    <rPh sb="66" eb="68">
      <t>しえん</t>
    </rPh>
    <rPh sb="69" eb="70">
      <t>おこな</t>
    </rPh>
    <rPh sb="72" eb="73">
      <t>さい</t>
    </rPh>
    <rPh sb="74" eb="76">
      <t>じょうきょう</t>
    </rPh>
    <rPh sb="77" eb="78">
      <t>かか</t>
    </rPh>
    <rPh sb="79" eb="81">
      <t>してい</t>
    </rPh>
    <rPh sb="81" eb="83">
      <t>ちいき</t>
    </rPh>
    <rPh sb="83" eb="85">
      <t>いこう</t>
    </rPh>
    <rPh sb="85" eb="87">
      <t>しえん</t>
    </rPh>
    <rPh sb="87" eb="90">
      <t>じぎょうしゃ</t>
    </rPh>
    <rPh sb="92" eb="94">
      <t>じょうほう</t>
    </rPh>
    <rPh sb="94" eb="96">
      <t>きょうゆう</t>
    </rPh>
    <rPh sb="97" eb="99">
      <t>とうがい</t>
    </rPh>
    <rPh sb="99" eb="101">
      <t>じょうきょう</t>
    </rPh>
    <rPh sb="102" eb="103">
      <t>ふ</t>
    </rPh>
    <rPh sb="106" eb="108">
      <t>こんご</t>
    </rPh>
    <rPh sb="109" eb="111">
      <t>しえん</t>
    </rPh>
    <rPh sb="111" eb="113">
      <t>ほうしん</t>
    </rPh>
    <rPh sb="114" eb="116">
      <t>きょうぎ</t>
    </rPh>
    <rPh sb="116" eb="117">
      <t>とう</t>
    </rPh>
    <rPh sb="120" eb="123">
      <t>りようしゃ</t>
    </rPh>
    <rPh sb="124" eb="125">
      <t>たい</t>
    </rPh>
    <rPh sb="127" eb="130">
      <t>たいけんてき</t>
    </rPh>
    <rPh sb="131" eb="133">
      <t>りよう</t>
    </rPh>
    <rPh sb="133" eb="135">
      <t>しえん</t>
    </rPh>
    <rPh sb="136" eb="137">
      <t>おこな</t>
    </rPh>
    <rPh sb="139" eb="140">
      <t>あ</t>
    </rPh>
    <rPh sb="144" eb="146">
      <t>そうだん</t>
    </rPh>
    <rPh sb="146" eb="148">
      <t>しえん</t>
    </rPh>
    <rPh sb="152" eb="154">
      <t>してい</t>
    </rPh>
    <rPh sb="154" eb="156">
      <t>ちいき</t>
    </rPh>
    <rPh sb="156" eb="158">
      <t>いこう</t>
    </rPh>
    <rPh sb="158" eb="160">
      <t>しえん</t>
    </rPh>
    <rPh sb="160" eb="163">
      <t>じぎょうしゃ</t>
    </rPh>
    <rPh sb="164" eb="165">
      <t>おこな</t>
    </rPh>
    <rPh sb="166" eb="168">
      <t>しょうがい</t>
    </rPh>
    <rPh sb="168" eb="170">
      <t>ふくし</t>
    </rPh>
    <rPh sb="175" eb="178">
      <t>たいけんてき</t>
    </rPh>
    <rPh sb="179" eb="181">
      <t>りよう</t>
    </rPh>
    <rPh sb="181" eb="183">
      <t>しえん</t>
    </rPh>
    <rPh sb="184" eb="187">
      <t>りようび</t>
    </rPh>
    <rPh sb="193" eb="195">
      <t>とうがい</t>
    </rPh>
    <rPh sb="195" eb="197">
      <t>かさん</t>
    </rPh>
    <rPh sb="197" eb="199">
      <t>いがい</t>
    </rPh>
    <rPh sb="200" eb="202">
      <t>してい</t>
    </rPh>
    <rPh sb="202" eb="204">
      <t>しゅうろう</t>
    </rPh>
    <rPh sb="204" eb="206">
      <t>けいぞく</t>
    </rPh>
    <rPh sb="206" eb="208">
      <t>しえん</t>
    </rPh>
    <rPh sb="209" eb="210">
      <t>がた</t>
    </rPh>
    <rPh sb="210" eb="211">
      <t>とう</t>
    </rPh>
    <rPh sb="212" eb="213">
      <t>かか</t>
    </rPh>
    <rPh sb="214" eb="216">
      <t>きほん</t>
    </rPh>
    <rPh sb="216" eb="218">
      <t>ほうしゅう</t>
    </rPh>
    <rPh sb="218" eb="219">
      <t>とう</t>
    </rPh>
    <rPh sb="220" eb="222">
      <t>さんてい</t>
    </rPh>
    <rPh sb="230" eb="232">
      <t>とうがい</t>
    </rPh>
    <rPh sb="232" eb="234">
      <t>かさん</t>
    </rPh>
    <rPh sb="235" eb="237">
      <t>たいけん</t>
    </rPh>
    <rPh sb="237" eb="240">
      <t>りようび</t>
    </rPh>
    <rPh sb="241" eb="243">
      <t>さんてい</t>
    </rPh>
    <rPh sb="248" eb="250">
      <t>げんそく</t>
    </rPh>
    <rPh sb="257" eb="259">
      <t>しえん</t>
    </rPh>
    <rPh sb="260" eb="262">
      <t>たいけん</t>
    </rPh>
    <rPh sb="262" eb="265">
      <t>りようび</t>
    </rPh>
    <rPh sb="265" eb="267">
      <t>いぜん</t>
    </rPh>
    <rPh sb="268" eb="269">
      <t>おこな</t>
    </rPh>
    <rPh sb="271" eb="273">
      <t>ばあい</t>
    </rPh>
    <rPh sb="276" eb="279">
      <t>りようしゃ</t>
    </rPh>
    <rPh sb="280" eb="282">
      <t>じっさい</t>
    </rPh>
    <rPh sb="283" eb="285">
      <t>たいけん</t>
    </rPh>
    <rPh sb="285" eb="287">
      <t>りよう</t>
    </rPh>
    <rPh sb="289" eb="290">
      <t>ひ</t>
    </rPh>
    <rPh sb="291" eb="293">
      <t>しょにち</t>
    </rPh>
    <rPh sb="294" eb="296">
      <t>さんてい</t>
    </rPh>
    <rPh sb="298" eb="299">
      <t>さ</t>
    </rPh>
    <rPh sb="300" eb="301">
      <t>つか</t>
    </rPh>
    <phoneticPr fontId="9" type="Hiragana"/>
  </si>
  <si>
    <r>
      <t>　就労継続支援B型サービス費（</t>
    </r>
    <r>
      <rPr>
        <sz val="11"/>
        <color auto="1"/>
        <rFont val="Meiryo UI"/>
      </rPr>
      <t>Ⅲ）は、工賃向上計画基本指針に基づく工賃向上計画を県に提出したとして、知事に届け出た場合に算定しているか。</t>
    </r>
    <rPh sb="1" eb="3">
      <t>しゅうろう</t>
    </rPh>
    <rPh sb="3" eb="5">
      <t>けいぞく</t>
    </rPh>
    <rPh sb="5" eb="7">
      <t>しえん</t>
    </rPh>
    <rPh sb="8" eb="9">
      <t>がた</t>
    </rPh>
    <rPh sb="13" eb="14">
      <t>ひ</t>
    </rPh>
    <rPh sb="50" eb="52">
      <t>ちじ</t>
    </rPh>
    <rPh sb="53" eb="54">
      <t>とど</t>
    </rPh>
    <rPh sb="55" eb="56">
      <t>で</t>
    </rPh>
    <rPh sb="57" eb="59">
      <t>ばあい</t>
    </rPh>
    <rPh sb="60" eb="62">
      <t>さんてい</t>
    </rPh>
    <phoneticPr fontId="9" type="Hiragana"/>
  </si>
  <si>
    <t xml:space="preserve">・　福祉専門職員配置等加算(Ⅰ)又は(Ⅱ）を算定している場合は、算定しない。
・　「3年以上の従事」については、同一法人が経営する他の社会福祉施設等において、サービスを利用者に直接提供する職員として勤務した年数も含めることができる。（非常勤で勤務していた年数も含めて可。）
</t>
    <rPh sb="134" eb="135">
      <t>か</t>
    </rPh>
    <phoneticPr fontId="9" type="Hiragana"/>
  </si>
  <si>
    <t>利用実績の算定については、次によるものとする。
　①　前年度における利用者のうち障害基礎年金１級受給者の延べ人数を算出
　②　前年度における利用者の延べ人数を算出
　③　①÷②により利用者延べ人数のうち障害基礎年金１級受給者延べ人数割合を算出</t>
    <rPh sb="0" eb="2">
      <t>りよう</t>
    </rPh>
    <rPh sb="2" eb="4">
      <t>じっせき</t>
    </rPh>
    <rPh sb="5" eb="7">
      <t>さんてい</t>
    </rPh>
    <rPh sb="13" eb="14">
      <t>つぎ</t>
    </rPh>
    <rPh sb="27" eb="30">
      <t>ぜんねんど</t>
    </rPh>
    <rPh sb="34" eb="37">
      <t>りようしゃ</t>
    </rPh>
    <rPh sb="40" eb="42">
      <t>しょうがい</t>
    </rPh>
    <rPh sb="42" eb="44">
      <t>きそ</t>
    </rPh>
    <rPh sb="44" eb="46">
      <t>ねんきん</t>
    </rPh>
    <rPh sb="47" eb="48">
      <t>きゅう</t>
    </rPh>
    <rPh sb="48" eb="51">
      <t>じゅきゅうしゃ</t>
    </rPh>
    <rPh sb="52" eb="53">
      <t>の</t>
    </rPh>
    <rPh sb="54" eb="56">
      <t>にんずう</t>
    </rPh>
    <rPh sb="57" eb="59">
      <t>さんしゅつ</t>
    </rPh>
    <rPh sb="63" eb="66">
      <t>ぜんねんど</t>
    </rPh>
    <rPh sb="70" eb="73">
      <t>りようしゃ</t>
    </rPh>
    <rPh sb="74" eb="75">
      <t>の</t>
    </rPh>
    <rPh sb="76" eb="78">
      <t>にんずう</t>
    </rPh>
    <rPh sb="79" eb="81">
      <t>さんしゅつ</t>
    </rPh>
    <rPh sb="91" eb="94">
      <t>りようしゃ</t>
    </rPh>
    <rPh sb="94" eb="95">
      <t>の</t>
    </rPh>
    <rPh sb="96" eb="98">
      <t>にんずう</t>
    </rPh>
    <rPh sb="101" eb="103">
      <t>しょうがい</t>
    </rPh>
    <rPh sb="103" eb="105">
      <t>きそ</t>
    </rPh>
    <rPh sb="105" eb="107">
      <t>ねんきん</t>
    </rPh>
    <rPh sb="108" eb="109">
      <t>きゅう</t>
    </rPh>
    <rPh sb="109" eb="112">
      <t>じゅきゅうしゃ</t>
    </rPh>
    <rPh sb="112" eb="113">
      <t>の</t>
    </rPh>
    <rPh sb="114" eb="116">
      <t>にんずう</t>
    </rPh>
    <rPh sb="116" eb="118">
      <t>わりあい</t>
    </rPh>
    <rPh sb="119" eb="121">
      <t>さんしゅつ</t>
    </rPh>
    <phoneticPr fontId="9" type="Hiragana"/>
  </si>
  <si>
    <t>運営指導
確認結果</t>
    <rPh sb="0" eb="2">
      <t>ウンエイ</t>
    </rPh>
    <rPh sb="2" eb="4">
      <t>シドウ</t>
    </rPh>
    <rPh sb="5" eb="7">
      <t>カクニン</t>
    </rPh>
    <rPh sb="7" eb="9">
      <t>ケッカ</t>
    </rPh>
    <phoneticPr fontId="9"/>
  </si>
  <si>
    <t>・訪問相談記録等</t>
  </si>
  <si>
    <t>・欠席時の連絡対応記録</t>
  </si>
  <si>
    <r>
      <t>⑩　虐待防止措置未実施減算
　　　　次の基準を満たしていない場合　100分の1
（ア）虐待防止委員会を定期的に開催するとともに、その結果について従業者に周知徹底を図ること</t>
    </r>
    <r>
      <rPr>
        <sz val="11"/>
        <color auto="1"/>
        <rFont val="Meiryo UI"/>
      </rPr>
      <t xml:space="preserve">（１年に１回以上開催）
（イ）従業者に対し、虐待の防止のための研修を定期的に実施すること（１年に１回以上実施）
（ウ）上記措置を適切に実施するための担当者を置くこと
</t>
    </r>
    <rPh sb="2" eb="4">
      <t>ぎゃくたい</t>
    </rPh>
    <rPh sb="4" eb="6">
      <t>ぼうし</t>
    </rPh>
    <rPh sb="6" eb="8">
      <t>そち</t>
    </rPh>
    <rPh sb="8" eb="11">
      <t>みじっし</t>
    </rPh>
    <rPh sb="11" eb="13">
      <t>げんさん</t>
    </rPh>
    <rPh sb="36" eb="37">
      <t>ぶん</t>
    </rPh>
    <phoneticPr fontId="9" type="Hiragana"/>
  </si>
  <si>
    <t>・当該利用者が、当該支給決定を受けた日の前日から起算して過去3年以内に就労移行支援に係る支給決定を受けていた場合は算定できない。 
・本加算は、申請した支給決定を受けたときに算定可能となるため、加算を算定する事業所は、移行先の就労移行支援事業所や、特定相談支援事業所、市町村等と情報共有を図り、予め、支給決定の日を把握しておくことが望ましい。
・提供情報は、当該利用者の個別支援計画、モニタリング結果、各種作業の実施記録等、支給決定に係るサービス等利用計画の作成にあたり、参考になるものであること。なお、情報の提供にあたっては、電子メール等のインターネットを利用した提供方法でも差し支えない。</t>
    <rPh sb="57" eb="59">
      <t>さんてい</t>
    </rPh>
    <rPh sb="67" eb="68">
      <t>ほん</t>
    </rPh>
    <rPh sb="68" eb="70">
      <t>かさん</t>
    </rPh>
    <rPh sb="72" eb="74">
      <t>しんせい</t>
    </rPh>
    <rPh sb="76" eb="78">
      <t>しきゅう</t>
    </rPh>
    <rPh sb="78" eb="80">
      <t>けってい</t>
    </rPh>
    <rPh sb="81" eb="82">
      <t>う</t>
    </rPh>
    <rPh sb="87" eb="89">
      <t>さんてい</t>
    </rPh>
    <rPh sb="89" eb="91">
      <t>かのう</t>
    </rPh>
    <rPh sb="97" eb="99">
      <t>かさん</t>
    </rPh>
    <rPh sb="100" eb="102">
      <t>さんてい</t>
    </rPh>
    <rPh sb="104" eb="107">
      <t>じぎょうしょ</t>
    </rPh>
    <rPh sb="109" eb="112">
      <t>いこうさき</t>
    </rPh>
    <rPh sb="113" eb="115">
      <t>しゅうろう</t>
    </rPh>
    <rPh sb="115" eb="117">
      <t>いこう</t>
    </rPh>
    <rPh sb="117" eb="119">
      <t>しえん</t>
    </rPh>
    <rPh sb="119" eb="121">
      <t>じぎょう</t>
    </rPh>
    <rPh sb="121" eb="122">
      <t>しょ</t>
    </rPh>
    <rPh sb="124" eb="126">
      <t>とくてい</t>
    </rPh>
    <rPh sb="126" eb="128">
      <t>そうだん</t>
    </rPh>
    <rPh sb="128" eb="130">
      <t>しえん</t>
    </rPh>
    <rPh sb="130" eb="133">
      <t>じぎょうしょ</t>
    </rPh>
    <rPh sb="134" eb="137">
      <t>しちょうそん</t>
    </rPh>
    <rPh sb="137" eb="138">
      <t>とう</t>
    </rPh>
    <rPh sb="139" eb="141">
      <t>じょうほう</t>
    </rPh>
    <rPh sb="141" eb="143">
      <t>きょうゆう</t>
    </rPh>
    <rPh sb="144" eb="145">
      <t>はか</t>
    </rPh>
    <rPh sb="147" eb="148">
      <t>あらかじ</t>
    </rPh>
    <rPh sb="150" eb="152">
      <t>しきゅう</t>
    </rPh>
    <rPh sb="152" eb="154">
      <t>けってい</t>
    </rPh>
    <rPh sb="155" eb="156">
      <t>ひ</t>
    </rPh>
    <rPh sb="157" eb="159">
      <t>はあく</t>
    </rPh>
    <rPh sb="166" eb="167">
      <t>のぞ</t>
    </rPh>
    <rPh sb="173" eb="175">
      <t>ていきょう</t>
    </rPh>
    <rPh sb="175" eb="177">
      <t>じょうほう</t>
    </rPh>
    <rPh sb="179" eb="181">
      <t>とうがい</t>
    </rPh>
    <rPh sb="181" eb="184">
      <t>りようしゃ</t>
    </rPh>
    <rPh sb="185" eb="187">
      <t>こべつ</t>
    </rPh>
    <rPh sb="187" eb="189">
      <t>しえん</t>
    </rPh>
    <rPh sb="189" eb="191">
      <t>けいかく</t>
    </rPh>
    <rPh sb="198" eb="200">
      <t>けっか</t>
    </rPh>
    <rPh sb="201" eb="203">
      <t>かくしゅ</t>
    </rPh>
    <rPh sb="203" eb="205">
      <t>さぎょう</t>
    </rPh>
    <rPh sb="206" eb="208">
      <t>じっし</t>
    </rPh>
    <rPh sb="208" eb="210">
      <t>きろく</t>
    </rPh>
    <rPh sb="210" eb="211">
      <t>とう</t>
    </rPh>
    <rPh sb="212" eb="214">
      <t>しきゅう</t>
    </rPh>
    <rPh sb="214" eb="216">
      <t>けってい</t>
    </rPh>
    <rPh sb="217" eb="218">
      <t>かか</t>
    </rPh>
    <rPh sb="223" eb="224">
      <t>とう</t>
    </rPh>
    <rPh sb="224" eb="226">
      <t>りよう</t>
    </rPh>
    <rPh sb="226" eb="228">
      <t>けいかく</t>
    </rPh>
    <rPh sb="229" eb="231">
      <t>さくせい</t>
    </rPh>
    <rPh sb="236" eb="238">
      <t>さんこう</t>
    </rPh>
    <rPh sb="252" eb="254">
      <t>じょうほう</t>
    </rPh>
    <rPh sb="255" eb="257">
      <t>ていきょう</t>
    </rPh>
    <rPh sb="264" eb="266">
      <t>でんし</t>
    </rPh>
    <rPh sb="269" eb="270">
      <t>とう</t>
    </rPh>
    <rPh sb="279" eb="281">
      <t>りよう</t>
    </rPh>
    <rPh sb="283" eb="285">
      <t>ていきょう</t>
    </rPh>
    <rPh sb="285" eb="287">
      <t>ほうほう</t>
    </rPh>
    <rPh sb="289" eb="290">
      <t>さ</t>
    </rPh>
    <rPh sb="291" eb="292">
      <t>つか</t>
    </rPh>
    <phoneticPr fontId="9" type="Hiragana"/>
  </si>
  <si>
    <r>
      <t>　（ただし、地方公共団体が設置する特定指定就労継続支援Ｂ型事業所</t>
    </r>
    <r>
      <rPr>
        <sz val="11"/>
        <color auto="1"/>
        <rFont val="Meiryo UI"/>
      </rPr>
      <t xml:space="preserve">等の場合にあっては、所定単位数の1000分の965に相当する単位数を算定。）
</t>
    </r>
    <r>
      <rPr>
        <strike/>
        <sz val="11"/>
        <color rgb="FFFF0000"/>
        <rFont val="Meiryo UI"/>
      </rPr>
      <t xml:space="preserve">
</t>
    </r>
    <rPh sb="32" eb="33">
      <t>とう</t>
    </rPh>
    <phoneticPr fontId="9" type="Hiragana"/>
  </si>
  <si>
    <r>
      <t>　</t>
    </r>
    <r>
      <rPr>
        <sz val="11"/>
        <color auto="1"/>
        <rFont val="Meiryo UI"/>
      </rPr>
      <t>医療連携体制加算（Ⅲ）については、医療機関等との連携により、看護職員を指定就労継続支援B型事業所に訪問させ、当該看護職員が利用者に対して２時間以上の看護を行った場合に、当該看護を受けた利用者に対し、１日につき所定単位数を加算しているか。</t>
    </r>
    <rPh sb="70" eb="72">
      <t>じかん</t>
    </rPh>
    <rPh sb="72" eb="74">
      <t>いじょう</t>
    </rPh>
    <phoneticPr fontId="9" type="Hiragana"/>
  </si>
  <si>
    <r>
      <t>　別に厚生労働大臣が定める施設基準に適合しているものとして知事に届け出た</t>
    </r>
    <r>
      <rPr>
        <sz val="11"/>
        <color auto="1"/>
        <rFont val="Meiryo UI"/>
      </rPr>
      <t>指定就労継続支援B型事業所が、厚生労働大臣が定める者に対して、特別な支援に対応した就労継続支援B型計画に基づき、地域生活のための相談支援や個別の支援を行った場合に、当該者に対し当該支援等を開始した日から起算して３年以内の期間において、加算しているか。</t>
    </r>
    <rPh sb="1" eb="2">
      <t>べつ</t>
    </rPh>
    <rPh sb="3" eb="5">
      <t>こうせい</t>
    </rPh>
    <rPh sb="5" eb="7">
      <t>ろうどう</t>
    </rPh>
    <rPh sb="7" eb="9">
      <t>だいじん</t>
    </rPh>
    <rPh sb="10" eb="11">
      <t>さだ</t>
    </rPh>
    <rPh sb="13" eb="15">
      <t>しせつ</t>
    </rPh>
    <rPh sb="15" eb="17">
      <t>きじゅん</t>
    </rPh>
    <rPh sb="18" eb="20">
      <t>てきごう</t>
    </rPh>
    <rPh sb="29" eb="31">
      <t>ちじ</t>
    </rPh>
    <rPh sb="32" eb="33">
      <t>とど</t>
    </rPh>
    <rPh sb="34" eb="35">
      <t>で</t>
    </rPh>
    <rPh sb="51" eb="53">
      <t>こうせい</t>
    </rPh>
    <rPh sb="53" eb="55">
      <t>ろうどう</t>
    </rPh>
    <rPh sb="55" eb="57">
      <t>だいじん</t>
    </rPh>
    <rPh sb="58" eb="59">
      <t>さだ</t>
    </rPh>
    <rPh sb="61" eb="62">
      <t>もの</t>
    </rPh>
    <rPh sb="63" eb="64">
      <t>たい</t>
    </rPh>
    <rPh sb="67" eb="69">
      <t>とくべつ</t>
    </rPh>
    <rPh sb="70" eb="72">
      <t>しえん</t>
    </rPh>
    <rPh sb="73" eb="75">
      <t>たいおう</t>
    </rPh>
    <rPh sb="88" eb="89">
      <t>もと</t>
    </rPh>
    <rPh sb="92" eb="94">
      <t>ちいき</t>
    </rPh>
    <rPh sb="94" eb="96">
      <t>せいかつ</t>
    </rPh>
    <rPh sb="100" eb="102">
      <t>そうだん</t>
    </rPh>
    <rPh sb="102" eb="104">
      <t>しえん</t>
    </rPh>
    <rPh sb="105" eb="107">
      <t>こべつ</t>
    </rPh>
    <rPh sb="108" eb="110">
      <t>しえん</t>
    </rPh>
    <rPh sb="111" eb="112">
      <t>おこな</t>
    </rPh>
    <rPh sb="114" eb="116">
      <t>ばあい</t>
    </rPh>
    <rPh sb="118" eb="120">
      <t>とうがい</t>
    </rPh>
    <rPh sb="120" eb="121">
      <t>しゃ</t>
    </rPh>
    <rPh sb="122" eb="123">
      <t>たい</t>
    </rPh>
    <rPh sb="124" eb="126">
      <t>とうがい</t>
    </rPh>
    <rPh sb="126" eb="128">
      <t>しえん</t>
    </rPh>
    <rPh sb="128" eb="129">
      <t>とう</t>
    </rPh>
    <rPh sb="130" eb="132">
      <t>かいし</t>
    </rPh>
    <rPh sb="134" eb="135">
      <t>ひ</t>
    </rPh>
    <rPh sb="137" eb="139">
      <t>きさん</t>
    </rPh>
    <rPh sb="142" eb="143">
      <t>ねん</t>
    </rPh>
    <rPh sb="143" eb="145">
      <t>いない</t>
    </rPh>
    <rPh sb="146" eb="148">
      <t>きかん</t>
    </rPh>
    <rPh sb="153" eb="155">
      <t>かさん</t>
    </rPh>
    <phoneticPr fontId="9" type="Hiragana"/>
  </si>
  <si>
    <t>平18厚告第523号の二</t>
  </si>
  <si>
    <t xml:space="preserve">　（指定就労継続支援B型）
</t>
  </si>
  <si>
    <t>就労継続支援Ｂ型計画未作成減算</t>
    <rPh sb="0" eb="2">
      <t>しゅうろう</t>
    </rPh>
    <rPh sb="2" eb="4">
      <t>けいぞく</t>
    </rPh>
    <rPh sb="4" eb="6">
      <t>しえん</t>
    </rPh>
    <rPh sb="7" eb="8">
      <t>がた</t>
    </rPh>
    <rPh sb="8" eb="10">
      <t>けいかく</t>
    </rPh>
    <rPh sb="10" eb="13">
      <t>みさくせい</t>
    </rPh>
    <rPh sb="13" eb="15">
      <t>げんさん</t>
    </rPh>
    <phoneticPr fontId="9" type="Hiragana"/>
  </si>
  <si>
    <t>ピアサポート実施加算</t>
  </si>
  <si>
    <r>
      <t>別に厚生労働大臣が定める施設基準</t>
    </r>
    <r>
      <rPr>
        <sz val="11"/>
        <color auto="1"/>
        <rFont val="Meiryo UI"/>
      </rPr>
      <t>…平18厚労告551・第14号・ホ
…①運営規程において、市町村により地域生活支援拠点等として位置づけられていることを定めていること。
　 ②従業者のうち、市町村及び拠点関係機関との連携及び調整に従事する者を１以上配置していること。</t>
    </r>
    <rPh sb="0" eb="1">
      <t>べつ</t>
    </rPh>
    <rPh sb="2" eb="4">
      <t>こうせい</t>
    </rPh>
    <rPh sb="4" eb="6">
      <t>ろうどう</t>
    </rPh>
    <rPh sb="6" eb="8">
      <t>だいじん</t>
    </rPh>
    <rPh sb="9" eb="10">
      <t>さだ</t>
    </rPh>
    <rPh sb="12" eb="14">
      <t>しせつ</t>
    </rPh>
    <rPh sb="14" eb="16">
      <t>きじゅん</t>
    </rPh>
    <rPh sb="17" eb="18">
      <t>へい</t>
    </rPh>
    <rPh sb="20" eb="22">
      <t>こうろう</t>
    </rPh>
    <rPh sb="22" eb="23">
      <t>こく</t>
    </rPh>
    <rPh sb="27" eb="28">
      <t>だい</t>
    </rPh>
    <rPh sb="30" eb="31">
      <t>ごう</t>
    </rPh>
    <phoneticPr fontId="9" type="Hiragana"/>
  </si>
  <si>
    <r>
      <t>該当あり　加算（Ⅰ）</t>
    </r>
    <r>
      <rPr>
        <sz val="11"/>
        <color rgb="FFFF0000"/>
        <rFont val="Meiryo UI"/>
      </rPr>
      <t>ロ</t>
    </r>
    <rPh sb="0" eb="2">
      <t>がいとう</t>
    </rPh>
    <rPh sb="5" eb="7">
      <t>かさん</t>
    </rPh>
    <phoneticPr fontId="9" type="Hiragana"/>
  </si>
  <si>
    <t>4.5万円以上、4.8万円未満</t>
  </si>
  <si>
    <t>地域協働加算</t>
  </si>
  <si>
    <t>目標工賃達成指導員配置加算</t>
    <rPh sb="0" eb="2">
      <t>もくひょう</t>
    </rPh>
    <rPh sb="2" eb="4">
      <t>こうちん</t>
    </rPh>
    <rPh sb="4" eb="6">
      <t>たっせい</t>
    </rPh>
    <rPh sb="6" eb="9">
      <t>しどういん</t>
    </rPh>
    <rPh sb="9" eb="11">
      <t>はいち</t>
    </rPh>
    <rPh sb="11" eb="13">
      <t>かさん</t>
    </rPh>
    <phoneticPr fontId="9" type="Hiragana"/>
  </si>
  <si>
    <t>目標工賃達成
加算</t>
    <rPh sb="0" eb="2">
      <t>もくひょう</t>
    </rPh>
    <rPh sb="2" eb="4">
      <t>こうちん</t>
    </rPh>
    <rPh sb="4" eb="6">
      <t>たっせい</t>
    </rPh>
    <rPh sb="7" eb="9">
      <t>かさん</t>
    </rPh>
    <phoneticPr fontId="9" type="Hiragana"/>
  </si>
  <si>
    <r>
      <t>　就労継続支援B型サービス費（</t>
    </r>
    <r>
      <rPr>
        <sz val="11"/>
        <color auto="1"/>
        <rFont val="Meiryo UI"/>
      </rPr>
      <t xml:space="preserve">Ⅳ）は、職業指導員及び生活支援員（職業指導員等）の総数が、常勤換算方法で、前年度の利用者の数の平均値を６で除して得た数以上であるとして、知事に届け出た場合に算定しているか。
</t>
    </r>
    <rPh sb="1" eb="3">
      <t>しゅうろう</t>
    </rPh>
    <rPh sb="3" eb="5">
      <t>けいぞく</t>
    </rPh>
    <rPh sb="5" eb="7">
      <t>しえん</t>
    </rPh>
    <rPh sb="8" eb="9">
      <t>がた</t>
    </rPh>
    <rPh sb="13" eb="14">
      <t>ひ</t>
    </rPh>
    <rPh sb="90" eb="92">
      <t>ばあい</t>
    </rPh>
    <rPh sb="93" eb="95">
      <t>さんてい</t>
    </rPh>
    <phoneticPr fontId="9" type="Hiragana"/>
  </si>
  <si>
    <t>別に厚生労働大臣が定める者…平18厚労告556・第１号の２</t>
    <rPh sb="26" eb="27">
      <t>ごう</t>
    </rPh>
    <phoneticPr fontId="9" type="Hiragana"/>
  </si>
  <si>
    <r>
      <t>　（ただし、地方公共団体が設置する特定指定就労継続支援Ｂ型事業所</t>
    </r>
    <r>
      <rPr>
        <sz val="11"/>
        <color auto="1"/>
        <rFont val="Meiryo UI"/>
      </rPr>
      <t xml:space="preserve">等の場合にあっては、所定単位数の1000分の965に相当する単位数を算定。）
</t>
    </r>
    <rPh sb="32" eb="33">
      <t>とう</t>
    </rPh>
    <phoneticPr fontId="9" type="Hiragana"/>
  </si>
  <si>
    <t>　 (1)の規定により指定就労継続支援B型に要する費用の額を算定した場合において、その額に１円未満の端数があるときは、その端数金額は切り捨てて算定しているか。</t>
    <rPh sb="13" eb="15">
      <t>しゅうろう</t>
    </rPh>
    <rPh sb="15" eb="17">
      <t>けいぞく</t>
    </rPh>
    <rPh sb="17" eb="19">
      <t>しえん</t>
    </rPh>
    <rPh sb="20" eb="21">
      <t>がた</t>
    </rPh>
    <phoneticPr fontId="9" type="Hiragana"/>
  </si>
  <si>
    <t>1.0万円未満</t>
  </si>
  <si>
    <r>
      <t>　指定障害者支援施設等において指定就労継続支援B型を利用する利用者が、指定地域移行支援の障害福祉サービスの体験的な利用支援を利用する場合において、指定障害者</t>
    </r>
    <r>
      <rPr>
        <sz val="11"/>
        <color auto="1"/>
        <rFont val="Meiryo UI"/>
      </rPr>
      <t>支援施設等に置くべき従業者が、次の①又は②のいずれかに該当する支援を行うとともに、当該利用者の状況、当該支援の内容等を記録した場合に、加算しているか。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r>
    <rPh sb="17" eb="19">
      <t>しゅうろう</t>
    </rPh>
    <rPh sb="19" eb="21">
      <t>けいぞく</t>
    </rPh>
    <rPh sb="21" eb="23">
      <t>しえん</t>
    </rPh>
    <rPh sb="24" eb="25">
      <t>がた</t>
    </rPh>
    <rPh sb="78" eb="80">
      <t>しえん</t>
    </rPh>
    <rPh sb="145" eb="147">
      <t>かさん</t>
    </rPh>
    <rPh sb="184" eb="186">
      <t>くんれん</t>
    </rPh>
    <phoneticPr fontId="9" type="Hiragana"/>
  </si>
  <si>
    <t xml:space="preserve">別に厚生労働大臣が定める施設基準…平18厚労告551・第14号・ヌ
</t>
    <rPh sb="27" eb="28">
      <t>だい</t>
    </rPh>
    <rPh sb="30" eb="31">
      <t>ごう</t>
    </rPh>
    <phoneticPr fontId="9" type="Hiragana"/>
  </si>
  <si>
    <t>　就労継続支援B型サービス費（Ⅰ）～（Ⅲ）の算定に当たって、指定就労継続支援Ｂ型事業所等の指定を受けた日から１年間は、指定就労継続支援B型事業所等の平均工賃月額にかかわらず、平均工賃月額が１万円未満の場合とみなして、算定しているか。
　ただし、指定就労継続支援B型事業所等が新規に指定を受けた日から６月以上１年未満の間は、指定を受けた日から６月間における当該指定就労継続支援B型事業所等の平均工賃月額に応じ、算定することができる。</t>
  </si>
  <si>
    <t>・訓練等給付費請求書
・訓練等給付費請求明細書
・就労継続支援B型計画
・指定就労継続支援B型の提供に関する記録
・利用者数に関する書類</t>
  </si>
  <si>
    <r>
      <t xml:space="preserve">・　30日間とは歴日で30日間をいうものであり、加算の算定対象となるのは30日のうち、利用者が実際に利用した日数となる。
・　初期加算の算定期間が終了した後、同一敷地内の他の指定障害福祉サービス事業所等へ転所する場合にあっては、この加算の対象としない。
・　利用者が過去３月間に、指定障害者支援施設等に入所したことがない場合に限り算定できる。
・　30日（入院・外泊時加算が算定される期間を含む）を超える病院又は診療所への入院後に再度利用した場合は、初期加算を算定できる。ただし、当該事業所等の同一敷地内に併設する病院又は診療所へ入院した場合は算定できない。
</t>
    </r>
    <r>
      <rPr>
        <sz val="11"/>
        <color auto="1"/>
        <rFont val="Meiryo UI"/>
      </rPr>
      <t>・通常の事業所に雇用されている利用者であって、労働時間の延長の際に就労に必要な知識及び能力の向上のための支援を一時的に必要とするものに対して就労継続支援B型を行う場合は、原則通常の事業所に雇用される前から利用していた就労継続支援B型事業所において引き続き支援を行うこととしているため、初期加算の対象とすることは想定していないが、初期加算の算定の必要性を市町村が確認できるよう、当該利用者の状況、支援の内容等を記録しておくこと。</t>
    </r>
    <rPh sb="4" eb="6">
      <t>にちかん</t>
    </rPh>
    <rPh sb="8" eb="9">
      <t>れき</t>
    </rPh>
    <rPh sb="9" eb="10">
      <t>ひ</t>
    </rPh>
    <rPh sb="13" eb="15">
      <t>にちかん</t>
    </rPh>
    <rPh sb="24" eb="26">
      <t>かさん</t>
    </rPh>
    <rPh sb="27" eb="29">
      <t>さんてい</t>
    </rPh>
    <rPh sb="29" eb="31">
      <t>たいしょう</t>
    </rPh>
    <rPh sb="38" eb="39">
      <t>にち</t>
    </rPh>
    <rPh sb="43" eb="46">
      <t>りようしゃ</t>
    </rPh>
    <rPh sb="47" eb="49">
      <t>じっさい</t>
    </rPh>
    <rPh sb="50" eb="52">
      <t>りよう</t>
    </rPh>
    <rPh sb="54" eb="56">
      <t>にっすう</t>
    </rPh>
    <rPh sb="63" eb="65">
      <t>しょき</t>
    </rPh>
    <rPh sb="65" eb="67">
      <t>かさん</t>
    </rPh>
    <rPh sb="68" eb="70">
      <t>さんてい</t>
    </rPh>
    <rPh sb="70" eb="72">
      <t>きかん</t>
    </rPh>
    <rPh sb="73" eb="75">
      <t>しゅうりょう</t>
    </rPh>
    <rPh sb="77" eb="78">
      <t>あと</t>
    </rPh>
    <rPh sb="79" eb="81">
      <t>どういつ</t>
    </rPh>
    <rPh sb="81" eb="84">
      <t>しきちない</t>
    </rPh>
    <rPh sb="85" eb="86">
      <t>た</t>
    </rPh>
    <rPh sb="87" eb="89">
      <t>してい</t>
    </rPh>
    <rPh sb="89" eb="91">
      <t>しょうがい</t>
    </rPh>
    <rPh sb="91" eb="93">
      <t>ふくし</t>
    </rPh>
    <rPh sb="97" eb="99">
      <t>じぎょう</t>
    </rPh>
    <rPh sb="99" eb="101">
      <t>しょとう</t>
    </rPh>
    <rPh sb="102" eb="103">
      <t>ころ</t>
    </rPh>
    <rPh sb="103" eb="104">
      <t>しょ</t>
    </rPh>
    <rPh sb="106" eb="108">
      <t>ばあい</t>
    </rPh>
    <rPh sb="116" eb="118">
      <t>かさん</t>
    </rPh>
    <rPh sb="119" eb="121">
      <t>たいしょう</t>
    </rPh>
    <rPh sb="129" eb="132">
      <t>りようしゃ</t>
    </rPh>
    <rPh sb="133" eb="135">
      <t>かこ</t>
    </rPh>
    <rPh sb="136" eb="137">
      <t>つき</t>
    </rPh>
    <rPh sb="137" eb="138">
      <t>かん</t>
    </rPh>
    <rPh sb="140" eb="142">
      <t>してい</t>
    </rPh>
    <rPh sb="142" eb="145">
      <t>しょうがいしゃ</t>
    </rPh>
    <rPh sb="145" eb="147">
      <t>しえん</t>
    </rPh>
    <rPh sb="147" eb="149">
      <t>しせつ</t>
    </rPh>
    <rPh sb="149" eb="150">
      <t>とう</t>
    </rPh>
    <rPh sb="151" eb="153">
      <t>にゅうしょ</t>
    </rPh>
    <rPh sb="160" eb="162">
      <t>ばあい</t>
    </rPh>
    <rPh sb="163" eb="164">
      <t>かぎ</t>
    </rPh>
    <rPh sb="165" eb="167">
      <t>さんてい</t>
    </rPh>
    <rPh sb="176" eb="177">
      <t>にち</t>
    </rPh>
    <rPh sb="178" eb="180">
      <t>にゅういん</t>
    </rPh>
    <rPh sb="181" eb="183">
      <t>がいはく</t>
    </rPh>
    <rPh sb="183" eb="184">
      <t>じ</t>
    </rPh>
    <rPh sb="184" eb="186">
      <t>かさん</t>
    </rPh>
    <rPh sb="187" eb="189">
      <t>さんてい</t>
    </rPh>
    <rPh sb="192" eb="194">
      <t>きかん</t>
    </rPh>
    <rPh sb="195" eb="196">
      <t>ふく</t>
    </rPh>
    <rPh sb="199" eb="200">
      <t>こ</t>
    </rPh>
    <rPh sb="202" eb="204">
      <t>びょういん</t>
    </rPh>
    <rPh sb="204" eb="205">
      <t>また</t>
    </rPh>
    <rPh sb="206" eb="209">
      <t>しんりょうしょ</t>
    </rPh>
    <rPh sb="211" eb="214">
      <t>にゅういんご</t>
    </rPh>
    <rPh sb="215" eb="217">
      <t>さいど</t>
    </rPh>
    <rPh sb="217" eb="219">
      <t>りよう</t>
    </rPh>
    <rPh sb="221" eb="223">
      <t>ばあい</t>
    </rPh>
    <rPh sb="225" eb="227">
      <t>しょき</t>
    </rPh>
    <rPh sb="227" eb="229">
      <t>かさん</t>
    </rPh>
    <rPh sb="230" eb="232">
      <t>さんてい</t>
    </rPh>
    <rPh sb="240" eb="242">
      <t>とうがい</t>
    </rPh>
    <rPh sb="242" eb="245">
      <t>じぎょうしょ</t>
    </rPh>
    <rPh sb="245" eb="246">
      <t>とう</t>
    </rPh>
    <rPh sb="247" eb="249">
      <t>どういつ</t>
    </rPh>
    <rPh sb="249" eb="252">
      <t>しきちない</t>
    </rPh>
    <rPh sb="253" eb="255">
      <t>へいせつ</t>
    </rPh>
    <rPh sb="257" eb="259">
      <t>びょういん</t>
    </rPh>
    <rPh sb="259" eb="260">
      <t>また</t>
    </rPh>
    <rPh sb="261" eb="264">
      <t>しんりょうしょ</t>
    </rPh>
    <rPh sb="265" eb="267">
      <t>にゅういん</t>
    </rPh>
    <rPh sb="269" eb="271">
      <t>ばあい</t>
    </rPh>
    <rPh sb="272" eb="274">
      <t>さんてい</t>
    </rPh>
    <phoneticPr fontId="9" type="Hiragana"/>
  </si>
  <si>
    <t>　重度者支援体制加算（Ⅱ）については、障害基礎年金１級を受給する利用者の数が100分の25以上、100分の50未満であるものとして知事に届け出た場合に、加算しているか。</t>
    <rPh sb="1" eb="3">
      <t>じゅうど</t>
    </rPh>
    <rPh sb="3" eb="4">
      <t>しゃ</t>
    </rPh>
    <rPh sb="4" eb="6">
      <t>しえん</t>
    </rPh>
    <rPh sb="6" eb="8">
      <t>たいせい</t>
    </rPh>
    <rPh sb="8" eb="10">
      <t>かさん</t>
    </rPh>
    <rPh sb="19" eb="21">
      <t>しょうがい</t>
    </rPh>
    <rPh sb="21" eb="23">
      <t>きそ</t>
    </rPh>
    <rPh sb="23" eb="25">
      <t>ねんきん</t>
    </rPh>
    <rPh sb="26" eb="27">
      <t>きゅう</t>
    </rPh>
    <rPh sb="28" eb="30">
      <t>じゅきゅう</t>
    </rPh>
    <rPh sb="32" eb="35">
      <t>りようしゃ</t>
    </rPh>
    <rPh sb="36" eb="37">
      <t>かず</t>
    </rPh>
    <rPh sb="41" eb="42">
      <t>ぶん</t>
    </rPh>
    <rPh sb="45" eb="47">
      <t>いじょう</t>
    </rPh>
    <rPh sb="51" eb="52">
      <t>ぶん</t>
    </rPh>
    <rPh sb="55" eb="57">
      <t>みまん</t>
    </rPh>
    <rPh sb="65" eb="67">
      <t>ちじ</t>
    </rPh>
    <rPh sb="68" eb="69">
      <t>とど</t>
    </rPh>
    <rPh sb="70" eb="71">
      <t>で</t>
    </rPh>
    <rPh sb="72" eb="74">
      <t>ばあい</t>
    </rPh>
    <rPh sb="76" eb="78">
      <t>かさん</t>
    </rPh>
    <phoneticPr fontId="9" type="Hiragana"/>
  </si>
  <si>
    <r>
      <t>　就労継続支援B型サービス費（Ⅱ）は、</t>
    </r>
    <r>
      <rPr>
        <sz val="11"/>
        <color auto="1"/>
        <rFont val="Meiryo UI"/>
      </rPr>
      <t xml:space="preserve">工賃向上計画基本指針に基づく工賃向上計画を県に提出し、職業指導員及び生活支援員（職業指導員等）の総数が、常勤換算方法で、前年度の利用者の数の平均値を7.5で除して得た数以上であるとして、知事に届け出た場合に算定しているか。
</t>
    </r>
    <rPh sb="1" eb="3">
      <t>しゅうろう</t>
    </rPh>
    <rPh sb="3" eb="5">
      <t>けいぞく</t>
    </rPh>
    <rPh sb="5" eb="7">
      <t>しえん</t>
    </rPh>
    <rPh sb="8" eb="9">
      <t>がた</t>
    </rPh>
    <rPh sb="13" eb="14">
      <t>ひ</t>
    </rPh>
    <rPh sb="119" eb="121">
      <t>ばあい</t>
    </rPh>
    <rPh sb="122" eb="124">
      <t>さんてい</t>
    </rPh>
    <phoneticPr fontId="9" type="Hiragana"/>
  </si>
  <si>
    <t>　利用者（当該指定障害者支援施設等に入所する者を除く）が、あらかじめ当該指定就労継続支援B型の利用を予定していた日に、急病等によりその利用を中止した場合において、指定就労継続支援B型従業者が利用者又は当該利用者の家族等への連絡調整その他の相談援助を行うとともに、当該利用者の状況、相談援助の内容等を記録した場合に、１月につき４回を限度として所定単位数を算定しているか。</t>
    <rPh sb="5" eb="7">
      <t>とうがい</t>
    </rPh>
    <rPh sb="7" eb="9">
      <t>してい</t>
    </rPh>
    <rPh sb="9" eb="12">
      <t>しょうがいしゃ</t>
    </rPh>
    <rPh sb="12" eb="14">
      <t>しえん</t>
    </rPh>
    <rPh sb="14" eb="16">
      <t>しせつ</t>
    </rPh>
    <rPh sb="16" eb="17">
      <t>とう</t>
    </rPh>
    <rPh sb="18" eb="20">
      <t>にゅうしょ</t>
    </rPh>
    <rPh sb="22" eb="23">
      <t>もの</t>
    </rPh>
    <rPh sb="24" eb="25">
      <t>のぞ</t>
    </rPh>
    <rPh sb="38" eb="40">
      <t>しゅうろう</t>
    </rPh>
    <rPh sb="40" eb="42">
      <t>けいぞく</t>
    </rPh>
    <rPh sb="42" eb="44">
      <t>しえん</t>
    </rPh>
    <rPh sb="45" eb="46">
      <t>がた</t>
    </rPh>
    <rPh sb="83" eb="85">
      <t>しゅうろう</t>
    </rPh>
    <rPh sb="85" eb="87">
      <t>けいぞく</t>
    </rPh>
    <rPh sb="87" eb="89">
      <t>しえん</t>
    </rPh>
    <rPh sb="90" eb="91">
      <t>がた</t>
    </rPh>
    <phoneticPr fontId="9" type="Hiragana"/>
  </si>
  <si>
    <r>
      <t xml:space="preserve">・　原則として当該施設内の調理室を使用して調理し、提供されたものについて算定するものであるが、食事の提供に関する業務を施設の最終的責任の下で第三者に委託することは差し支えない。
・　施設外で調理されたものを提供する場合、運搬手段等について衛生上適切な措置がなされているものについては、施設外で調理し搬入する方法も認める。
・　出前の方法や市販の弁当を購入して、利用者に提供するような方法は加算の対象とならない。
</t>
    </r>
    <r>
      <rPr>
        <sz val="11"/>
        <color auto="1"/>
        <rFont val="Meiryo UI"/>
      </rPr>
      <t>・令和６年９月30日までの間は、「以下の（1）から（3）までのいずれにも」とあるのは「以下の（２）及び（3）のいずれにも」とする。</t>
    </r>
    <rPh sb="2" eb="4">
      <t>げんそく</t>
    </rPh>
    <rPh sb="7" eb="9">
      <t>とうがい</t>
    </rPh>
    <rPh sb="9" eb="11">
      <t>しせつ</t>
    </rPh>
    <rPh sb="91" eb="93">
      <t>しせつ</t>
    </rPh>
    <rPh sb="93" eb="94">
      <t>がい</t>
    </rPh>
    <rPh sb="95" eb="97">
      <t>ちょうり</t>
    </rPh>
    <rPh sb="103" eb="105">
      <t>ていきょう</t>
    </rPh>
    <rPh sb="107" eb="109">
      <t>ばあい</t>
    </rPh>
    <rPh sb="110" eb="112">
      <t>うんぱん</t>
    </rPh>
    <rPh sb="112" eb="114">
      <t>しゅだん</t>
    </rPh>
    <rPh sb="114" eb="115">
      <t>とう</t>
    </rPh>
    <rPh sb="119" eb="122">
      <t>えいせいじょう</t>
    </rPh>
    <rPh sb="122" eb="124">
      <t>てきせつ</t>
    </rPh>
    <rPh sb="125" eb="127">
      <t>そち</t>
    </rPh>
    <rPh sb="142" eb="144">
      <t>しせつ</t>
    </rPh>
    <rPh sb="144" eb="145">
      <t>がい</t>
    </rPh>
    <rPh sb="146" eb="148">
      <t>ちょうり</t>
    </rPh>
    <rPh sb="149" eb="151">
      <t>はんにゅう</t>
    </rPh>
    <rPh sb="153" eb="155">
      <t>ほうほう</t>
    </rPh>
    <rPh sb="156" eb="157">
      <t>みと</t>
    </rPh>
    <rPh sb="180" eb="183">
      <t>りようしゃ</t>
    </rPh>
    <rPh sb="194" eb="196">
      <t>かさん</t>
    </rPh>
    <rPh sb="197" eb="199">
      <t>たいしょう</t>
    </rPh>
    <phoneticPr fontId="9" type="Hiragana"/>
  </si>
  <si>
    <r>
      <t>別に厚生労働大臣が定める施設基準</t>
    </r>
    <r>
      <rPr>
        <sz val="11"/>
        <color auto="1"/>
        <rFont val="Meiryo UI"/>
      </rPr>
      <t>…平18厚労告551・第14号・ト
…就労継続支援B型サービス費（Ⅰ）又は（Ⅳ）を算定する指定就労継続支援B型事業所等であって、置くべき職業指導員等の数に、目標工賃達成指導員の数を加えた総数が、常勤換算方法で、利用者の数を５で除した数以上であること。</t>
    </r>
    <rPh sb="0" eb="1">
      <t>べつ</t>
    </rPh>
    <rPh sb="2" eb="4">
      <t>こうせい</t>
    </rPh>
    <rPh sb="4" eb="6">
      <t>ろうどう</t>
    </rPh>
    <rPh sb="6" eb="8">
      <t>だいじん</t>
    </rPh>
    <rPh sb="9" eb="10">
      <t>さだ</t>
    </rPh>
    <rPh sb="12" eb="14">
      <t>しせつ</t>
    </rPh>
    <rPh sb="14" eb="16">
      <t>きじゅん</t>
    </rPh>
    <rPh sb="17" eb="18">
      <t>へい</t>
    </rPh>
    <rPh sb="20" eb="22">
      <t>こうろう</t>
    </rPh>
    <rPh sb="22" eb="23">
      <t>こく</t>
    </rPh>
    <rPh sb="27" eb="28">
      <t>だい</t>
    </rPh>
    <rPh sb="30" eb="31">
      <t>ごう</t>
    </rPh>
    <rPh sb="35" eb="37">
      <t>しゅうろう</t>
    </rPh>
    <rPh sb="37" eb="39">
      <t>けいぞく</t>
    </rPh>
    <rPh sb="39" eb="41">
      <t>しえん</t>
    </rPh>
    <rPh sb="42" eb="43">
      <t>がた</t>
    </rPh>
    <rPh sb="47" eb="48">
      <t>ひ</t>
    </rPh>
    <rPh sb="51" eb="52">
      <t>また</t>
    </rPh>
    <rPh sb="57" eb="59">
      <t>さんてい</t>
    </rPh>
    <rPh sb="61" eb="63">
      <t>してい</t>
    </rPh>
    <rPh sb="63" eb="65">
      <t>しゅうろう</t>
    </rPh>
    <rPh sb="65" eb="67">
      <t>けいぞく</t>
    </rPh>
    <rPh sb="67" eb="69">
      <t>しえん</t>
    </rPh>
    <rPh sb="70" eb="71">
      <t>がた</t>
    </rPh>
    <rPh sb="71" eb="73">
      <t>じぎょう</t>
    </rPh>
    <rPh sb="73" eb="74">
      <t>ところ</t>
    </rPh>
    <rPh sb="74" eb="75">
      <t>とう</t>
    </rPh>
    <rPh sb="80" eb="81">
      <t>お</t>
    </rPh>
    <rPh sb="84" eb="86">
      <t>しょくぎょう</t>
    </rPh>
    <rPh sb="86" eb="88">
      <t>しどう</t>
    </rPh>
    <rPh sb="88" eb="90">
      <t>いんとう</t>
    </rPh>
    <rPh sb="91" eb="92">
      <t>かず</t>
    </rPh>
    <rPh sb="94" eb="96">
      <t>もくひょう</t>
    </rPh>
    <rPh sb="96" eb="98">
      <t>こうちん</t>
    </rPh>
    <rPh sb="98" eb="100">
      <t>たっせい</t>
    </rPh>
    <rPh sb="100" eb="103">
      <t>しどういん</t>
    </rPh>
    <rPh sb="104" eb="105">
      <t>かず</t>
    </rPh>
    <rPh sb="106" eb="107">
      <t>くわ</t>
    </rPh>
    <rPh sb="109" eb="111">
      <t>そうすう</t>
    </rPh>
    <rPh sb="113" eb="115">
      <t>じょうきん</t>
    </rPh>
    <rPh sb="115" eb="117">
      <t>かんさん</t>
    </rPh>
    <rPh sb="117" eb="119">
      <t>ほうほう</t>
    </rPh>
    <rPh sb="121" eb="124">
      <t>りようしゃ</t>
    </rPh>
    <rPh sb="125" eb="126">
      <t>かず</t>
    </rPh>
    <rPh sb="129" eb="130">
      <t>じょ</t>
    </rPh>
    <rPh sb="132" eb="133">
      <t>かず</t>
    </rPh>
    <rPh sb="133" eb="135">
      <t>いじょう</t>
    </rPh>
    <phoneticPr fontId="9" type="Hiragana"/>
  </si>
  <si>
    <r>
      <t>○医療連携体制加算（Ⅰ）～（Ⅵ）共通</t>
    </r>
    <r>
      <rPr>
        <sz val="11"/>
        <color auto="1"/>
        <rFont val="Meiryo UI"/>
      </rPr>
      <t xml:space="preserve">
・　あらかじめ医療連携体制加算に係る業務について医療機関等と委託契約を締結し、障害者に対する看護の提供又は認定特定行為業務従事者に対する喀痰吸引等に係る指導に必要な費用を医療機関に支払うこと。
・　看護の提供においては、当該利用者の主治医の指示で受けた具体的な看護内容等を個別支援計画等に記載すること。また、当該利用者の主治医に対し、定期的に看護の提供状況等を報告すること。
・　看護職員の派遣については、同一法人内の他の施設に勤務する看護職員を活用する場合も可能であるが、他の事業所の配置基準を遵守した上で、医師の指示を受けてサービスの提供を行うこと。
・　看護の提供又は喀痰吸引等に係る指導上必要となる衛生材料、医療品等の費用は指定事業所等が負担するものとする。なお、医薬品等が医療保険の算定対象となる場合は、適正な診療報酬を請求すること。
○医療連携体制加算（Ⅰ）～（Ⅳ）共通
・　１回の訪問につき８人の利用者を限度とする。
・　看護師１人が看護することが可能な利用者数は①～③のとおりとする。
　① 加算（Ⅰ）～（Ⅲ）を算定する利用者全体で８人とする。
　② 加算（Ⅳ）を算定する利用者全体で８人とする。
　③ ①及び②の利用者数について、それぞれについて８人を限度に算定可能とする。
○　加算（Ⅳ）は、加算（Ⅰ）から加算（Ⅲ）までのいずれかを算定している利用者については、算定しない。
○　加算（Ⅵ）は、加算（Ⅰ）から加算（Ⅳ）までのいずれかを算定している利用者については、算定しない。
別に厚生労働大臣が定める者…平18厚労告556・第５号の９</t>
    </r>
    <rPh sb="118" eb="120">
      <t>かんご</t>
    </rPh>
    <rPh sb="121" eb="123">
      <t>ていきょう</t>
    </rPh>
    <rPh sb="129" eb="131">
      <t>とうがい</t>
    </rPh>
    <rPh sb="131" eb="134">
      <t>りようしゃ</t>
    </rPh>
    <rPh sb="135" eb="138">
      <t>しゅじい</t>
    </rPh>
    <rPh sb="139" eb="141">
      <t>しじ</t>
    </rPh>
    <rPh sb="142" eb="143">
      <t>う</t>
    </rPh>
    <rPh sb="145" eb="148">
      <t>ぐたいてき</t>
    </rPh>
    <rPh sb="149" eb="151">
      <t>かんご</t>
    </rPh>
    <rPh sb="151" eb="153">
      <t>ないよう</t>
    </rPh>
    <rPh sb="153" eb="154">
      <t>とう</t>
    </rPh>
    <rPh sb="155" eb="157">
      <t>こべつ</t>
    </rPh>
    <rPh sb="157" eb="159">
      <t>しえん</t>
    </rPh>
    <rPh sb="159" eb="161">
      <t>けいかく</t>
    </rPh>
    <rPh sb="161" eb="162">
      <t>とう</t>
    </rPh>
    <rPh sb="163" eb="165">
      <t>きさい</t>
    </rPh>
    <rPh sb="173" eb="175">
      <t>とうがい</t>
    </rPh>
    <rPh sb="175" eb="178">
      <t>りようしゃ</t>
    </rPh>
    <rPh sb="179" eb="182">
      <t>しゅじい</t>
    </rPh>
    <rPh sb="183" eb="184">
      <t>たい</t>
    </rPh>
    <rPh sb="186" eb="189">
      <t>ていきてき</t>
    </rPh>
    <rPh sb="190" eb="192">
      <t>かんご</t>
    </rPh>
    <rPh sb="193" eb="195">
      <t>ていきょう</t>
    </rPh>
    <rPh sb="195" eb="197">
      <t>じょうきょう</t>
    </rPh>
    <rPh sb="197" eb="198">
      <t>とう</t>
    </rPh>
    <rPh sb="199" eb="201">
      <t>ほうこく</t>
    </rPh>
    <rPh sb="304" eb="305">
      <t>また</t>
    </rPh>
    <rPh sb="569" eb="571">
      <t>かさん</t>
    </rPh>
    <rPh sb="671" eb="672">
      <t>べつ</t>
    </rPh>
    <rPh sb="697" eb="698">
      <t>ごう</t>
    </rPh>
    <phoneticPr fontId="9" type="Hiragana"/>
  </si>
  <si>
    <t>（ただし、地方公共団体が設置する特定指定就労継続支援Ｂ型事業所等の場合にあっては、所定単位数の1000分の966に相当する単位数を算定。）</t>
  </si>
  <si>
    <t>・利用者の数は、重度の視覚障害、聴覚障害、言語機能障害又は知的障害のうち２以上の障害を有する利用者については、当該利用者数に２を乗じて得た数とする。</t>
  </si>
  <si>
    <r>
      <t>・ピアサポート研修は、法第78条第</t>
    </r>
    <r>
      <rPr>
        <sz val="11"/>
        <color auto="1"/>
        <rFont val="Meiryo UI"/>
      </rPr>
      <t>３項に規定する地域生活支援事業として行われる「障害者ピアサポート研修」における基礎研修及び専門研修に限る。
・２名以上のピアサポート研修修了者は、（ア）障害者又は障害者であったと都道府県知事が認める者、（イ）当該就労継続支援Ｂ型事業所等の従業者、のそれぞれの配置を要する。
・ピアサポーターとしての支援は、利用者の個別支援計画に基づき、ピアサポーターが当事者としての経験に基づく自立した日常生活又は社会生活を営むための身体機能又は生活能力の向上のために必要な訓練等についての相談援助を行った場合、利用者のロールモデルとして身体機能又は生活能力の向上のための訓練を実施し、必要な助言等を行った場合において、加算を算定すること。</t>
    </r>
    <rPh sb="7" eb="9">
      <t>けんしゅう</t>
    </rPh>
    <rPh sb="11" eb="13">
      <t>ほうだい</t>
    </rPh>
    <rPh sb="15" eb="16">
      <t>じょう</t>
    </rPh>
    <rPh sb="16" eb="17">
      <t>だい</t>
    </rPh>
    <rPh sb="18" eb="19">
      <t>こう</t>
    </rPh>
    <rPh sb="20" eb="22">
      <t>きてい</t>
    </rPh>
    <rPh sb="24" eb="26">
      <t>ちいき</t>
    </rPh>
    <rPh sb="26" eb="28">
      <t>せいかつ</t>
    </rPh>
    <rPh sb="28" eb="30">
      <t>しえん</t>
    </rPh>
    <rPh sb="30" eb="32">
      <t>じぎょう</t>
    </rPh>
    <rPh sb="35" eb="36">
      <t>おこな</t>
    </rPh>
    <rPh sb="40" eb="43">
      <t>しょうがいしゃ</t>
    </rPh>
    <rPh sb="49" eb="51">
      <t>けんしゅう</t>
    </rPh>
    <rPh sb="56" eb="58">
      <t>きそ</t>
    </rPh>
    <rPh sb="58" eb="60">
      <t>けんしゅう</t>
    </rPh>
    <rPh sb="60" eb="61">
      <t>およ</t>
    </rPh>
    <rPh sb="62" eb="64">
      <t>せんもん</t>
    </rPh>
    <rPh sb="64" eb="66">
      <t>けんしゅう</t>
    </rPh>
    <rPh sb="67" eb="68">
      <t>かぎ</t>
    </rPh>
    <rPh sb="73" eb="74">
      <t>めい</t>
    </rPh>
    <rPh sb="74" eb="76">
      <t>いじょう</t>
    </rPh>
    <rPh sb="83" eb="85">
      <t>けんしゅう</t>
    </rPh>
    <rPh sb="85" eb="87">
      <t>しゅうりょう</t>
    </rPh>
    <rPh sb="87" eb="88">
      <t>しゃ</t>
    </rPh>
    <rPh sb="93" eb="96">
      <t>しょうがいしゃ</t>
    </rPh>
    <rPh sb="96" eb="97">
      <t>また</t>
    </rPh>
    <rPh sb="98" eb="101">
      <t>しょうがいしゃ</t>
    </rPh>
    <rPh sb="106" eb="110">
      <t>とどうふけん</t>
    </rPh>
    <rPh sb="110" eb="112">
      <t>ちじ</t>
    </rPh>
    <rPh sb="113" eb="114">
      <t>みと</t>
    </rPh>
    <rPh sb="116" eb="117">
      <t>もの</t>
    </rPh>
    <rPh sb="121" eb="123">
      <t>とうがい</t>
    </rPh>
    <rPh sb="123" eb="125">
      <t>しゅうろう</t>
    </rPh>
    <rPh sb="125" eb="127">
      <t>けいぞく</t>
    </rPh>
    <rPh sb="127" eb="129">
      <t>しえん</t>
    </rPh>
    <rPh sb="130" eb="131">
      <t>がた</t>
    </rPh>
    <rPh sb="131" eb="134">
      <t>じぎょうしょ</t>
    </rPh>
    <rPh sb="134" eb="135">
      <t>とう</t>
    </rPh>
    <rPh sb="136" eb="139">
      <t>じゅうぎょうしゃ</t>
    </rPh>
    <rPh sb="146" eb="148">
      <t>はいち</t>
    </rPh>
    <rPh sb="149" eb="150">
      <t>よう</t>
    </rPh>
    <rPh sb="167" eb="169">
      <t>しえん</t>
    </rPh>
    <rPh sb="171" eb="174">
      <t>りようしゃ</t>
    </rPh>
    <rPh sb="175" eb="177">
      <t>こべつ</t>
    </rPh>
    <rPh sb="177" eb="179">
      <t>しえん</t>
    </rPh>
    <rPh sb="179" eb="181">
      <t>けいかく</t>
    </rPh>
    <rPh sb="182" eb="183">
      <t>もと</t>
    </rPh>
    <rPh sb="194" eb="197">
      <t>とうじしゃ</t>
    </rPh>
    <rPh sb="201" eb="203">
      <t>けいけん</t>
    </rPh>
    <rPh sb="204" eb="205">
      <t>もと</t>
    </rPh>
    <rPh sb="303" eb="305">
      <t>ひつよう</t>
    </rPh>
    <rPh sb="306" eb="308">
      <t>じょげん</t>
    </rPh>
    <rPh sb="308" eb="309">
      <t>とう</t>
    </rPh>
    <rPh sb="310" eb="311">
      <t>おこな</t>
    </rPh>
    <rPh sb="313" eb="315">
      <t>ばあい</t>
    </rPh>
    <rPh sb="320" eb="322">
      <t>かさん</t>
    </rPh>
    <rPh sb="323" eb="325">
      <t>さんてい</t>
    </rPh>
    <phoneticPr fontId="9" type="Hiragana"/>
  </si>
  <si>
    <r>
      <t>　指定就労継続支援B型に要する費用の額は、平成18年厚生労働省告示第523号の別表「介護給付費</t>
    </r>
    <r>
      <rPr>
        <sz val="11"/>
        <color auto="1"/>
        <rFont val="Meiryo UI"/>
      </rPr>
      <t>等単位数表」の第14により算定する単位数に10円を乗じて得た額を算定しているか。
　ただし、その額が現に当該指定就労継続支援B型に要した費用の額を超えるときは、現に当該指定就労継続支援B型事業に要した費用の額となっているか。</t>
    </r>
    <rPh sb="3" eb="5">
      <t>シュウロウ</t>
    </rPh>
    <rPh sb="5" eb="7">
      <t>ケイゾク</t>
    </rPh>
    <rPh sb="7" eb="9">
      <t>シエン</t>
    </rPh>
    <rPh sb="10" eb="11">
      <t>ガタ</t>
    </rPh>
    <rPh sb="42" eb="44">
      <t>カイゴ</t>
    </rPh>
    <rPh sb="47" eb="48">
      <t>トウ</t>
    </rPh>
    <rPh sb="70" eb="71">
      <t>エン</t>
    </rPh>
    <rPh sb="95" eb="96">
      <t>ガク</t>
    </rPh>
    <rPh sb="97" eb="98">
      <t>ゲン</t>
    </rPh>
    <rPh sb="99" eb="101">
      <t>トウガイ</t>
    </rPh>
    <rPh sb="101" eb="103">
      <t>シテイ</t>
    </rPh>
    <rPh sb="103" eb="105">
      <t>シュウロウ</t>
    </rPh>
    <rPh sb="105" eb="107">
      <t>ケイゾク</t>
    </rPh>
    <rPh sb="107" eb="109">
      <t>シエン</t>
    </rPh>
    <rPh sb="110" eb="111">
      <t>ガタ</t>
    </rPh>
    <rPh sb="112" eb="113">
      <t>ヨウ</t>
    </rPh>
    <rPh sb="115" eb="117">
      <t>ヒヨウ</t>
    </rPh>
    <rPh sb="118" eb="119">
      <t>ガク</t>
    </rPh>
    <rPh sb="120" eb="121">
      <t>コ</t>
    </rPh>
    <rPh sb="127" eb="128">
      <t>ゲン</t>
    </rPh>
    <rPh sb="129" eb="131">
      <t>トウガイ</t>
    </rPh>
    <rPh sb="131" eb="133">
      <t>シテイ</t>
    </rPh>
    <rPh sb="133" eb="135">
      <t>シュウロウ</t>
    </rPh>
    <rPh sb="135" eb="137">
      <t>ケイゾク</t>
    </rPh>
    <rPh sb="137" eb="139">
      <t>シエン</t>
    </rPh>
    <rPh sb="140" eb="141">
      <t>ガタ</t>
    </rPh>
    <rPh sb="141" eb="143">
      <t>ジギョウ</t>
    </rPh>
    <rPh sb="144" eb="145">
      <t>ヨウ</t>
    </rPh>
    <rPh sb="147" eb="149">
      <t>ヒヨウ</t>
    </rPh>
    <rPh sb="150" eb="151">
      <t>ガク</t>
    </rPh>
    <phoneticPr fontId="9"/>
  </si>
  <si>
    <r>
      <t>　年齢、支援の度合その他の事情により通常の事業所に雇用されることが困難である者のうち適切な支援によっても雇用契約に基づく就労が困難であるもの</t>
    </r>
    <r>
      <rPr>
        <sz val="11"/>
        <color auto="1"/>
        <rFont val="Meiryo UI"/>
      </rPr>
      <t>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指定就労継続支援B型を行った場合に、所定単位数を算定しているか。
　</t>
    </r>
    <rPh sb="4" eb="6">
      <t>しえん</t>
    </rPh>
    <rPh sb="7" eb="9">
      <t>どあ</t>
    </rPh>
    <rPh sb="185" eb="187">
      <t>してい</t>
    </rPh>
    <rPh sb="187" eb="189">
      <t>しゅうろう</t>
    </rPh>
    <rPh sb="189" eb="191">
      <t>けいぞく</t>
    </rPh>
    <rPh sb="191" eb="193">
      <t>しえん</t>
    </rPh>
    <rPh sb="194" eb="195">
      <t>がた</t>
    </rPh>
    <phoneticPr fontId="9" type="Hiragana"/>
  </si>
  <si>
    <t>・この場合において、当該工賃目標は目標年度の前年度における当該事業所等における平均工賃月額に、目標年度の前々年度の指定就労継続支援Ｂ型事業所等の全国平均工賃月額と前々々年度の全国平均工賃月額との差額を加えて得た額（当該額が前年度における当該事業所等における平均工賃月額を下回る場合には、当該前年度における当該事業所等における平均工賃月額）以上でなければならない。</t>
    <rPh sb="17" eb="21">
      <t>もくひょ</t>
    </rPh>
    <rPh sb="47" eb="51">
      <t>もくひょ</t>
    </rPh>
    <rPh sb="111" eb="114">
      <t>ぜんねんど</t>
    </rPh>
    <rPh sb="118" eb="120">
      <t>とうがい</t>
    </rPh>
    <rPh sb="120" eb="123">
      <t>じぎょうしょ</t>
    </rPh>
    <rPh sb="123" eb="124">
      <t>とう</t>
    </rPh>
    <phoneticPr fontId="9" type="Hiragana"/>
  </si>
  <si>
    <r>
      <t>　就労継続支援B型サービス費（Ⅰ）は、</t>
    </r>
    <r>
      <rPr>
        <sz val="11"/>
        <color auto="1"/>
        <rFont val="Meiryo UI"/>
      </rPr>
      <t xml:space="preserve">工賃向上計画基本指針に基づく工賃向上計画を県に提出し、職業指導員及び生活支援員（職業指導員等）の総数が、常勤換算方法で、前年度の利用者の数の平均値を６で除して得た数以上であるとして、知事に届け出た場合に算定しているか。
</t>
    </r>
    <rPh sb="1" eb="3">
      <t>しゅうろう</t>
    </rPh>
    <rPh sb="3" eb="5">
      <t>けいぞく</t>
    </rPh>
    <rPh sb="5" eb="7">
      <t>しえん</t>
    </rPh>
    <rPh sb="8" eb="9">
      <t>がた</t>
    </rPh>
    <rPh sb="13" eb="14">
      <t>ひ</t>
    </rPh>
    <rPh sb="19" eb="21">
      <t>こうちん</t>
    </rPh>
    <rPh sb="21" eb="23">
      <t>こうじょう</t>
    </rPh>
    <rPh sb="23" eb="25">
      <t>けいかく</t>
    </rPh>
    <rPh sb="25" eb="27">
      <t>きほん</t>
    </rPh>
    <rPh sb="27" eb="29">
      <t>ししん</t>
    </rPh>
    <rPh sb="30" eb="31">
      <t>もと</t>
    </rPh>
    <rPh sb="33" eb="35">
      <t>こうちん</t>
    </rPh>
    <rPh sb="35" eb="37">
      <t>こうじょう</t>
    </rPh>
    <rPh sb="37" eb="39">
      <t>けいかく</t>
    </rPh>
    <rPh sb="40" eb="41">
      <t>けん</t>
    </rPh>
    <rPh sb="42" eb="44">
      <t>ていしゅつ</t>
    </rPh>
    <rPh sb="46" eb="48">
      <t>しょくぎょう</t>
    </rPh>
    <rPh sb="48" eb="51">
      <t>しどういん</t>
    </rPh>
    <rPh sb="51" eb="52">
      <t>およ</t>
    </rPh>
    <rPh sb="53" eb="55">
      <t>せいかつ</t>
    </rPh>
    <rPh sb="55" eb="58">
      <t>しえんいん</t>
    </rPh>
    <rPh sb="59" eb="61">
      <t>しょくぎょう</t>
    </rPh>
    <rPh sb="61" eb="63">
      <t>しどう</t>
    </rPh>
    <rPh sb="63" eb="64">
      <t>いん</t>
    </rPh>
    <rPh sb="64" eb="65">
      <t>とう</t>
    </rPh>
    <rPh sb="67" eb="69">
      <t>そうすう</t>
    </rPh>
    <rPh sb="71" eb="73">
      <t>じょうきん</t>
    </rPh>
    <rPh sb="73" eb="75">
      <t>かんさん</t>
    </rPh>
    <rPh sb="75" eb="77">
      <t>ほうほう</t>
    </rPh>
    <rPh sb="79" eb="82">
      <t>ぜんねんど</t>
    </rPh>
    <rPh sb="83" eb="86">
      <t>りようしゃ</t>
    </rPh>
    <rPh sb="87" eb="88">
      <t>かず</t>
    </rPh>
    <rPh sb="89" eb="92">
      <t>へいきんち</t>
    </rPh>
    <rPh sb="95" eb="96">
      <t>じょ</t>
    </rPh>
    <rPh sb="98" eb="99">
      <t>え</t>
    </rPh>
    <rPh sb="100" eb="101">
      <t>かず</t>
    </rPh>
    <rPh sb="101" eb="103">
      <t>いじょう</t>
    </rPh>
    <rPh sb="110" eb="112">
      <t>ちじ</t>
    </rPh>
    <rPh sb="113" eb="114">
      <t>とど</t>
    </rPh>
    <rPh sb="115" eb="116">
      <t>で</t>
    </rPh>
    <rPh sb="117" eb="119">
      <t>ばあい</t>
    </rPh>
    <rPh sb="120" eb="122">
      <t>さんてい</t>
    </rPh>
    <phoneticPr fontId="9" type="Hiragana"/>
  </si>
  <si>
    <t>地域協働加算</t>
    <rPh sb="0" eb="2">
      <t>ちいき</t>
    </rPh>
    <rPh sb="2" eb="4">
      <t>きょうどう</t>
    </rPh>
    <rPh sb="4" eb="6">
      <t>かさん</t>
    </rPh>
    <phoneticPr fontId="9" type="Hiragana"/>
  </si>
  <si>
    <r>
      <t>⑧　業務継続計画未策定減算
　　　　以下の基準に適応していない場合　100分の1</t>
    </r>
    <r>
      <rPr>
        <sz val="11"/>
        <color auto="1"/>
        <rFont val="Meiryo UI"/>
      </rPr>
      <t xml:space="preserve">
　　　　（指定障害者支援施設については100分の3）
（ア）感染症や非常災害の発生時において、利用者に対するサービスの提供を継続的に実施するための、及び非常時の体制で早期の業務再開を図るための計画（業務継続計画）を策定すること
（イ）当該業務継続計画に従い必要な措置を講ずること</t>
    </r>
    <rPh sb="2" eb="4">
      <t>ぎょうむ</t>
    </rPh>
    <rPh sb="4" eb="6">
      <t>けいぞく</t>
    </rPh>
    <rPh sb="6" eb="8">
      <t>けいかく</t>
    </rPh>
    <rPh sb="8" eb="11">
      <t>みさくてい</t>
    </rPh>
    <rPh sb="11" eb="13">
      <t>げんさん</t>
    </rPh>
    <rPh sb="18" eb="20">
      <t>いか</t>
    </rPh>
    <rPh sb="21" eb="23">
      <t>きじゅん</t>
    </rPh>
    <rPh sb="24" eb="26">
      <t>てきおう</t>
    </rPh>
    <rPh sb="31" eb="33">
      <t>ばあい</t>
    </rPh>
    <rPh sb="37" eb="38">
      <t>ぶん</t>
    </rPh>
    <phoneticPr fontId="9" type="Hiragana"/>
  </si>
  <si>
    <r>
      <t>　指定就労継続支援Ｂ型事業所における指定就労継続支援Ｂ型を受けた後、就労移行支援に係る支給決定を受けた利用者</t>
    </r>
    <r>
      <rPr>
        <sz val="11"/>
        <color auto="1"/>
        <rFont val="Meiryo UI"/>
      </rPr>
      <t>（通常の事業所に雇用されている利用者であって、労働時間の延長又は休職からの復職の際に就労に必要な知識及び能力の向上のための支援を一時的に必要とするものとして指定就労継続支援B型等を受けたものを除く）が１人以上いる当該指定就労継続支援Ｂ型事業所において、指定就労継続支援Ｂ型を行った日に属する年度において、当該利用者に対して、就労移行支援に係る支給決定の申請の日までの間、就労移行支援に係る指定就労移行支援事業者等との連絡調整その他の相談援助を行うとともに、利用者が支給決定の申請を行うに当たり、申請に係る指定特定相談支援事業者に対して、当該指定就労継続支援B型事業所の利用状況その他の利用者に係る必要な情報を文書により提供した場合に、指定就労継続支援Ｂ型の利用を終了した月について、１回に限り、所要単位数を加算しているか。</t>
    </r>
    <rPh sb="206" eb="208">
      <t>とうがい</t>
    </rPh>
    <rPh sb="208" eb="211">
      <t>りようしゃ</t>
    </rPh>
    <rPh sb="212" eb="213">
      <t>たい</t>
    </rPh>
    <rPh sb="252" eb="254">
      <t>いこう</t>
    </rPh>
    <rPh sb="258" eb="259">
      <t>しゃ</t>
    </rPh>
    <rPh sb="286" eb="288">
      <t>しきゅう</t>
    </rPh>
    <rPh sb="288" eb="290">
      <t>けってい</t>
    </rPh>
    <rPh sb="322" eb="324">
      <t>とうがい</t>
    </rPh>
    <phoneticPr fontId="9" type="Hiragana"/>
  </si>
  <si>
    <r>
      <t>　</t>
    </r>
    <r>
      <rPr>
        <sz val="11"/>
        <color auto="1"/>
        <rFont val="Meiryo UI"/>
      </rPr>
      <t>指定就労継続支援B型事業所において継続して指定就労継続支援B型を利用する利用者について、連続した5日間、当該サービスの利用がなかった場合において、就労継続支援B型従業者が、就労継続支援B型計画に基づき、あらかじめ当該利用者の同意を得て、当該利用者の居宅を訪問して当該指定就労継続支援B型事業所における指定就労継続支援B型の利用に係る相談援助等を行った場合に、1月につき2回を限度として、就労継続支援B型計画に位置付けられた内容のサービスを行うのに要する標準的な時間で加算しているか。
　・　所要時間１時間未満の場合
　・　所要時間１時間以上の場合</t>
    </r>
    <rPh sb="11" eb="14">
      <t>じぎょうしょ</t>
    </rPh>
    <rPh sb="74" eb="76">
      <t>しゅうろう</t>
    </rPh>
    <rPh sb="76" eb="78">
      <t>けいぞく</t>
    </rPh>
    <rPh sb="78" eb="80">
      <t>しえん</t>
    </rPh>
    <rPh sb="81" eb="82">
      <t>がた</t>
    </rPh>
    <phoneticPr fontId="9" type="Hiragana"/>
  </si>
  <si>
    <r>
      <t>　福祉専門職員配置等加算（Ⅱ）については、</t>
    </r>
    <r>
      <rPr>
        <sz val="11"/>
        <color auto="1"/>
        <rFont val="Meiryo UI"/>
      </rPr>
      <t>職業指導員等として常勤で配置されている従業者のうち、社会福祉士、介護福祉士、精神保健福祉士、作業療法士又は公認心理師であるものの割合が100分の25以上であるものとして知事に届け出た指定就労継続支援B型事業所において、指定就労継続支援B型を行った場合に、加算しているか。</t>
    </r>
    <rPh sb="21" eb="23">
      <t>ショクギョウ</t>
    </rPh>
    <rPh sb="23" eb="26">
      <t>シドウイン</t>
    </rPh>
    <rPh sb="26" eb="27">
      <t>トウ</t>
    </rPh>
    <rPh sb="59" eb="61">
      <t>セイシン</t>
    </rPh>
    <rPh sb="61" eb="63">
      <t>ホケン</t>
    </rPh>
    <rPh sb="63" eb="66">
      <t>フクシシ</t>
    </rPh>
    <rPh sb="72" eb="73">
      <t>マタ</t>
    </rPh>
    <rPh sb="74" eb="76">
      <t>コウニン</t>
    </rPh>
    <rPh sb="76" eb="78">
      <t>シンリ</t>
    </rPh>
    <rPh sb="78" eb="79">
      <t>シ</t>
    </rPh>
    <phoneticPr fontId="9"/>
  </si>
  <si>
    <r>
      <t>　次の①から③までのいずれにも該当する</t>
    </r>
    <r>
      <rPr>
        <sz val="11"/>
        <color auto="1"/>
        <rFont val="Meiryo UI"/>
      </rPr>
      <t>ものとして知事に届け出た指定就労継続支援Ｂ型事業所等において、障害者又は障害者であったと知事が認める者である従業者であって、かつ、障害者ピアサポート研修修了者であるものが、その経験に基づき、利用者に対して、相談援助を行った場合に、当該相談支援を受けた利用者の数に応じ、１月につき所定単位数を加算しているか。 
 ① 就労継続支援B型サービス費（Ⅳ）、（Ⅴ）又は（Ⅵ）を算定していること。 
 ② 障害者ピアサポート研修修了者を指定就労継続支援Ｂ型事業所等の従業者として２名以上（当該２名以上のうち少なくとも１名は障害者等とする。）配置していること。
③ ②に掲げるところにより配置した者のいずれかにより、当該指定就労継続支援Ｂ型事業所の従業者に対し、障害者に対する配慮等に関する研修が年１回以上行われていること。</t>
    </r>
    <rPh sb="24" eb="26">
      <t>ちじ</t>
    </rPh>
    <rPh sb="27" eb="28">
      <t>とど</t>
    </rPh>
    <rPh sb="29" eb="30">
      <t>で</t>
    </rPh>
    <rPh sb="44" eb="45">
      <t>とう</t>
    </rPh>
    <rPh sb="124" eb="126">
      <t>えんじょ</t>
    </rPh>
    <rPh sb="154" eb="155">
      <t>つき</t>
    </rPh>
    <rPh sb="197" eb="198">
      <t>また</t>
    </rPh>
    <rPh sb="307" eb="309">
      <t>はいち</t>
    </rPh>
    <phoneticPr fontId="9" type="Hiragana"/>
  </si>
  <si>
    <r>
      <t>　福祉専門職員配置等加算（Ⅲ）については、次の①又は②のいずれかに該当するものとして知事に届け出た</t>
    </r>
    <r>
      <rPr>
        <sz val="11"/>
        <color auto="1"/>
        <rFont val="Meiryo UI"/>
      </rPr>
      <t>指定就労継続支援B型事業所において、指定就労継続支援B型を行った場合に、加算しているか。
①　職業指導員等として配置されている従業者のうち、常勤で配置されている従業者の割合が100分の75以上であること。
②　職業指導員等として常勤で配置されている従業者のうち、３年以上従事している従業者の割合が100分の30以上であること。</t>
    </r>
    <rPh sb="116" eb="118">
      <t>ショクギョウ</t>
    </rPh>
    <rPh sb="118" eb="121">
      <t>シドウイン</t>
    </rPh>
    <rPh sb="121" eb="122">
      <t>トウ</t>
    </rPh>
    <rPh sb="149" eb="152">
      <t>ジュウギョウシャ</t>
    </rPh>
    <rPh sb="174" eb="176">
      <t>ショクギョウ</t>
    </rPh>
    <rPh sb="176" eb="179">
      <t>シドウイン</t>
    </rPh>
    <rPh sb="179" eb="180">
      <t>トウ</t>
    </rPh>
    <phoneticPr fontId="9"/>
  </si>
  <si>
    <r>
      <t>　目標工賃達成指導員（県において作成される「工賃向上計画」に基づき、自らも「工賃向上計画」を作成し、当該計画に掲げた工賃目標の達成に向けて積極的に取り組むための指導員）を常勤換算方法で１人以上配置し、当該指導員、職業指導員及び生活支援員の総数が別に厚生労働大臣が定める施設基準に適合しているものとして、知事に届け出た</t>
    </r>
    <r>
      <rPr>
        <sz val="11"/>
        <color auto="1"/>
        <rFont val="Meiryo UI"/>
      </rPr>
      <t>指定就労継続支援B型事業所等において、指定就労継続支援B型を行った場合に、算定しているか。</t>
    </r>
    <rPh sb="1" eb="3">
      <t>もくひょう</t>
    </rPh>
    <rPh sb="3" eb="5">
      <t>こうちん</t>
    </rPh>
    <rPh sb="5" eb="7">
      <t>たっせい</t>
    </rPh>
    <rPh sb="7" eb="10">
      <t>しどういん</t>
    </rPh>
    <rPh sb="11" eb="12">
      <t>けん</t>
    </rPh>
    <rPh sb="16" eb="18">
      <t>さくせい</t>
    </rPh>
    <rPh sb="22" eb="24">
      <t>こうちん</t>
    </rPh>
    <rPh sb="24" eb="26">
      <t>こうじょう</t>
    </rPh>
    <rPh sb="26" eb="28">
      <t>けいかく</t>
    </rPh>
    <rPh sb="30" eb="31">
      <t>もと</t>
    </rPh>
    <rPh sb="34" eb="35">
      <t>みずか</t>
    </rPh>
    <rPh sb="38" eb="40">
      <t>こうちん</t>
    </rPh>
    <rPh sb="40" eb="42">
      <t>こうじょう</t>
    </rPh>
    <rPh sb="42" eb="44">
      <t>けいかく</t>
    </rPh>
    <rPh sb="46" eb="48">
      <t>さくせい</t>
    </rPh>
    <rPh sb="50" eb="52">
      <t>とうがい</t>
    </rPh>
    <rPh sb="52" eb="54">
      <t>けいかく</t>
    </rPh>
    <rPh sb="55" eb="56">
      <t>かか</t>
    </rPh>
    <rPh sb="58" eb="60">
      <t>こうちん</t>
    </rPh>
    <rPh sb="60" eb="62">
      <t>もくひょう</t>
    </rPh>
    <rPh sb="63" eb="65">
      <t>たっせい</t>
    </rPh>
    <rPh sb="66" eb="67">
      <t>む</t>
    </rPh>
    <rPh sb="69" eb="72">
      <t>せっきょくてき</t>
    </rPh>
    <rPh sb="73" eb="74">
      <t>と</t>
    </rPh>
    <rPh sb="75" eb="76">
      <t>く</t>
    </rPh>
    <rPh sb="80" eb="83">
      <t>しどういん</t>
    </rPh>
    <rPh sb="85" eb="87">
      <t>じょうきん</t>
    </rPh>
    <rPh sb="87" eb="89">
      <t>かんさん</t>
    </rPh>
    <rPh sb="89" eb="91">
      <t>ほうほう</t>
    </rPh>
    <rPh sb="93" eb="94">
      <t>にん</t>
    </rPh>
    <rPh sb="94" eb="96">
      <t>いじょう</t>
    </rPh>
    <rPh sb="96" eb="98">
      <t>はいち</t>
    </rPh>
    <rPh sb="100" eb="102">
      <t>とうがい</t>
    </rPh>
    <rPh sb="102" eb="105">
      <t>しどういん</t>
    </rPh>
    <rPh sb="106" eb="108">
      <t>しょくぎょう</t>
    </rPh>
    <rPh sb="108" eb="111">
      <t>しどういん</t>
    </rPh>
    <rPh sb="111" eb="112">
      <t>およ</t>
    </rPh>
    <rPh sb="113" eb="115">
      <t>せいかつ</t>
    </rPh>
    <rPh sb="115" eb="118">
      <t>しえんいん</t>
    </rPh>
    <rPh sb="119" eb="121">
      <t>そうすう</t>
    </rPh>
    <rPh sb="122" eb="123">
      <t>べつ</t>
    </rPh>
    <rPh sb="124" eb="126">
      <t>こうせい</t>
    </rPh>
    <rPh sb="126" eb="128">
      <t>ろうどう</t>
    </rPh>
    <rPh sb="128" eb="130">
      <t>だいじん</t>
    </rPh>
    <rPh sb="131" eb="132">
      <t>さだ</t>
    </rPh>
    <rPh sb="134" eb="136">
      <t>しせつ</t>
    </rPh>
    <rPh sb="136" eb="138">
      <t>きじゅん</t>
    </rPh>
    <rPh sb="139" eb="141">
      <t>てきごう</t>
    </rPh>
    <rPh sb="151" eb="153">
      <t>ちじ</t>
    </rPh>
    <rPh sb="154" eb="155">
      <t>とど</t>
    </rPh>
    <rPh sb="156" eb="157">
      <t>で</t>
    </rPh>
    <rPh sb="171" eb="172">
      <t>とう</t>
    </rPh>
    <rPh sb="188" eb="189">
      <t>おこな</t>
    </rPh>
    <rPh sb="191" eb="193">
      <t>ばあい</t>
    </rPh>
    <rPh sb="195" eb="197">
      <t>さんてい</t>
    </rPh>
    <phoneticPr fontId="9" type="Hiragana"/>
  </si>
  <si>
    <t>常勤換算方法で、利用者の数を１０で除した数以上（職業指導員は１以上、生活支援員は１以上必要）
（職業指導員又は生活支援員のうち、いずれか１人以上は常勤）</t>
    <rPh sb="0" eb="2">
      <t>じょうきん</t>
    </rPh>
    <rPh sb="2" eb="4">
      <t>かんさん</t>
    </rPh>
    <rPh sb="4" eb="6">
      <t>ほうほう</t>
    </rPh>
    <rPh sb="8" eb="11">
      <t>りようしゃ</t>
    </rPh>
    <rPh sb="12" eb="13">
      <t>かず</t>
    </rPh>
    <rPh sb="17" eb="18">
      <t>じょ</t>
    </rPh>
    <rPh sb="20" eb="21">
      <t>かず</t>
    </rPh>
    <rPh sb="21" eb="23">
      <t>いじょう</t>
    </rPh>
    <rPh sb="24" eb="26">
      <t>しょくぎょう</t>
    </rPh>
    <rPh sb="26" eb="29">
      <t>しどういん</t>
    </rPh>
    <rPh sb="31" eb="33">
      <t>いじょう</t>
    </rPh>
    <rPh sb="34" eb="36">
      <t>せいかつ</t>
    </rPh>
    <rPh sb="36" eb="39">
      <t>しえんいん</t>
    </rPh>
    <rPh sb="41" eb="43">
      <t>いじょう</t>
    </rPh>
    <rPh sb="43" eb="45">
      <t>ひつよう</t>
    </rPh>
    <rPh sb="49" eb="51">
      <t>しょくぎょう</t>
    </rPh>
    <rPh sb="51" eb="54">
      <t>しどういん</t>
    </rPh>
    <rPh sb="54" eb="55">
      <t>また</t>
    </rPh>
    <rPh sb="56" eb="58">
      <t>せいかつ</t>
    </rPh>
    <rPh sb="58" eb="61">
      <t>しえんいん</t>
    </rPh>
    <rPh sb="70" eb="71">
      <t>にん</t>
    </rPh>
    <rPh sb="71" eb="73">
      <t>いじょう</t>
    </rPh>
    <rPh sb="74" eb="76">
      <t>じょうきん</t>
    </rPh>
    <phoneticPr fontId="9" type="Hiragana"/>
  </si>
  <si>
    <r>
      <t>　</t>
    </r>
    <r>
      <rPr>
        <sz val="11"/>
        <color auto="1"/>
        <rFont val="Meiryo UI"/>
      </rPr>
      <t>指定就労継続支援B型事業所の所在する建物と同一の敷地内又は隣接する敷地内の建物との間で利用者の送迎を行った場合は、100分の70に相当する単位数を算定しているか。</t>
    </r>
  </si>
  <si>
    <r>
      <t>　</t>
    </r>
    <r>
      <rPr>
        <sz val="11"/>
        <color auto="1"/>
        <rFont val="Meiryo UI"/>
      </rPr>
      <t>指定就労継続支援B型事業所が、居宅において支援を受けることを希望する者であって、当該支援を行うことが効果的であると市町村が認める利用者に対して、当該利用者の居宅において支援を行った場合に、加算しているか。</t>
    </r>
    <rPh sb="58" eb="61">
      <t>しちょうそん</t>
    </rPh>
    <rPh sb="62" eb="63">
      <t>みと</t>
    </rPh>
    <rPh sb="65" eb="68">
      <t>りようしゃ</t>
    </rPh>
    <rPh sb="69" eb="70">
      <t>たい</t>
    </rPh>
    <rPh sb="73" eb="75">
      <t>とうがい</t>
    </rPh>
    <rPh sb="75" eb="78">
      <t>りようしゃ</t>
    </rPh>
    <rPh sb="79" eb="81">
      <t>きょたく</t>
    </rPh>
    <rPh sb="85" eb="87">
      <t>しえん</t>
    </rPh>
    <rPh sb="88" eb="89">
      <t>おこな</t>
    </rPh>
    <rPh sb="91" eb="93">
      <t>ばあい</t>
    </rPh>
    <rPh sb="95" eb="97">
      <t>かさん</t>
    </rPh>
    <phoneticPr fontId="9" type="Hiragana"/>
  </si>
  <si>
    <r>
      <t>　（ただし、地方公共団体が設置する特定指定就労継続支援Ｂ型事業所</t>
    </r>
    <r>
      <rPr>
        <sz val="11"/>
        <color auto="1"/>
        <rFont val="Meiryo UI"/>
      </rPr>
      <t xml:space="preserve">等の場合にあっては、所定単位数の1000分の965に相当する単位数を算定。）
</t>
    </r>
    <rPh sb="32" eb="33">
      <t>とう</t>
    </rPh>
    <phoneticPr fontId="9" type="Hiragana"/>
  </si>
  <si>
    <r>
      <t>・　当該加算は、当該事業所が費用を負担することで、在宅利用者の居宅に居宅介護事業所や重度訪問介護事業所に従事する者を派遣し、</t>
    </r>
    <r>
      <rPr>
        <sz val="11"/>
        <color auto="1"/>
        <rFont val="Meiryo UI"/>
      </rPr>
      <t>居宅での利用者の生活に関する支援を提供した場合に加算する。
・　当該加算は、居宅介護や重度訪問介護を利用している者であって、就労継続支援B型支援を居宅で利用する際に、支援を受けなければ居宅での利用が困難な場合に加算する。</t>
    </r>
    <rPh sb="2" eb="4">
      <t>とうがい</t>
    </rPh>
    <rPh sb="4" eb="6">
      <t>かさん</t>
    </rPh>
    <rPh sb="8" eb="10">
      <t>とうがい</t>
    </rPh>
    <rPh sb="10" eb="13">
      <t>じぎょうしょ</t>
    </rPh>
    <rPh sb="14" eb="16">
      <t>ひよう</t>
    </rPh>
    <rPh sb="17" eb="19">
      <t>ふたん</t>
    </rPh>
    <rPh sb="25" eb="27">
      <t>ざいたく</t>
    </rPh>
    <rPh sb="27" eb="30">
      <t>りようしゃ</t>
    </rPh>
    <rPh sb="31" eb="33">
      <t>きょたく</t>
    </rPh>
    <rPh sb="34" eb="36">
      <t>きょたく</t>
    </rPh>
    <rPh sb="36" eb="38">
      <t>かいご</t>
    </rPh>
    <rPh sb="38" eb="41">
      <t>じぎょうしょ</t>
    </rPh>
    <rPh sb="42" eb="44">
      <t>じゅうど</t>
    </rPh>
    <rPh sb="44" eb="46">
      <t>ほうもん</t>
    </rPh>
    <rPh sb="46" eb="48">
      <t>かいご</t>
    </rPh>
    <rPh sb="48" eb="51">
      <t>じぎょうしょ</t>
    </rPh>
    <rPh sb="52" eb="54">
      <t>じゅうじ</t>
    </rPh>
    <rPh sb="56" eb="57">
      <t>もの</t>
    </rPh>
    <rPh sb="58" eb="60">
      <t>はけん</t>
    </rPh>
    <rPh sb="62" eb="64">
      <t>きょたく</t>
    </rPh>
    <rPh sb="66" eb="69">
      <t>りようしゃ</t>
    </rPh>
    <rPh sb="70" eb="72">
      <t>せいかつ</t>
    </rPh>
    <rPh sb="73" eb="74">
      <t>かん</t>
    </rPh>
    <rPh sb="76" eb="78">
      <t>しえん</t>
    </rPh>
    <rPh sb="79" eb="81">
      <t>ていきょう</t>
    </rPh>
    <rPh sb="83" eb="85">
      <t>ばあい</t>
    </rPh>
    <rPh sb="86" eb="88">
      <t>かさん</t>
    </rPh>
    <rPh sb="94" eb="96">
      <t>とうがい</t>
    </rPh>
    <rPh sb="96" eb="98">
      <t>かさん</t>
    </rPh>
    <rPh sb="100" eb="102">
      <t>きょたく</t>
    </rPh>
    <rPh sb="102" eb="104">
      <t>かいご</t>
    </rPh>
    <rPh sb="105" eb="107">
      <t>じゅうど</t>
    </rPh>
    <rPh sb="107" eb="109">
      <t>ほうもん</t>
    </rPh>
    <rPh sb="109" eb="111">
      <t>かいご</t>
    </rPh>
    <rPh sb="112" eb="114">
      <t>りよう</t>
    </rPh>
    <rPh sb="118" eb="119">
      <t>もの</t>
    </rPh>
    <rPh sb="124" eb="126">
      <t>しゅうろう</t>
    </rPh>
    <rPh sb="126" eb="128">
      <t>けいぞく</t>
    </rPh>
    <rPh sb="128" eb="130">
      <t>しえん</t>
    </rPh>
    <rPh sb="131" eb="132">
      <t>がた</t>
    </rPh>
    <rPh sb="132" eb="134">
      <t>しえん</t>
    </rPh>
    <rPh sb="138" eb="140">
      <t>りよう</t>
    </rPh>
    <rPh sb="142" eb="143">
      <t>さい</t>
    </rPh>
    <rPh sb="145" eb="147">
      <t>しえん</t>
    </rPh>
    <rPh sb="148" eb="149">
      <t>う</t>
    </rPh>
    <rPh sb="158" eb="160">
      <t>りよう</t>
    </rPh>
    <rPh sb="161" eb="163">
      <t>こんなん</t>
    </rPh>
    <rPh sb="164" eb="166">
      <t>ばあい</t>
    </rPh>
    <rPh sb="167" eb="169">
      <t>かさん</t>
    </rPh>
    <phoneticPr fontId="9" type="Hiragana"/>
  </si>
  <si>
    <r>
      <t>別に厚生労働大臣が定める施設基準…平18年厚労告551</t>
    </r>
    <r>
      <rPr>
        <sz val="11"/>
        <color auto="1"/>
        <rFont val="Meiryo UI"/>
      </rPr>
      <t>・第14号・リ
厚生労働大臣が定める者…平18厚労告556・第９号
・　通知平18障発1031001第二の3(5)㉒で準用する第二の3(1)⑬参照</t>
    </r>
    <rPh sb="0" eb="1">
      <t>べつ</t>
    </rPh>
    <rPh sb="2" eb="4">
      <t>こうせい</t>
    </rPh>
    <rPh sb="4" eb="6">
      <t>ろうどう</t>
    </rPh>
    <rPh sb="6" eb="8">
      <t>だいじん</t>
    </rPh>
    <rPh sb="9" eb="10">
      <t>さだ</t>
    </rPh>
    <rPh sb="12" eb="14">
      <t>しせつ</t>
    </rPh>
    <rPh sb="14" eb="16">
      <t>きじゅん</t>
    </rPh>
    <rPh sb="17" eb="18">
      <t>ひら</t>
    </rPh>
    <rPh sb="20" eb="21">
      <t>ねん</t>
    </rPh>
    <rPh sb="21" eb="24">
      <t>こうろうこく</t>
    </rPh>
    <rPh sb="28" eb="29">
      <t>だい</t>
    </rPh>
    <rPh sb="31" eb="32">
      <t>ごう</t>
    </rPh>
    <rPh sb="35" eb="41">
      <t>こうせいろう</t>
    </rPh>
    <rPh sb="42" eb="43">
      <t>さだ</t>
    </rPh>
    <rPh sb="45" eb="46">
      <t>しゃ</t>
    </rPh>
    <rPh sb="47" eb="48">
      <t>ひら</t>
    </rPh>
    <rPh sb="50" eb="52">
      <t>こうろう</t>
    </rPh>
    <rPh sb="52" eb="53">
      <t>つげ</t>
    </rPh>
    <rPh sb="57" eb="58">
      <t>だい</t>
    </rPh>
    <rPh sb="59" eb="60">
      <t>ごう</t>
    </rPh>
    <phoneticPr fontId="9" type="Hiragana"/>
  </si>
  <si>
    <r>
      <t>別に厚生労働大臣が定める基準…平18厚労告543・第37号の２</t>
    </r>
    <r>
      <rPr>
        <sz val="11"/>
        <color auto="1"/>
        <rFont val="Meiryo UI"/>
      </rPr>
      <t xml:space="preserve">
</t>
    </r>
  </si>
  <si>
    <t>第14の１の注10</t>
  </si>
  <si>
    <t>平18厚告第523号の一
法第29条第3項</t>
  </si>
  <si>
    <t>令和７年度 就労継続支援B型サービス費</t>
    <rPh sb="0" eb="2">
      <t>レイワ</t>
    </rPh>
    <rPh sb="3" eb="5">
      <t>ネンド</t>
    </rPh>
    <phoneticPr fontId="9"/>
  </si>
  <si>
    <t>短時間利用減算</t>
    <rPh sb="0" eb="3">
      <t>たんじかん</t>
    </rPh>
    <rPh sb="3" eb="5">
      <t>りよう</t>
    </rPh>
    <rPh sb="5" eb="7">
      <t>げんさん</t>
    </rPh>
    <phoneticPr fontId="9" type="Hiragana"/>
  </si>
  <si>
    <t>ピアサポート実施加算</t>
    <rPh sb="6" eb="8">
      <t>じっし</t>
    </rPh>
    <rPh sb="8" eb="10">
      <t>かさん</t>
    </rPh>
    <phoneticPr fontId="9" type="Hiragana"/>
  </si>
  <si>
    <t>目標工賃達成加算</t>
  </si>
  <si>
    <r>
      <t>該当あり　</t>
    </r>
    <r>
      <rPr>
        <sz val="11"/>
        <color auto="1"/>
        <rFont val="Meiryo UI"/>
      </rPr>
      <t>加算（Ⅰ）</t>
    </r>
    <rPh sb="0" eb="2">
      <t>がいとう</t>
    </rPh>
    <rPh sb="5" eb="7">
      <t>かさん</t>
    </rPh>
    <phoneticPr fontId="9" type="Hiragana"/>
  </si>
  <si>
    <t>次の資格や修了証を持っている場合は、記載すること。
　理学療法士・作業療法士・言語聴覚士・社会福祉士・介護福祉士・精神保健福祉士・公認心理師・
　強度行動障害支援者養成研修（基礎研修・実践研修）</t>
  </si>
  <si>
    <r>
      <t>　別に厚生労働大臣が定める基準に適合している福祉・介護職員等の賃金の改善等を実施しているものとして知事に届け出た</t>
    </r>
    <r>
      <rPr>
        <sz val="11"/>
        <color auto="1"/>
        <rFont val="Meiryo UI"/>
      </rPr>
      <t>指定就労継続支援B型事業所等が、利用者に対し、指定就労継続支援B型を行った場合に、当該基準に掲げる区分に従い、加算しているか。ただし、次に掲げるいずれかの加算を算定している場合にあっては、次に掲げるその他の加算は算定しない。
　・福祉・介護職員等処遇改善加算(Ⅰ)</t>
    </r>
    <r>
      <rPr>
        <sz val="11"/>
        <color rgb="FFFF0000"/>
        <rFont val="Meiryo UI"/>
      </rPr>
      <t>イ・ロ</t>
    </r>
    <r>
      <rPr>
        <sz val="11"/>
        <color auto="1"/>
        <rFont val="Meiryo UI"/>
      </rPr>
      <t xml:space="preserve">
　・福祉・介護職員等処遇改善加算(Ⅱ)</t>
    </r>
    <r>
      <rPr>
        <sz val="11"/>
        <color rgb="FFFF0000"/>
        <rFont val="Meiryo UI"/>
      </rPr>
      <t>イ・ロ</t>
    </r>
    <r>
      <rPr>
        <sz val="11"/>
        <color auto="1"/>
        <rFont val="Meiryo UI"/>
      </rPr>
      <t xml:space="preserve">
　・福祉・介護職員等処遇改善加算(Ⅲ)
　・福祉・介護職員等処遇改善加算(Ⅳ)</t>
    </r>
    <rPh sb="29" eb="30">
      <t>とう</t>
    </rPh>
    <rPh sb="69" eb="70">
      <t>とう</t>
    </rPh>
    <rPh sb="72" eb="75">
      <t>りようしゃ</t>
    </rPh>
    <phoneticPr fontId="9" type="Hiragana"/>
  </si>
  <si>
    <t>見直しの対象外であることが確認できる資料</t>
    <rPh sb="0" eb="2">
      <t>ミナオ</t>
    </rPh>
    <rPh sb="4" eb="7">
      <t>タイショウガイ</t>
    </rPh>
    <rPh sb="13" eb="15">
      <t>カクニン</t>
    </rPh>
    <rPh sb="18" eb="20">
      <t>シリョウ</t>
    </rPh>
    <phoneticPr fontId="9"/>
  </si>
  <si>
    <t xml:space="preserve">○見直しの対象外となる事業所
　令和６年度（令和６年度に(8)により平均工賃月額が１万円未満の場合とみなして所定単位数を算定していた事業所等については、令和７年度における区分とし、令和６年４月以降に(8)ただし書きにより指定を受けた日から６月間における平均工賃月額に応じて所定単位数を算定していた事業所等については当該算定を開始した月における区分とする。）が令和５年度における区分と同じである事業所等又は令和５年度における区分より低下している事業所等における就労継続支援Ｂ型サービス費の算定については、なお従前の基本報酬区分によることができる。 </t>
    <rPh sb="1" eb="3">
      <t>ミナオ</t>
    </rPh>
    <rPh sb="5" eb="8">
      <t>タイショウガイ</t>
    </rPh>
    <rPh sb="11" eb="14">
      <t>ジギョウショ</t>
    </rPh>
    <phoneticPr fontId="9"/>
  </si>
  <si>
    <t>　就労継続支援B型サービス費（Ⅰ）～（Ⅲ）を算定している事業所においては、令和８年６月以降の報酬区分の見直しの対象に該当するか確認しているか。</t>
    <rPh sb="22" eb="24">
      <t>サンテイ</t>
    </rPh>
    <rPh sb="28" eb="31">
      <t>ジギョウショ</t>
    </rPh>
    <rPh sb="37" eb="39">
      <t>レイワ</t>
    </rPh>
    <rPh sb="40" eb="41">
      <t>ネン</t>
    </rPh>
    <rPh sb="42" eb="43">
      <t>ガツ</t>
    </rPh>
    <rPh sb="43" eb="45">
      <t>イコウ</t>
    </rPh>
    <rPh sb="46" eb="48">
      <t>ホウシュウ</t>
    </rPh>
    <rPh sb="48" eb="50">
      <t>クブン</t>
    </rPh>
    <rPh sb="51" eb="53">
      <t>ミナオ</t>
    </rPh>
    <rPh sb="55" eb="57">
      <t>タイショウ</t>
    </rPh>
    <rPh sb="58" eb="60">
      <t>ガイトウ</t>
    </rPh>
    <rPh sb="63" eb="65">
      <t>カクニン</t>
    </rPh>
    <phoneticPr fontId="9"/>
  </si>
  <si>
    <t>　見直しの対象である場合は、適切に届出等行い、新たな報酬区分で請求しているか。
　※見直しの対象外の場合は「該当なし」で回答すること。</t>
    <rPh sb="1" eb="3">
      <t>ミナオ</t>
    </rPh>
    <rPh sb="5" eb="7">
      <t>タイショウ</t>
    </rPh>
    <rPh sb="10" eb="12">
      <t>バアイ</t>
    </rPh>
    <rPh sb="14" eb="16">
      <t>テキセツ</t>
    </rPh>
    <rPh sb="17" eb="19">
      <t>トドケデ</t>
    </rPh>
    <rPh sb="19" eb="20">
      <t>トウ</t>
    </rPh>
    <rPh sb="20" eb="21">
      <t>オコナ</t>
    </rPh>
    <rPh sb="23" eb="24">
      <t>アラ</t>
    </rPh>
    <rPh sb="26" eb="28">
      <t>ホウシュウ</t>
    </rPh>
    <rPh sb="28" eb="30">
      <t>クブン</t>
    </rPh>
    <rPh sb="31" eb="33">
      <t>セイキュウ</t>
    </rPh>
    <rPh sb="43" eb="45">
      <t>ミナオ</t>
    </rPh>
    <rPh sb="47" eb="50">
      <t>タイショウガイ</t>
    </rPh>
    <rPh sb="51" eb="53">
      <t>バアイ</t>
    </rPh>
    <rPh sb="55" eb="57">
      <t>ガイトウ</t>
    </rPh>
    <rPh sb="61" eb="63">
      <t>カイトウ</t>
    </rPh>
    <phoneticPr fontId="9"/>
  </si>
  <si>
    <t>基本報酬</t>
    <rPh sb="0" eb="2">
      <t>きほん</t>
    </rPh>
    <rPh sb="2" eb="4">
      <t>ほうしゅう</t>
    </rPh>
    <phoneticPr fontId="13" type="Hiragana"/>
  </si>
  <si>
    <t>令和８年度 就労継続支援B型サービス費</t>
    <rPh sb="0" eb="2">
      <t>レイワ</t>
    </rPh>
    <rPh sb="3" eb="5">
      <t>ネンド</t>
    </rPh>
    <phoneticPr fontId="9"/>
  </si>
  <si>
    <t>報酬区分</t>
    <rPh sb="0" eb="2">
      <t>ほうしゅう</t>
    </rPh>
    <rPh sb="2" eb="4">
      <t>くぶん</t>
    </rPh>
    <phoneticPr fontId="13" type="Hiragana"/>
  </si>
  <si>
    <t>2.0万円以上、2.5万円未満</t>
  </si>
  <si>
    <t>1.5万円以上、2.0万円未満</t>
  </si>
  <si>
    <t>4.8万円以上</t>
  </si>
  <si>
    <t>3.8万円以上、4.5万円未満</t>
  </si>
  <si>
    <t>3.5万円以上、3.8万円未満</t>
  </si>
  <si>
    <t>3.3万円以上、3.5万円未満</t>
  </si>
  <si>
    <t>3.0万円以上、3.3万円未満</t>
  </si>
  <si>
    <t>2.0万円以上、2.3万円未満</t>
  </si>
  <si>
    <t>1.8万円以上、2.0万円未満</t>
  </si>
  <si>
    <t>1.5万円以上、1.8万円未満</t>
  </si>
  <si>
    <r>
      <t>該当あり　加算（Ⅰ）</t>
    </r>
    <r>
      <rPr>
        <sz val="11"/>
        <color rgb="FFFF0000"/>
        <rFont val="Meiryo UI"/>
      </rPr>
      <t>イ</t>
    </r>
    <rPh sb="0" eb="2">
      <t>がいとう</t>
    </rPh>
    <rPh sb="5" eb="7">
      <t>かさん</t>
    </rPh>
    <phoneticPr fontId="9" type="Hiragana"/>
  </si>
  <si>
    <r>
      <t>該当あり　加算（Ⅱ）</t>
    </r>
    <r>
      <rPr>
        <sz val="11"/>
        <color rgb="FFFF0000"/>
        <rFont val="Meiryo UI"/>
      </rPr>
      <t>イ</t>
    </r>
    <rPh sb="0" eb="2">
      <t>がいとう</t>
    </rPh>
    <rPh sb="5" eb="7">
      <t>かさん</t>
    </rPh>
    <phoneticPr fontId="9" type="Hiragana"/>
  </si>
  <si>
    <r>
      <t>該当あり　加算（Ⅱ）</t>
    </r>
    <r>
      <rPr>
        <sz val="11"/>
        <color rgb="FFFF0000"/>
        <rFont val="Meiryo UI"/>
      </rPr>
      <t>ロ</t>
    </r>
    <rPh sb="0" eb="2">
      <t>がいとう</t>
    </rPh>
    <rPh sb="5" eb="7">
      <t>かさん</t>
    </rPh>
    <phoneticPr fontId="9" type="Hiragana"/>
  </si>
  <si>
    <t>R8報酬見直しの対象</t>
    <rPh sb="2" eb="4">
      <t>ほうしゅう</t>
    </rPh>
    <rPh sb="4" eb="6">
      <t>みなお</t>
    </rPh>
    <rPh sb="8" eb="10">
      <t>たいしょう</t>
    </rPh>
    <phoneticPr fontId="13" type="Hiragana"/>
  </si>
</sst>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numFmt numFmtId="177" formatCode="[=1]&quot;〇&quot;;General"/>
    <numFmt numFmtId="178" formatCode="[$-409]d&quot;月&quot;"/>
    <numFmt numFmtId="179" formatCode="[$-409]d;@"/>
    <numFmt numFmtId="180" formatCode="aaa"/>
    <numFmt numFmtId="181" formatCode="0.0_ "/>
  </numFmts>
  <fonts count="30">
    <font>
      <sz val="11"/>
      <color theme="1"/>
      <name val="Yu Gothic UI"/>
      <family val="3"/>
    </font>
    <font>
      <sz val="10"/>
      <color theme="1"/>
      <name val="ＭＳ ゴシック"/>
      <family val="3"/>
    </font>
    <font>
      <sz val="11"/>
      <color auto="1"/>
      <name val="ＭＳ Ｐゴシック"/>
      <family val="3"/>
    </font>
    <font>
      <sz val="11"/>
      <color theme="1"/>
      <name val="ＭＳ Ｐゴシック"/>
      <family val="3"/>
    </font>
    <font>
      <sz val="11"/>
      <color theme="1"/>
      <name val="游ゴシック"/>
      <family val="3"/>
      <scheme val="minor"/>
    </font>
    <font>
      <sz val="6"/>
      <color auto="1"/>
      <name val="游ゴシック"/>
      <family val="3"/>
    </font>
    <font>
      <sz val="11"/>
      <color theme="1"/>
      <name val="Meiryo UI"/>
      <family val="3"/>
    </font>
    <font>
      <sz val="28"/>
      <color theme="1"/>
      <name val="Meiryo UI"/>
      <family val="3"/>
    </font>
    <font>
      <sz val="20"/>
      <color theme="1"/>
      <name val="Meiryo UI"/>
      <family val="3"/>
    </font>
    <font>
      <sz val="6"/>
      <color auto="1"/>
      <name val="ＭＳ Ｐゴシック"/>
      <family val="3"/>
    </font>
    <font>
      <sz val="11"/>
      <color auto="1"/>
      <name val="Meiryo UI"/>
      <family val="3"/>
    </font>
    <font>
      <sz val="11"/>
      <color rgb="FFFF0000"/>
      <name val="Meiryo UI"/>
      <family val="3"/>
    </font>
    <font>
      <sz val="9"/>
      <color auto="1"/>
      <name val="Meiryo UI"/>
      <family val="3"/>
    </font>
    <font>
      <sz val="6"/>
      <color auto="1"/>
      <name val="Yu Gothic UI"/>
      <family val="3"/>
    </font>
    <font>
      <sz val="18"/>
      <color auto="1"/>
      <name val="Meiryo UI"/>
      <family val="3"/>
    </font>
    <font>
      <b/>
      <sz val="18"/>
      <color auto="1"/>
      <name val="Meiryo UI"/>
      <family val="3"/>
    </font>
    <font>
      <sz val="12"/>
      <color auto="1"/>
      <name val="ＭＳ ゴシック"/>
      <family val="3"/>
    </font>
    <font>
      <sz val="9"/>
      <color auto="1"/>
      <name val="ＭＳ ゴシック"/>
      <family val="3"/>
    </font>
    <font>
      <b/>
      <sz val="11"/>
      <color auto="1"/>
      <name val="ＭＳ ゴシック"/>
      <family val="3"/>
    </font>
    <font>
      <sz val="10"/>
      <color auto="1"/>
      <name val="ＭＳ ゴシック"/>
      <family val="3"/>
    </font>
    <font>
      <sz val="11"/>
      <color theme="1"/>
      <name val="ＭＳ ゴシック"/>
      <family val="3"/>
    </font>
    <font>
      <sz val="8"/>
      <color rgb="FFC00000"/>
      <name val="ＭＳ ゴシック"/>
      <family val="3"/>
    </font>
    <font>
      <sz val="11"/>
      <color auto="1"/>
      <name val="ＭＳ ゴシック"/>
      <family val="3"/>
    </font>
    <font>
      <sz val="10"/>
      <color theme="0"/>
      <name val="ＭＳ ゴシック"/>
      <family val="3"/>
    </font>
    <font>
      <sz val="8"/>
      <color auto="1"/>
      <name val="ＭＳ ゴシック"/>
      <family val="3"/>
    </font>
    <font>
      <sz val="10"/>
      <color theme="1"/>
      <name val="游ゴシック"/>
      <family val="3"/>
      <scheme val="minor"/>
    </font>
    <font>
      <sz val="10"/>
      <color rgb="FFFF0000"/>
      <name val="BIZ UDPゴシック"/>
      <family val="3"/>
    </font>
    <font>
      <sz val="10"/>
      <color indexed="8"/>
      <name val="ＭＳ ゴシック"/>
      <family val="3"/>
    </font>
    <font>
      <sz val="10"/>
      <color auto="1"/>
      <name val="ＭＳ ゴシック"/>
      <family val="3"/>
    </font>
    <font>
      <sz val="6"/>
      <color auto="1"/>
      <name val="ＭＳ ゴシック"/>
      <family val="3"/>
    </font>
  </fonts>
  <fills count="11">
    <fill>
      <patternFill patternType="none"/>
    </fill>
    <fill>
      <patternFill patternType="gray125"/>
    </fill>
    <fill>
      <patternFill patternType="solid">
        <fgColor rgb="FFFFCCCC"/>
        <bgColor indexed="64"/>
      </patternFill>
    </fill>
    <fill>
      <patternFill patternType="solid">
        <fgColor theme="4" tint="0.6"/>
        <bgColor indexed="64"/>
      </patternFill>
    </fill>
    <fill>
      <patternFill patternType="solid">
        <fgColor rgb="FFFFFF00"/>
        <bgColor indexed="64"/>
      </patternFill>
    </fill>
    <fill>
      <patternFill patternType="solid">
        <fgColor theme="0" tint="-0.14000000000000001"/>
        <bgColor indexed="64"/>
      </patternFill>
    </fill>
    <fill>
      <patternFill patternType="solid">
        <fgColor theme="0"/>
        <bgColor indexed="64"/>
      </patternFill>
    </fill>
    <fill>
      <patternFill patternType="solid">
        <fgColor theme="5" tint="0.8"/>
        <bgColor indexed="64"/>
      </patternFill>
    </fill>
    <fill>
      <patternFill patternType="solid">
        <fgColor theme="7" tint="0.8"/>
        <bgColor indexed="64"/>
      </patternFill>
    </fill>
    <fill>
      <patternFill patternType="solid">
        <fgColor theme="8" tint="0.8"/>
        <bgColor indexed="64"/>
      </patternFill>
    </fill>
    <fill>
      <patternFill patternType="solid">
        <fgColor theme="4" tint="0.8"/>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hair">
        <color indexed="64"/>
      </bottom>
      <diagonal/>
    </border>
    <border>
      <left style="thin">
        <color indexed="64"/>
      </left>
      <right/>
      <top style="hair">
        <color indexed="64"/>
      </top>
      <bottom style="dotted">
        <color indexed="64"/>
      </bottom>
      <diagonal/>
    </border>
    <border>
      <left style="thin">
        <color indexed="64"/>
      </left>
      <right/>
      <top style="hair">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hair">
        <color indexed="64"/>
      </bottom>
      <diagonal/>
    </border>
    <border>
      <left/>
      <right style="thin">
        <color indexed="64"/>
      </right>
      <top style="hair">
        <color indexed="64"/>
      </top>
      <bottom style="dotted">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diagonal/>
    </border>
    <border>
      <left/>
      <right/>
      <top/>
      <bottom style="thin">
        <color indexed="64"/>
      </bottom>
      <diagonal/>
    </border>
    <border>
      <left/>
      <right/>
      <top style="thin">
        <color indexed="64"/>
      </top>
      <bottom/>
      <diagonal/>
    </border>
  </borders>
  <cellStyleXfs count="33">
    <xf numFmtId="0" fontId="0"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4" fillId="0" borderId="0">
      <alignment vertical="center"/>
    </xf>
    <xf numFmtId="0" fontId="2" fillId="0" borderId="0"/>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226">
    <xf numFmtId="0" fontId="0" fillId="0" borderId="0" xfId="0">
      <alignment vertical="center"/>
    </xf>
    <xf numFmtId="0" fontId="6" fillId="0" borderId="0" xfId="9" applyFont="1">
      <alignment vertical="center"/>
    </xf>
    <xf numFmtId="0" fontId="7" fillId="0" borderId="0" xfId="9" applyFont="1" applyBorder="1" applyAlignment="1">
      <alignment horizontal="center" vertical="center"/>
    </xf>
    <xf numFmtId="0" fontId="8" fillId="0" borderId="0" xfId="9" applyFont="1" applyBorder="1" applyAlignment="1">
      <alignment horizontal="center" vertical="center" wrapText="1"/>
    </xf>
    <xf numFmtId="0" fontId="6" fillId="0" borderId="1" xfId="9" applyFont="1" applyBorder="1">
      <alignment vertical="center"/>
    </xf>
    <xf numFmtId="0" fontId="8" fillId="0" borderId="0" xfId="9" applyFont="1" applyBorder="1" applyAlignment="1">
      <alignment horizontal="center" vertical="center"/>
    </xf>
    <xf numFmtId="0" fontId="6" fillId="0" borderId="1" xfId="9" applyFont="1" applyBorder="1" applyAlignment="1">
      <alignment vertical="center"/>
    </xf>
    <xf numFmtId="0" fontId="10" fillId="0" borderId="0" xfId="0" applyFont="1">
      <alignment vertical="center"/>
    </xf>
    <xf numFmtId="176" fontId="10" fillId="0" borderId="0" xfId="0" applyNumberFormat="1" applyFont="1" applyAlignment="1">
      <alignment vertical="center" shrinkToFit="1"/>
    </xf>
    <xf numFmtId="0" fontId="10" fillId="0" borderId="0" xfId="0" applyFont="1" applyAlignment="1">
      <alignment vertical="center" wrapText="1"/>
    </xf>
    <xf numFmtId="0" fontId="10" fillId="2" borderId="1" xfId="0" applyFont="1" applyFill="1" applyBorder="1" applyAlignment="1">
      <alignment horizontal="center" vertical="center"/>
    </xf>
    <xf numFmtId="0" fontId="10" fillId="3" borderId="2" xfId="0" applyFont="1" applyFill="1" applyBorder="1">
      <alignment vertical="center"/>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2" xfId="0" applyFont="1" applyBorder="1" applyAlignment="1">
      <alignment horizontal="center" vertical="top"/>
    </xf>
    <xf numFmtId="0" fontId="10" fillId="0" borderId="5" xfId="0" applyFont="1" applyBorder="1" applyAlignment="1">
      <alignment horizontal="center" vertical="top"/>
    </xf>
    <xf numFmtId="0" fontId="10" fillId="3" borderId="6" xfId="0" applyFont="1" applyFill="1" applyBorder="1">
      <alignment vertical="center"/>
    </xf>
    <xf numFmtId="0" fontId="10" fillId="0" borderId="7" xfId="0" applyFont="1" applyBorder="1" applyAlignment="1">
      <alignment vertical="top"/>
    </xf>
    <xf numFmtId="0" fontId="10" fillId="0" borderId="8" xfId="0" applyFont="1" applyBorder="1" applyAlignment="1">
      <alignment vertical="top"/>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vertical="top" wrapText="1"/>
    </xf>
    <xf numFmtId="0" fontId="10" fillId="0" borderId="7" xfId="0" applyFont="1" applyBorder="1" applyAlignment="1">
      <alignment vertical="top" wrapText="1"/>
    </xf>
    <xf numFmtId="0" fontId="10" fillId="0" borderId="8" xfId="0" applyFont="1" applyBorder="1" applyAlignment="1">
      <alignment vertical="top" wrapText="1"/>
    </xf>
    <xf numFmtId="0" fontId="10" fillId="0" borderId="10" xfId="0" applyFont="1" applyBorder="1" applyAlignment="1">
      <alignmen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9" xfId="0" applyFont="1" applyBorder="1" applyAlignment="1">
      <alignment vertical="top"/>
    </xf>
    <xf numFmtId="176" fontId="10" fillId="0" borderId="11" xfId="0" quotePrefix="1" applyNumberFormat="1" applyFont="1" applyBorder="1" applyAlignment="1">
      <alignment horizontal="right" vertical="top" shrinkToFit="1"/>
    </xf>
    <xf numFmtId="176" fontId="10" fillId="0" borderId="12" xfId="0" quotePrefix="1" applyNumberFormat="1" applyFont="1" applyBorder="1" applyAlignment="1">
      <alignment horizontal="right" vertical="top" shrinkToFit="1"/>
    </xf>
    <xf numFmtId="176" fontId="10" fillId="0" borderId="13" xfId="0" quotePrefix="1" applyNumberFormat="1" applyFont="1" applyBorder="1" applyAlignment="1">
      <alignment horizontal="right" vertical="top" shrinkToFit="1"/>
    </xf>
    <xf numFmtId="176" fontId="10" fillId="0" borderId="13" xfId="0" quotePrefix="1" applyNumberFormat="1" applyFont="1" applyBorder="1" applyAlignment="1">
      <alignment horizontal="left" vertical="top" shrinkToFit="1"/>
    </xf>
    <xf numFmtId="176" fontId="11" fillId="4" borderId="14" xfId="0" quotePrefix="1" applyNumberFormat="1" applyFont="1" applyFill="1" applyBorder="1" applyAlignment="1">
      <alignment horizontal="left" vertical="top" shrinkToFit="1"/>
    </xf>
    <xf numFmtId="176" fontId="11" fillId="4" borderId="15" xfId="0" quotePrefix="1" applyNumberFormat="1" applyFont="1" applyFill="1" applyBorder="1" applyAlignment="1">
      <alignment horizontal="left" vertical="top" shrinkToFit="1"/>
    </xf>
    <xf numFmtId="176" fontId="10" fillId="0" borderId="14" xfId="0" quotePrefix="1" applyNumberFormat="1" applyFont="1" applyBorder="1" applyAlignment="1">
      <alignment horizontal="right" vertical="top" shrinkToFit="1"/>
    </xf>
    <xf numFmtId="176" fontId="10" fillId="0" borderId="16" xfId="0" quotePrefix="1" applyNumberFormat="1" applyFont="1" applyBorder="1" applyAlignment="1">
      <alignment horizontal="right" vertical="top" shrinkToFit="1"/>
    </xf>
    <xf numFmtId="176" fontId="10" fillId="0" borderId="16" xfId="0" applyNumberFormat="1" applyFont="1" applyBorder="1" applyAlignment="1">
      <alignment horizontal="right" vertical="center" shrinkToFit="1"/>
    </xf>
    <xf numFmtId="176" fontId="10" fillId="0" borderId="15" xfId="0" applyNumberFormat="1" applyFont="1" applyBorder="1" applyAlignment="1">
      <alignment horizontal="right" vertical="center" shrinkToFit="1"/>
    </xf>
    <xf numFmtId="176" fontId="10" fillId="0" borderId="2" xfId="0" applyNumberFormat="1" applyFont="1" applyBorder="1" applyAlignment="1">
      <alignment horizontal="right" vertical="center" shrinkToFit="1"/>
    </xf>
    <xf numFmtId="176" fontId="10" fillId="0" borderId="2" xfId="0" quotePrefix="1" applyNumberFormat="1" applyFont="1" applyBorder="1" applyAlignment="1">
      <alignment horizontal="right" vertical="top" shrinkToFit="1"/>
    </xf>
    <xf numFmtId="176" fontId="11" fillId="0" borderId="2" xfId="0" applyNumberFormat="1" applyFont="1" applyBorder="1" applyAlignment="1">
      <alignment horizontal="right" vertical="center" shrinkToFit="1"/>
    </xf>
    <xf numFmtId="176" fontId="10" fillId="0" borderId="2" xfId="0" applyNumberFormat="1" applyFont="1" applyBorder="1" applyAlignment="1">
      <alignment vertical="center" shrinkToFi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11" fillId="4" borderId="20" xfId="0" applyFont="1" applyFill="1" applyBorder="1" applyAlignment="1">
      <alignment horizontal="left" vertical="top" wrapText="1"/>
    </xf>
    <xf numFmtId="0" fontId="11" fillId="4" borderId="21" xfId="0" applyFont="1" applyFill="1" applyBorder="1" applyAlignment="1">
      <alignment horizontal="left" vertical="top" wrapText="1"/>
    </xf>
    <xf numFmtId="0" fontId="10" fillId="0" borderId="20" xfId="0" applyFont="1" applyBorder="1" applyAlignment="1">
      <alignment horizontal="left" vertical="top" wrapText="1"/>
    </xf>
    <xf numFmtId="0" fontId="10" fillId="0" borderId="22" xfId="0" applyFont="1" applyBorder="1" applyAlignment="1">
      <alignment horizontal="left" vertical="top" wrapText="1"/>
    </xf>
    <xf numFmtId="0" fontId="10" fillId="0" borderId="21" xfId="0" applyFont="1" applyBorder="1" applyAlignment="1">
      <alignment horizontal="left" vertical="top" wrapText="1"/>
    </xf>
    <xf numFmtId="0" fontId="10" fillId="4" borderId="9" xfId="0" applyFont="1" applyFill="1" applyBorder="1" applyAlignment="1">
      <alignment horizontal="left" vertical="top" wrapText="1"/>
    </xf>
    <xf numFmtId="177" fontId="10" fillId="0" borderId="23" xfId="0" applyNumberFormat="1" applyFont="1" applyBorder="1" applyAlignment="1">
      <alignment horizontal="center" vertical="center"/>
    </xf>
    <xf numFmtId="177" fontId="10" fillId="0" borderId="24" xfId="0" applyNumberFormat="1" applyFont="1" applyBorder="1" applyAlignment="1">
      <alignment horizontal="center" vertical="center"/>
    </xf>
    <xf numFmtId="177" fontId="10" fillId="0" borderId="25" xfId="0" applyNumberFormat="1" applyFont="1" applyBorder="1" applyAlignment="1">
      <alignment horizontal="center" vertical="center"/>
    </xf>
    <xf numFmtId="177" fontId="11" fillId="4" borderId="26" xfId="0" applyNumberFormat="1" applyFont="1" applyFill="1" applyBorder="1" applyAlignment="1">
      <alignment horizontal="center" vertical="center"/>
    </xf>
    <xf numFmtId="177" fontId="11" fillId="4" borderId="27" xfId="0" applyNumberFormat="1" applyFont="1" applyFill="1" applyBorder="1" applyAlignment="1">
      <alignment horizontal="center" vertical="center"/>
    </xf>
    <xf numFmtId="177" fontId="10" fillId="0" borderId="26" xfId="0" applyNumberFormat="1" applyFont="1" applyBorder="1" applyAlignment="1">
      <alignment horizontal="center" vertical="center"/>
    </xf>
    <xf numFmtId="177" fontId="10" fillId="0" borderId="28" xfId="0" applyNumberFormat="1" applyFont="1" applyBorder="1" applyAlignment="1">
      <alignment horizontal="center" vertical="center"/>
    </xf>
    <xf numFmtId="177" fontId="10" fillId="0" borderId="27" xfId="0"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2" borderId="1" xfId="0" applyFont="1" applyFill="1" applyBorder="1" applyAlignment="1">
      <alignment horizontal="center" vertical="center" wrapText="1"/>
    </xf>
    <xf numFmtId="0" fontId="10" fillId="0" borderId="23" xfId="0" applyFont="1" applyBorder="1" applyAlignment="1">
      <alignment horizontal="left" vertical="top"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10" fontId="11" fillId="4" borderId="26" xfId="0" applyNumberFormat="1" applyFont="1" applyFill="1" applyBorder="1" applyAlignment="1">
      <alignment horizontal="left" vertical="top" wrapText="1"/>
    </xf>
    <xf numFmtId="10" fontId="11" fillId="4" borderId="27" xfId="0" applyNumberFormat="1" applyFont="1" applyFill="1" applyBorder="1" applyAlignment="1">
      <alignment horizontal="left" vertical="top" wrapText="1"/>
    </xf>
    <xf numFmtId="0" fontId="10" fillId="0" borderId="26" xfId="0" applyFont="1" applyBorder="1" applyAlignment="1">
      <alignment horizontal="left" vertical="top" wrapText="1"/>
    </xf>
    <xf numFmtId="0" fontId="10" fillId="0" borderId="28" xfId="0" applyFont="1" applyBorder="1" applyAlignment="1">
      <alignment horizontal="left" vertical="top" wrapText="1"/>
    </xf>
    <xf numFmtId="0" fontId="10" fillId="0" borderId="28" xfId="0" applyFont="1" applyBorder="1" applyAlignment="1">
      <alignment horizontal="right" vertical="center" wrapText="1"/>
    </xf>
    <xf numFmtId="0" fontId="10" fillId="0" borderId="27" xfId="0" applyFont="1" applyBorder="1" applyAlignment="1">
      <alignment horizontal="right" vertical="center" wrapText="1"/>
    </xf>
    <xf numFmtId="0" fontId="10" fillId="0" borderId="1" xfId="0" applyFont="1" applyBorder="1" applyAlignment="1">
      <alignment horizontal="left" vertical="top" wrapText="1"/>
    </xf>
    <xf numFmtId="0" fontId="10" fillId="4" borderId="1" xfId="0" applyFont="1" applyFill="1" applyBorder="1" applyAlignment="1">
      <alignment horizontal="left" vertical="top" wrapText="1"/>
    </xf>
    <xf numFmtId="0" fontId="10" fillId="2" borderId="1" xfId="0" applyFont="1" applyFill="1" applyBorder="1" applyAlignment="1">
      <alignment horizontal="center" vertical="center" wrapText="1" shrinkToFi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1" fillId="4" borderId="26" xfId="0" applyFont="1" applyFill="1" applyBorder="1" applyAlignment="1">
      <alignment horizontal="center" vertical="center"/>
    </xf>
    <xf numFmtId="0" fontId="11" fillId="4" borderId="27" xfId="0" applyFont="1" applyFill="1" applyBorder="1" applyAlignment="1">
      <alignment horizontal="center" vertical="center"/>
    </xf>
    <xf numFmtId="0" fontId="10" fillId="0" borderId="26" xfId="0" applyFont="1" applyBorder="1" applyAlignment="1">
      <alignment horizontal="center" vertical="center"/>
    </xf>
    <xf numFmtId="0" fontId="10" fillId="0" borderId="28" xfId="0" applyFont="1" applyBorder="1" applyAlignment="1">
      <alignment horizontal="center" vertical="center"/>
    </xf>
    <xf numFmtId="0" fontId="10" fillId="0" borderId="27" xfId="0" applyFont="1" applyBorder="1" applyAlignment="1">
      <alignment horizontal="center" vertical="center"/>
    </xf>
    <xf numFmtId="0" fontId="10" fillId="0" borderId="1" xfId="0" applyFont="1" applyBorder="1" applyAlignment="1">
      <alignment horizontal="center" vertical="center"/>
    </xf>
    <xf numFmtId="0" fontId="10" fillId="2" borderId="29" xfId="0" applyFont="1" applyFill="1" applyBorder="1" applyAlignment="1">
      <alignment horizontal="center" vertical="center" wrapText="1" shrinkToFit="1"/>
    </xf>
    <xf numFmtId="0" fontId="12" fillId="2" borderId="30" xfId="0" applyFont="1" applyFill="1" applyBorder="1" applyAlignment="1">
      <alignment vertical="center" wrapText="1" shrinkToFit="1"/>
    </xf>
    <xf numFmtId="0" fontId="10" fillId="0" borderId="23" xfId="0" applyFont="1" applyBorder="1" applyAlignment="1">
      <alignment vertical="center" wrapText="1"/>
    </xf>
    <xf numFmtId="0" fontId="10" fillId="0" borderId="24" xfId="0" applyFont="1" applyBorder="1" applyAlignment="1">
      <alignment vertical="center" wrapText="1"/>
    </xf>
    <xf numFmtId="0" fontId="10" fillId="0" borderId="25" xfId="0" applyFont="1" applyBorder="1" applyAlignment="1">
      <alignment vertical="center" wrapText="1"/>
    </xf>
    <xf numFmtId="0" fontId="11" fillId="4" borderId="26" xfId="0" applyFont="1" applyFill="1" applyBorder="1" applyAlignment="1">
      <alignment vertical="center" wrapText="1"/>
    </xf>
    <xf numFmtId="0" fontId="11" fillId="4" borderId="27" xfId="0" applyFont="1" applyFill="1" applyBorder="1" applyAlignment="1">
      <alignment vertical="center" wrapText="1"/>
    </xf>
    <xf numFmtId="0" fontId="10" fillId="0" borderId="26" xfId="0" applyFont="1" applyBorder="1" applyAlignment="1">
      <alignment vertical="center" wrapText="1"/>
    </xf>
    <xf numFmtId="0" fontId="10" fillId="0" borderId="28" xfId="0" applyFont="1" applyBorder="1" applyAlignment="1">
      <alignment vertical="center" wrapText="1"/>
    </xf>
    <xf numFmtId="0" fontId="10" fillId="0" borderId="27" xfId="0" applyFont="1" applyBorder="1" applyAlignment="1">
      <alignment vertical="center" wrapText="1"/>
    </xf>
    <xf numFmtId="0" fontId="10" fillId="0" borderId="1" xfId="0" applyFont="1" applyBorder="1" applyAlignment="1">
      <alignment vertical="center" wrapText="1"/>
    </xf>
    <xf numFmtId="0" fontId="10" fillId="3" borderId="9" xfId="0" applyFont="1" applyFill="1" applyBorder="1">
      <alignment vertical="center"/>
    </xf>
    <xf numFmtId="0" fontId="11" fillId="4" borderId="26" xfId="0" applyFont="1" applyFill="1" applyBorder="1" applyAlignment="1">
      <alignment horizontal="left" vertical="top" wrapText="1"/>
    </xf>
    <xf numFmtId="0" fontId="11" fillId="4" borderId="27" xfId="0" applyFont="1" applyFill="1" applyBorder="1" applyAlignment="1">
      <alignment horizontal="left" vertical="top" wrapText="1"/>
    </xf>
    <xf numFmtId="0" fontId="10" fillId="0" borderId="27" xfId="0" applyFont="1" applyBorder="1" applyAlignment="1">
      <alignment horizontal="left" vertical="top" wrapText="1"/>
    </xf>
    <xf numFmtId="0" fontId="11" fillId="0" borderId="1" xfId="0" applyFont="1" applyBorder="1" applyAlignment="1">
      <alignment horizontal="left" vertical="top" wrapText="1"/>
    </xf>
    <xf numFmtId="0" fontId="14" fillId="0" borderId="0" xfId="0" applyFont="1" applyAlignment="1">
      <alignment horizontal="left" vertical="center"/>
    </xf>
    <xf numFmtId="0" fontId="14" fillId="0" borderId="0" xfId="0" applyFont="1" applyAlignment="1">
      <alignment horizontal="left" vertical="center" wrapText="1"/>
    </xf>
    <xf numFmtId="0" fontId="10" fillId="5" borderId="2" xfId="0" applyFont="1" applyFill="1" applyBorder="1">
      <alignment vertical="center"/>
    </xf>
    <xf numFmtId="0" fontId="10" fillId="0" borderId="29" xfId="0" applyFont="1" applyBorder="1" applyAlignment="1">
      <alignment vertical="center" shrinkToFit="1"/>
    </xf>
    <xf numFmtId="0" fontId="11" fillId="0" borderId="1" xfId="0" applyFont="1" applyBorder="1" applyAlignment="1">
      <alignment vertical="center" shrinkToFit="1"/>
    </xf>
    <xf numFmtId="0" fontId="10" fillId="0" borderId="1" xfId="0" applyFont="1" applyBorder="1">
      <alignment vertical="center"/>
    </xf>
    <xf numFmtId="0" fontId="10" fillId="0" borderId="1" xfId="0" applyFont="1" applyBorder="1" applyAlignment="1">
      <alignment vertical="center" shrinkToFit="1"/>
    </xf>
    <xf numFmtId="0" fontId="10" fillId="6" borderId="1" xfId="0" applyFont="1" applyFill="1" applyBorder="1" applyAlignment="1">
      <alignment vertical="center" shrinkToFit="1"/>
    </xf>
    <xf numFmtId="0" fontId="10" fillId="0" borderId="31" xfId="0" applyFont="1" applyBorder="1" applyAlignment="1">
      <alignment vertical="center" wrapText="1" shrinkToFit="1"/>
    </xf>
    <xf numFmtId="0" fontId="10" fillId="0" borderId="30" xfId="0" applyFont="1" applyBorder="1" applyAlignment="1">
      <alignment vertical="center" wrapText="1" shrinkToFit="1"/>
    </xf>
    <xf numFmtId="0" fontId="10" fillId="0" borderId="29" xfId="0" applyFont="1" applyBorder="1" applyAlignment="1">
      <alignment vertical="center" wrapText="1" shrinkToFit="1"/>
    </xf>
    <xf numFmtId="0" fontId="10" fillId="0" borderId="1" xfId="0" applyFont="1" applyBorder="1" applyAlignment="1">
      <alignment vertical="center" wrapText="1" shrinkToFit="1"/>
    </xf>
    <xf numFmtId="0" fontId="10" fillId="5" borderId="6" xfId="0" applyFont="1" applyFill="1" applyBorder="1">
      <alignment vertical="center"/>
    </xf>
    <xf numFmtId="20" fontId="10" fillId="4" borderId="1" xfId="0" applyNumberFormat="1" applyFont="1" applyFill="1" applyBorder="1" applyAlignment="1">
      <alignment horizontal="center" vertical="center"/>
    </xf>
    <xf numFmtId="177" fontId="11" fillId="4" borderId="1" xfId="0" applyNumberFormat="1" applyFont="1" applyFill="1" applyBorder="1" applyAlignment="1">
      <alignment horizontal="center" vertical="center"/>
    </xf>
    <xf numFmtId="20" fontId="11" fillId="4" borderId="1" xfId="0" applyNumberFormat="1" applyFont="1" applyFill="1" applyBorder="1" applyAlignment="1">
      <alignment horizontal="center" vertical="center"/>
    </xf>
    <xf numFmtId="177" fontId="10" fillId="4" borderId="1" xfId="0" applyNumberFormat="1" applyFont="1" applyFill="1" applyBorder="1" applyAlignment="1">
      <alignment horizontal="center" vertical="center"/>
    </xf>
    <xf numFmtId="177" fontId="10" fillId="4" borderId="1" xfId="0" applyNumberFormat="1" applyFont="1" applyFill="1" applyBorder="1" applyAlignment="1">
      <alignment horizontal="center" vertical="center" wrapText="1"/>
    </xf>
    <xf numFmtId="0" fontId="10" fillId="5" borderId="9" xfId="0" applyFont="1" applyFill="1" applyBorder="1">
      <alignment vertical="center"/>
    </xf>
    <xf numFmtId="0" fontId="10" fillId="4" borderId="1" xfId="0" applyFont="1" applyFill="1" applyBorder="1" applyAlignment="1">
      <alignment horizontal="center" vertical="center"/>
    </xf>
    <xf numFmtId="0" fontId="11" fillId="0" borderId="1" xfId="0" applyFont="1" applyBorder="1">
      <alignment vertical="center"/>
    </xf>
    <xf numFmtId="0" fontId="11" fillId="4" borderId="1" xfId="0" applyFont="1" applyFill="1" applyBorder="1" applyAlignment="1">
      <alignment horizontal="center" vertical="center"/>
    </xf>
    <xf numFmtId="0" fontId="10" fillId="0" borderId="9" xfId="0" applyFont="1" applyBorder="1">
      <alignment vertical="center"/>
    </xf>
    <xf numFmtId="0" fontId="11" fillId="4" borderId="9" xfId="0" applyFont="1" applyFill="1" applyBorder="1">
      <alignment vertical="center"/>
    </xf>
    <xf numFmtId="0" fontId="10" fillId="4" borderId="9" xfId="0" applyFont="1" applyFill="1" applyBorder="1">
      <alignment vertical="center"/>
    </xf>
    <xf numFmtId="0" fontId="10" fillId="0" borderId="31"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30" xfId="0" applyFont="1" applyBorder="1" applyAlignment="1">
      <alignment vertical="center" shrinkToFit="1"/>
    </xf>
    <xf numFmtId="0" fontId="10" fillId="0" borderId="31" xfId="0" applyFont="1" applyBorder="1" applyAlignment="1">
      <alignment vertical="center" shrinkToFit="1"/>
    </xf>
    <xf numFmtId="0" fontId="15" fillId="0" borderId="0" xfId="0" applyFont="1" applyBorder="1" applyAlignment="1">
      <alignment horizontal="center" vertical="center"/>
    </xf>
    <xf numFmtId="0" fontId="10" fillId="0" borderId="0" xfId="0" quotePrefix="1" applyFont="1">
      <alignment vertical="center"/>
    </xf>
    <xf numFmtId="0" fontId="10" fillId="0" borderId="0" xfId="0" quotePrefix="1" applyFont="1" applyAlignment="1">
      <alignment horizontal="center" vertical="top"/>
    </xf>
    <xf numFmtId="0" fontId="10" fillId="0" borderId="0" xfId="0" applyFont="1" applyAlignment="1">
      <alignment horizontal="center" vertical="top"/>
    </xf>
    <xf numFmtId="0" fontId="10" fillId="0" borderId="0" xfId="0" applyFont="1" applyAlignment="1">
      <alignment vertical="top"/>
    </xf>
    <xf numFmtId="0" fontId="10" fillId="5" borderId="1" xfId="0" applyFont="1" applyFill="1" applyBorder="1" applyAlignment="1">
      <alignment horizontal="center" vertical="center"/>
    </xf>
    <xf numFmtId="0" fontId="10" fillId="0" borderId="2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0" fontId="10" fillId="0" borderId="0" xfId="0" applyFont="1" applyBorder="1" applyAlignment="1">
      <alignment vertical="top" wrapText="1"/>
    </xf>
    <xf numFmtId="0" fontId="10" fillId="0" borderId="0" xfId="0" applyFont="1" applyBorder="1" applyAlignment="1">
      <alignment horizontal="left" vertical="top" wrapText="1"/>
    </xf>
    <xf numFmtId="0" fontId="10" fillId="0" borderId="32" xfId="0" applyFont="1" applyBorder="1" applyAlignment="1">
      <alignment vertical="center" wrapText="1"/>
    </xf>
    <xf numFmtId="0" fontId="10" fillId="0" borderId="33" xfId="0" applyFont="1" applyBorder="1" applyAlignment="1">
      <alignment vertical="center" wrapText="1"/>
    </xf>
    <xf numFmtId="0" fontId="10" fillId="0" borderId="34" xfId="0" applyFont="1" applyBorder="1" applyAlignment="1">
      <alignment vertical="center" wrapText="1"/>
    </xf>
    <xf numFmtId="0" fontId="10" fillId="0" borderId="35" xfId="0" applyFont="1" applyBorder="1" applyAlignment="1">
      <alignment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12" fillId="0" borderId="33" xfId="0" applyFont="1" applyBorder="1" applyAlignment="1">
      <alignment vertical="center" wrapText="1"/>
    </xf>
    <xf numFmtId="0" fontId="12" fillId="0" borderId="35" xfId="0" applyFont="1" applyBorder="1" applyAlignment="1">
      <alignment vertical="center" wrapText="1"/>
    </xf>
    <xf numFmtId="0" fontId="10" fillId="0" borderId="33" xfId="0" applyFont="1" applyBorder="1">
      <alignment vertical="center"/>
    </xf>
    <xf numFmtId="0" fontId="10" fillId="0" borderId="35" xfId="0" applyFont="1" applyBorder="1">
      <alignment vertical="center"/>
    </xf>
    <xf numFmtId="0" fontId="10" fillId="0" borderId="34" xfId="0" applyFont="1" applyBorder="1">
      <alignment vertical="center"/>
    </xf>
    <xf numFmtId="0" fontId="10" fillId="0" borderId="28" xfId="0" applyFont="1" applyBorder="1">
      <alignment vertical="center"/>
    </xf>
    <xf numFmtId="0" fontId="10" fillId="0" borderId="39" xfId="0" applyFont="1" applyBorder="1">
      <alignment vertical="center"/>
    </xf>
    <xf numFmtId="0" fontId="10" fillId="0" borderId="31" xfId="0" applyFont="1" applyBorder="1">
      <alignment vertical="center"/>
    </xf>
    <xf numFmtId="0" fontId="10" fillId="0" borderId="30" xfId="0" applyFont="1" applyBorder="1">
      <alignment vertical="center"/>
    </xf>
    <xf numFmtId="0" fontId="6" fillId="0" borderId="0" xfId="0" applyFont="1" applyAlignment="1">
      <alignment vertical="center" wrapText="1"/>
    </xf>
    <xf numFmtId="0" fontId="16" fillId="0" borderId="0" xfId="17" applyFont="1">
      <alignment vertical="center"/>
    </xf>
    <xf numFmtId="0" fontId="16" fillId="0" borderId="0" xfId="17" applyFont="1" applyAlignment="1">
      <alignment vertical="center" textRotation="255" shrinkToFit="1"/>
    </xf>
    <xf numFmtId="0" fontId="17" fillId="0" borderId="0" xfId="17" applyFont="1">
      <alignment vertical="center"/>
    </xf>
    <xf numFmtId="0" fontId="18" fillId="0" borderId="0" xfId="17" applyFont="1" applyAlignment="1">
      <alignment horizontal="left" vertical="center"/>
    </xf>
    <xf numFmtId="0" fontId="19" fillId="0" borderId="0" xfId="17" applyFont="1">
      <alignment vertical="center"/>
    </xf>
    <xf numFmtId="0" fontId="20" fillId="0" borderId="0" xfId="21" applyFont="1">
      <alignment vertical="center"/>
    </xf>
    <xf numFmtId="0" fontId="19" fillId="0" borderId="1" xfId="17" applyFont="1" applyBorder="1" applyAlignment="1">
      <alignment vertical="center"/>
    </xf>
    <xf numFmtId="0" fontId="19" fillId="0" borderId="1" xfId="17" applyFont="1" applyBorder="1">
      <alignment vertical="center"/>
    </xf>
    <xf numFmtId="0" fontId="17" fillId="0" borderId="2" xfId="17" applyFont="1" applyBorder="1" applyAlignment="1">
      <alignment horizontal="center" vertical="center"/>
    </xf>
    <xf numFmtId="0" fontId="17" fillId="0" borderId="6" xfId="17" applyFont="1" applyBorder="1" applyAlignment="1">
      <alignment horizontal="center" vertical="center"/>
    </xf>
    <xf numFmtId="0" fontId="17" fillId="0" borderId="0" xfId="17" applyFont="1" applyAlignment="1">
      <alignment horizontal="center" vertical="center"/>
    </xf>
    <xf numFmtId="0" fontId="19" fillId="0" borderId="0" xfId="17" applyFont="1" applyAlignment="1">
      <alignment horizontal="left" vertical="center"/>
    </xf>
    <xf numFmtId="0" fontId="17" fillId="0" borderId="1" xfId="17" applyFont="1" applyBorder="1" applyAlignment="1">
      <alignment horizontal="center" vertical="center"/>
    </xf>
    <xf numFmtId="0" fontId="17" fillId="0" borderId="1" xfId="17" applyFont="1" applyBorder="1" applyAlignment="1">
      <alignment horizontal="left" vertical="center"/>
    </xf>
    <xf numFmtId="0" fontId="17" fillId="0" borderId="0" xfId="17" applyFont="1" applyAlignment="1">
      <alignment horizontal="left" vertical="center"/>
    </xf>
    <xf numFmtId="0" fontId="17" fillId="0" borderId="1" xfId="17" applyFont="1" applyBorder="1" applyAlignment="1">
      <alignment horizontal="center" vertical="center" wrapText="1"/>
    </xf>
    <xf numFmtId="0" fontId="19" fillId="0" borderId="0" xfId="17" applyFont="1" applyAlignment="1">
      <alignment horizontal="center" vertical="center"/>
    </xf>
    <xf numFmtId="0" fontId="20" fillId="4" borderId="0" xfId="24" applyFont="1" applyFill="1">
      <alignment vertical="center"/>
    </xf>
    <xf numFmtId="0" fontId="17" fillId="0" borderId="3" xfId="17" applyFont="1" applyBorder="1" applyAlignment="1">
      <alignment horizontal="center" vertical="center"/>
    </xf>
    <xf numFmtId="0" fontId="17" fillId="0" borderId="4" xfId="17" applyFont="1" applyBorder="1" applyAlignment="1">
      <alignment horizontal="center" vertical="center"/>
    </xf>
    <xf numFmtId="0" fontId="21" fillId="0" borderId="4" xfId="17" applyFont="1" applyBorder="1" applyAlignment="1">
      <alignment horizontal="center" vertical="center" wrapText="1"/>
    </xf>
    <xf numFmtId="0" fontId="21" fillId="0" borderId="5" xfId="17" applyFont="1" applyBorder="1" applyAlignment="1">
      <alignment horizontal="center" vertical="center" wrapText="1"/>
    </xf>
    <xf numFmtId="0" fontId="17" fillId="7" borderId="1" xfId="17" applyFont="1" applyFill="1" applyBorder="1" applyAlignment="1">
      <alignment horizontal="left" vertical="center"/>
    </xf>
    <xf numFmtId="0" fontId="17" fillId="0" borderId="0" xfId="17" applyFont="1" applyAlignment="1">
      <alignment vertical="center" textRotation="255" shrinkToFit="1"/>
    </xf>
    <xf numFmtId="0" fontId="17" fillId="0" borderId="1" xfId="17" applyFont="1" applyBorder="1" applyAlignment="1">
      <alignment vertical="center" textRotation="255" shrinkToFit="1"/>
    </xf>
    <xf numFmtId="0" fontId="22" fillId="0" borderId="0" xfId="17" applyFont="1" applyAlignment="1">
      <alignment horizontal="left" vertical="center"/>
    </xf>
    <xf numFmtId="0" fontId="17" fillId="0" borderId="3" xfId="17" applyFont="1" applyBorder="1" applyAlignment="1">
      <alignment horizontal="center" vertical="center" wrapText="1"/>
    </xf>
    <xf numFmtId="0" fontId="17" fillId="0" borderId="4" xfId="17" applyFont="1" applyBorder="1" applyAlignment="1">
      <alignment horizontal="center" vertical="center" wrapText="1"/>
    </xf>
    <xf numFmtId="0" fontId="17" fillId="0" borderId="5" xfId="17" applyFont="1" applyBorder="1" applyAlignment="1">
      <alignment horizontal="center" vertical="center" wrapText="1"/>
    </xf>
    <xf numFmtId="0" fontId="17" fillId="7" borderId="2" xfId="17" applyFont="1" applyFill="1" applyBorder="1" applyAlignment="1">
      <alignment horizontal="center" vertical="center"/>
    </xf>
    <xf numFmtId="0" fontId="17" fillId="0" borderId="1" xfId="17" applyFont="1" applyBorder="1" applyAlignment="1">
      <alignment horizontal="right" vertical="center"/>
    </xf>
    <xf numFmtId="0" fontId="17" fillId="0" borderId="2" xfId="6" applyFont="1" applyBorder="1" applyAlignment="1">
      <alignment horizontal="center" vertical="center" wrapText="1"/>
    </xf>
    <xf numFmtId="0" fontId="23" fillId="0" borderId="0" xfId="6" applyFont="1" applyAlignment="1">
      <alignment horizontal="center" vertical="center"/>
    </xf>
    <xf numFmtId="0" fontId="17" fillId="0" borderId="1" xfId="17" applyFont="1" applyBorder="1" applyAlignment="1">
      <alignment vertical="center"/>
    </xf>
    <xf numFmtId="0" fontId="17" fillId="8" borderId="1" xfId="17" applyFont="1" applyFill="1" applyBorder="1">
      <alignment vertical="center"/>
    </xf>
    <xf numFmtId="178" fontId="17" fillId="0" borderId="1" xfId="17" applyNumberFormat="1" applyFont="1" applyBorder="1" applyAlignment="1">
      <alignment horizontal="center" vertical="center"/>
    </xf>
    <xf numFmtId="0" fontId="17" fillId="9" borderId="1" xfId="17" applyFont="1" applyFill="1" applyBorder="1" applyAlignment="1">
      <alignment horizontal="right" vertical="center"/>
    </xf>
    <xf numFmtId="0" fontId="4" fillId="0" borderId="0" xfId="21">
      <alignment vertical="center"/>
    </xf>
    <xf numFmtId="0" fontId="17" fillId="0" borderId="6" xfId="6" applyFont="1" applyBorder="1" applyAlignment="1">
      <alignment horizontal="center" vertical="center" wrapText="1"/>
    </xf>
    <xf numFmtId="0" fontId="17" fillId="0" borderId="9" xfId="17" applyFont="1" applyBorder="1" applyAlignment="1">
      <alignment horizontal="center" vertical="center" wrapText="1"/>
    </xf>
    <xf numFmtId="0" fontId="17" fillId="8" borderId="2" xfId="17" applyFont="1" applyFill="1" applyBorder="1">
      <alignment vertical="center"/>
    </xf>
    <xf numFmtId="0" fontId="17" fillId="0" borderId="9" xfId="17" applyFont="1" applyBorder="1" applyAlignment="1">
      <alignment horizontal="center" vertical="center"/>
    </xf>
    <xf numFmtId="49" fontId="17" fillId="0" borderId="1" xfId="17" applyNumberFormat="1" applyFont="1" applyBorder="1" applyAlignment="1">
      <alignment horizontal="center" vertical="center"/>
    </xf>
    <xf numFmtId="179" fontId="17" fillId="0" borderId="1" xfId="17" applyNumberFormat="1" applyFont="1" applyBorder="1">
      <alignment vertical="center"/>
    </xf>
    <xf numFmtId="180" fontId="17" fillId="0" borderId="1" xfId="17" applyNumberFormat="1" applyFont="1" applyBorder="1">
      <alignment vertical="center"/>
    </xf>
    <xf numFmtId="0" fontId="17" fillId="9" borderId="30" xfId="17" applyFont="1" applyFill="1" applyBorder="1" applyAlignment="1">
      <alignment horizontal="right" vertical="center"/>
    </xf>
    <xf numFmtId="0" fontId="17" fillId="9" borderId="2" xfId="17" applyFont="1" applyFill="1" applyBorder="1" applyAlignment="1">
      <alignment horizontal="right" vertical="center"/>
    </xf>
    <xf numFmtId="0" fontId="17" fillId="9" borderId="6" xfId="17" applyFont="1" applyFill="1" applyBorder="1" applyAlignment="1">
      <alignment horizontal="right" vertical="center"/>
    </xf>
    <xf numFmtId="0" fontId="17" fillId="9" borderId="9" xfId="17" applyFont="1" applyFill="1" applyBorder="1" applyAlignment="1">
      <alignment horizontal="right" vertical="center"/>
    </xf>
    <xf numFmtId="0" fontId="19" fillId="9" borderId="40" xfId="17" applyFont="1" applyFill="1" applyBorder="1" applyAlignment="1">
      <alignment horizontal="center" vertical="center"/>
    </xf>
    <xf numFmtId="0" fontId="24" fillId="0" borderId="0" xfId="17" applyFont="1">
      <alignment vertical="center"/>
    </xf>
    <xf numFmtId="0" fontId="19" fillId="0" borderId="40" xfId="17" applyFont="1" applyBorder="1" applyAlignment="1">
      <alignment horizontal="center" vertical="center"/>
    </xf>
    <xf numFmtId="0" fontId="1" fillId="0" borderId="0" xfId="21" applyFont="1">
      <alignment vertical="center"/>
    </xf>
    <xf numFmtId="0" fontId="19" fillId="0" borderId="0" xfId="17" applyFont="1" applyAlignment="1">
      <alignment horizontal="right" vertical="center"/>
    </xf>
    <xf numFmtId="0" fontId="25" fillId="0" borderId="0" xfId="21" applyFont="1">
      <alignment vertical="center"/>
    </xf>
    <xf numFmtId="0" fontId="19" fillId="6" borderId="0" xfId="21" applyFont="1" applyFill="1">
      <alignment vertical="center"/>
    </xf>
    <xf numFmtId="0" fontId="1" fillId="10" borderId="1" xfId="21" applyFont="1" applyFill="1" applyBorder="1" applyAlignment="1">
      <alignment vertical="center"/>
    </xf>
    <xf numFmtId="0" fontId="1" fillId="0" borderId="0" xfId="21" applyFont="1" applyAlignment="1">
      <alignment horizontal="right" vertical="center"/>
    </xf>
    <xf numFmtId="0" fontId="19" fillId="6" borderId="0" xfId="21" applyFont="1" applyFill="1" applyAlignment="1">
      <alignment horizontal="right" vertical="center"/>
    </xf>
    <xf numFmtId="0" fontId="19" fillId="7" borderId="1" xfId="17" applyFont="1" applyFill="1" applyBorder="1" applyAlignment="1">
      <alignment horizontal="center" vertical="center" wrapText="1"/>
    </xf>
    <xf numFmtId="0" fontId="19" fillId="8" borderId="1" xfId="17" applyFont="1" applyFill="1" applyBorder="1" applyAlignment="1">
      <alignment horizontal="center" vertical="center"/>
    </xf>
    <xf numFmtId="0" fontId="19" fillId="7" borderId="1" xfId="17" applyFont="1" applyFill="1" applyBorder="1" applyAlignment="1">
      <alignment horizontal="center" vertical="center"/>
    </xf>
    <xf numFmtId="0" fontId="17" fillId="0" borderId="9" xfId="17" applyFont="1" applyBorder="1" applyAlignment="1">
      <alignment horizontal="right" vertical="center"/>
    </xf>
    <xf numFmtId="0" fontId="1" fillId="10" borderId="1" xfId="21" applyFont="1" applyFill="1" applyBorder="1">
      <alignment vertical="center"/>
    </xf>
    <xf numFmtId="181" fontId="17" fillId="0" borderId="1" xfId="17" applyNumberFormat="1" applyFont="1" applyBorder="1" applyAlignment="1">
      <alignment horizontal="right" vertical="center"/>
    </xf>
    <xf numFmtId="0" fontId="17" fillId="0" borderId="32" xfId="17" applyFont="1" applyBorder="1" applyAlignment="1">
      <alignment horizontal="right" vertical="center"/>
    </xf>
    <xf numFmtId="181" fontId="17" fillId="0" borderId="29" xfId="17" applyNumberFormat="1" applyFont="1" applyBorder="1" applyAlignment="1">
      <alignment vertical="center"/>
    </xf>
    <xf numFmtId="181" fontId="17" fillId="0" borderId="30" xfId="17" applyNumberFormat="1" applyFont="1" applyBorder="1" applyAlignment="1">
      <alignment vertical="center"/>
    </xf>
    <xf numFmtId="0" fontId="19" fillId="0" borderId="1" xfId="17" applyFont="1" applyBorder="1" applyAlignment="1">
      <alignment horizontal="center" vertical="center" wrapText="1"/>
    </xf>
    <xf numFmtId="0" fontId="19" fillId="8" borderId="1" xfId="17" applyFont="1" applyFill="1" applyBorder="1" applyAlignment="1">
      <alignment vertical="center"/>
    </xf>
    <xf numFmtId="49" fontId="26" fillId="0" borderId="41" xfId="2" applyNumberFormat="1" applyFont="1" applyBorder="1" applyAlignment="1">
      <alignment vertical="center" wrapText="1"/>
    </xf>
  </cellXfs>
  <cellStyles count="33">
    <cellStyle name="標準" xfId="0" builtinId="0"/>
    <cellStyle name="標準 2" xfId="1"/>
    <cellStyle name="標準 2 2" xfId="2"/>
    <cellStyle name="標準 2_【共通】勤務形態一覧表・利用者数調査票" xfId="3"/>
    <cellStyle name="標準 2_【共通】勤務形態一覧表・利用者数調査票 (2)" xfId="4"/>
    <cellStyle name="標準 2_【共通】勤務形態一覧表・利用者数調査票 (2)_1" xfId="5"/>
    <cellStyle name="標準 2_【共通】勤務形態一覧表・利用者数調査票 (2)_2" xfId="6"/>
    <cellStyle name="標準 6" xfId="7"/>
    <cellStyle name="標準 8" xfId="8"/>
    <cellStyle name="標準_01_R8一般監査編　作り直し中" xfId="9"/>
    <cellStyle name="標準_01Ｒ３者施設（一般監査編）案" xfId="10"/>
    <cellStyle name="標準_03_R7生介・生訓・機訓" xfId="11"/>
    <cellStyle name="標準_03_R7生介・生訓・機訓_1" xfId="12"/>
    <cellStyle name="標準_③-２加算様式（就労）" xfId="13"/>
    <cellStyle name="標準_③-２加算様式（就労）_【共通】勤務形態一覧表・利用者数調査票" xfId="14"/>
    <cellStyle name="標準_③-２加算様式（就労）_【共通】勤務形態一覧表・利用者数調査票 (2)" xfId="15"/>
    <cellStyle name="標準_③-２加算様式（就労）_【共通】勤務形態一覧表・利用者数調査票 (2)_1" xfId="16"/>
    <cellStyle name="標準_③-２加算様式（就労）_【共通】勤務形態一覧表・利用者数調査票 (2)_2" xfId="17"/>
    <cellStyle name="標準_【共通】勤務形態一覧表・利用者数調査票" xfId="18"/>
    <cellStyle name="標準_【共通】勤務形態一覧表・利用者数調査票 (2)" xfId="19"/>
    <cellStyle name="標準_【共通】勤務形態一覧表・利用者数調査票 (2)_1" xfId="20"/>
    <cellStyle name="標準_【共通】勤務形態一覧表・利用者数調査票 (2)_2" xfId="21"/>
    <cellStyle name="標準_【共通】勤務形態一覧表・利用者数調査票_1" xfId="22"/>
    <cellStyle name="標準_【共通】勤務形態一覧表・利用者数調査票_【共通】勤務形態一覧表・利用者数調査票 (2)" xfId="23"/>
    <cellStyle name="標準_【共通】勤務形態一覧表・利用者数調査票_【共通】勤務形態一覧表・利用者数調査票 (2)_1" xfId="24"/>
    <cellStyle name="標準_現行" xfId="25"/>
    <cellStyle name="標準_Ｒ２障害者支援施設" xfId="26"/>
    <cellStyle name="標準_Ｒ２障害者支援施設_04Ｒ３療介・短入・自生援・共生援" xfId="27"/>
    <cellStyle name="標準_Ｒ２障害者支援施設_04Ｒ３療介・短入・自生援・共生援_01Ｒ３者施設（一般監査編）" xfId="28"/>
    <cellStyle name="標準_Ｒ２障害者支援施設_04Ｒ３療介・短入・自生援・共生援_01Ｒ３者施設（一般監査編）_現行" xfId="29"/>
    <cellStyle name="標準_Ｒ２障害者支援施設_04Ｒ３療介・短入・自生援・共生援_03_R7生介・生訓・機訓" xfId="30"/>
    <cellStyle name="標準_Ｒ２障害者支援施設_04Ｒ３療介・短入・自生援・共生援_現行" xfId="31"/>
    <cellStyle name="標準_Ｒ２障害者支援施設_04Ｒ３療介・短入・自生援・共生援_現行_03_R7生介・生訓・機訓" xfId="3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3"/>
  <sheetViews>
    <sheetView view="pageBreakPreview" zoomScaleNormal="55" zoomScaleSheetLayoutView="100" workbookViewId="0">
      <selection activeCell="C16" sqref="C16"/>
    </sheetView>
  </sheetViews>
  <sheetFormatPr defaultRowHeight="15.75"/>
  <cols>
    <col min="1" max="1" width="20.75" style="1" customWidth="1"/>
    <col min="2" max="2" width="84.875" style="1" customWidth="1"/>
    <col min="3" max="16384" width="9" style="1" customWidth="1"/>
  </cols>
  <sheetData>
    <row r="1" spans="1:2" ht="37.5">
      <c r="A1" s="2" t="s">
        <v>36</v>
      </c>
      <c r="B1" s="2"/>
    </row>
    <row r="2" spans="1:2" ht="81.75" customHeight="1">
      <c r="A2" s="3" t="s">
        <v>261</v>
      </c>
      <c r="B2" s="5"/>
    </row>
    <row r="3" spans="1:2">
      <c r="A3" s="4" t="s">
        <v>4</v>
      </c>
      <c r="B3" s="4"/>
    </row>
    <row r="4" spans="1:2">
      <c r="A4" s="4" t="s">
        <v>1</v>
      </c>
      <c r="B4" s="6"/>
    </row>
    <row r="5" spans="1:2">
      <c r="A5" s="4" t="s">
        <v>7</v>
      </c>
      <c r="B5" s="6"/>
    </row>
    <row r="6" spans="1:2">
      <c r="A6" s="4" t="s">
        <v>24</v>
      </c>
      <c r="B6" s="6"/>
    </row>
    <row r="7" spans="1:2">
      <c r="A7" s="4" t="s">
        <v>25</v>
      </c>
      <c r="B7" s="6"/>
    </row>
    <row r="8" spans="1:2">
      <c r="A8" s="4" t="s">
        <v>11</v>
      </c>
      <c r="B8" s="6"/>
    </row>
    <row r="9" spans="1:2">
      <c r="A9" s="4" t="s">
        <v>13</v>
      </c>
      <c r="B9" s="6"/>
    </row>
    <row r="10" spans="1:2">
      <c r="A10" s="4" t="s">
        <v>2</v>
      </c>
      <c r="B10" s="6"/>
    </row>
    <row r="11" spans="1:2">
      <c r="A11" s="4" t="s">
        <v>17</v>
      </c>
      <c r="B11" s="6"/>
    </row>
    <row r="12" spans="1:2">
      <c r="A12" s="4" t="s">
        <v>19</v>
      </c>
      <c r="B12" s="6"/>
    </row>
    <row r="13" spans="1:2">
      <c r="A13" s="4" t="s">
        <v>20</v>
      </c>
      <c r="B13" s="4"/>
    </row>
  </sheetData>
  <mergeCells count="2">
    <mergeCell ref="A1:B1"/>
    <mergeCell ref="A2:B2"/>
  </mergeCells>
  <phoneticPr fontId="5" type="Hiragana"/>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63"/>
  <sheetViews>
    <sheetView tabSelected="1" view="pageBreakPreview" zoomScale="60" zoomScaleNormal="70" workbookViewId="0">
      <pane ySplit="2" topLeftCell="A27" activePane="bottomLeft" state="frozen"/>
      <selection pane="bottomLeft" sqref="A1:B2"/>
    </sheetView>
  </sheetViews>
  <sheetFormatPr defaultRowHeight="15.75"/>
  <cols>
    <col min="1" max="1" width="4.25" style="7" customWidth="1"/>
    <col min="2" max="2" width="14.875" style="7" customWidth="1"/>
    <col min="3" max="3" width="3.625" style="8" customWidth="1"/>
    <col min="4" max="4" width="83.75" style="7" customWidth="1"/>
    <col min="5" max="7" width="6.25" style="7" customWidth="1"/>
    <col min="8" max="8" width="63.375" style="7" customWidth="1"/>
    <col min="9" max="9" width="12.375" style="7" customWidth="1"/>
    <col min="10" max="10" width="12.375" style="9" customWidth="1"/>
    <col min="11" max="11" width="21.5" style="7" customWidth="1"/>
    <col min="12" max="16384" width="9" style="1" customWidth="1"/>
  </cols>
  <sheetData>
    <row r="1" spans="1:11">
      <c r="A1" s="10" t="s">
        <v>30</v>
      </c>
      <c r="B1" s="10"/>
      <c r="C1" s="10" t="s">
        <v>32</v>
      </c>
      <c r="D1" s="10"/>
      <c r="E1" s="10" t="s">
        <v>40</v>
      </c>
      <c r="F1" s="10"/>
      <c r="G1" s="10"/>
      <c r="H1" s="10" t="s">
        <v>55</v>
      </c>
      <c r="I1" s="72" t="s">
        <v>252</v>
      </c>
      <c r="J1" s="82" t="s">
        <v>34</v>
      </c>
      <c r="K1" s="60" t="s">
        <v>5</v>
      </c>
    </row>
    <row r="2" spans="1:11" ht="36">
      <c r="A2" s="10"/>
      <c r="B2" s="10"/>
      <c r="C2" s="10"/>
      <c r="D2" s="10"/>
      <c r="E2" s="10" t="s">
        <v>38</v>
      </c>
      <c r="F2" s="10" t="s">
        <v>33</v>
      </c>
      <c r="G2" s="60" t="s">
        <v>46</v>
      </c>
      <c r="H2" s="10"/>
      <c r="I2" s="72"/>
      <c r="J2" s="83" t="s">
        <v>48</v>
      </c>
      <c r="K2" s="60"/>
    </row>
    <row r="3" spans="1:11">
      <c r="A3" s="11" t="s">
        <v>106</v>
      </c>
      <c r="B3" s="16"/>
      <c r="C3" s="16"/>
      <c r="D3" s="16"/>
      <c r="E3" s="16"/>
      <c r="F3" s="16"/>
      <c r="G3" s="16"/>
      <c r="H3" s="16"/>
      <c r="I3" s="16"/>
      <c r="J3" s="16"/>
      <c r="K3" s="93"/>
    </row>
    <row r="4" spans="1:11" ht="84.75" customHeight="1">
      <c r="A4" s="12">
        <v>1</v>
      </c>
      <c r="B4" s="17" t="s">
        <v>51</v>
      </c>
      <c r="C4" s="28">
        <v>1</v>
      </c>
      <c r="D4" s="42" t="s">
        <v>289</v>
      </c>
      <c r="E4" s="51"/>
      <c r="F4" s="51"/>
      <c r="G4" s="51"/>
      <c r="H4" s="61"/>
      <c r="I4" s="73" t="s">
        <v>21</v>
      </c>
      <c r="J4" s="84" t="s">
        <v>309</v>
      </c>
      <c r="K4" s="61" t="s">
        <v>278</v>
      </c>
    </row>
    <row r="5" spans="1:11" ht="69.75" customHeight="1">
      <c r="A5" s="13"/>
      <c r="B5" s="18"/>
      <c r="C5" s="29">
        <v>2</v>
      </c>
      <c r="D5" s="43" t="s">
        <v>273</v>
      </c>
      <c r="E5" s="52"/>
      <c r="F5" s="52"/>
      <c r="G5" s="52"/>
      <c r="H5" s="62"/>
      <c r="I5" s="74" t="s">
        <v>21</v>
      </c>
      <c r="J5" s="85" t="s">
        <v>260</v>
      </c>
      <c r="K5" s="62"/>
    </row>
    <row r="6" spans="1:11" ht="99.75" customHeight="1">
      <c r="A6" s="12">
        <v>2</v>
      </c>
      <c r="B6" s="19" t="s">
        <v>243</v>
      </c>
      <c r="C6" s="28">
        <v>1</v>
      </c>
      <c r="D6" s="42" t="s">
        <v>290</v>
      </c>
      <c r="E6" s="51"/>
      <c r="F6" s="51"/>
      <c r="G6" s="51"/>
      <c r="H6" s="61"/>
      <c r="I6" s="73" t="s">
        <v>21</v>
      </c>
      <c r="J6" s="84" t="str">
        <v>第14の１の注1</v>
      </c>
      <c r="K6" s="61"/>
    </row>
    <row r="7" spans="1:11" ht="68.25" customHeight="1">
      <c r="A7" s="13"/>
      <c r="B7" s="20"/>
      <c r="C7" s="30">
        <v>2</v>
      </c>
      <c r="D7" s="44" t="s">
        <v>292</v>
      </c>
      <c r="E7" s="53"/>
      <c r="F7" s="53"/>
      <c r="G7" s="53"/>
      <c r="H7" s="63" t="s">
        <v>272</v>
      </c>
      <c r="I7" s="75" t="s">
        <v>21</v>
      </c>
      <c r="J7" s="86" t="str">
        <v>第14の１の注2</v>
      </c>
      <c r="K7" s="63"/>
    </row>
    <row r="8" spans="1:11" ht="69.75" customHeight="1">
      <c r="A8" s="13"/>
      <c r="B8" s="20"/>
      <c r="C8" s="30">
        <v>3</v>
      </c>
      <c r="D8" s="44" t="s">
        <v>281</v>
      </c>
      <c r="E8" s="53"/>
      <c r="F8" s="53"/>
      <c r="G8" s="53"/>
      <c r="H8" s="63" t="s">
        <v>304</v>
      </c>
      <c r="I8" s="75" t="s">
        <v>21</v>
      </c>
      <c r="J8" s="86" t="str">
        <v>第14の１の注3</v>
      </c>
      <c r="K8" s="63"/>
    </row>
    <row r="9" spans="1:11" ht="45.75" customHeight="1">
      <c r="A9" s="13"/>
      <c r="B9" s="20"/>
      <c r="C9" s="30">
        <v>4</v>
      </c>
      <c r="D9" s="44" t="s">
        <v>249</v>
      </c>
      <c r="E9" s="53"/>
      <c r="F9" s="53"/>
      <c r="G9" s="53"/>
      <c r="H9" s="63" t="s">
        <v>272</v>
      </c>
      <c r="I9" s="75" t="s">
        <v>21</v>
      </c>
      <c r="J9" s="86" t="str">
        <v>第14の１の注4</v>
      </c>
      <c r="K9" s="63"/>
    </row>
    <row r="10" spans="1:11" ht="48" customHeight="1">
      <c r="A10" s="13"/>
      <c r="B10" s="20"/>
      <c r="C10" s="30">
        <v>5</v>
      </c>
      <c r="D10" s="44" t="s">
        <v>270</v>
      </c>
      <c r="E10" s="53"/>
      <c r="F10" s="53"/>
      <c r="G10" s="53"/>
      <c r="H10" s="63" t="s">
        <v>257</v>
      </c>
      <c r="I10" s="75" t="s">
        <v>21</v>
      </c>
      <c r="J10" s="86" t="str">
        <v>第14の１の注5</v>
      </c>
      <c r="K10" s="63"/>
    </row>
    <row r="11" spans="1:11" ht="49.5" customHeight="1">
      <c r="A11" s="13"/>
      <c r="B11" s="20"/>
      <c r="C11" s="30">
        <v>6</v>
      </c>
      <c r="D11" s="44" t="s">
        <v>237</v>
      </c>
      <c r="E11" s="53"/>
      <c r="F11" s="53"/>
      <c r="G11" s="53"/>
      <c r="H11" s="63" t="s">
        <v>144</v>
      </c>
      <c r="I11" s="75" t="s">
        <v>21</v>
      </c>
      <c r="J11" s="86" t="str">
        <v>第14の１の注6</v>
      </c>
      <c r="K11" s="63"/>
    </row>
    <row r="12" spans="1:11" ht="54.75" customHeight="1">
      <c r="A12" s="13"/>
      <c r="B12" s="20"/>
      <c r="C12" s="31">
        <v>7</v>
      </c>
      <c r="D12" s="44" t="s">
        <v>211</v>
      </c>
      <c r="E12" s="53"/>
      <c r="F12" s="53"/>
      <c r="G12" s="53"/>
      <c r="H12" s="63" t="s">
        <v>286</v>
      </c>
      <c r="I12" s="75" t="s">
        <v>21</v>
      </c>
      <c r="J12" s="86" t="str">
        <v>第14の１の注7</v>
      </c>
      <c r="K12" s="63"/>
    </row>
    <row r="13" spans="1:11" ht="92.25" customHeight="1">
      <c r="A13" s="13"/>
      <c r="B13" s="20"/>
      <c r="C13" s="31">
        <v>8</v>
      </c>
      <c r="D13" s="44" t="s">
        <v>277</v>
      </c>
      <c r="E13" s="53"/>
      <c r="F13" s="53"/>
      <c r="G13" s="53"/>
      <c r="H13" s="63"/>
      <c r="I13" s="75" t="s">
        <v>21</v>
      </c>
      <c r="J13" s="86" t="str">
        <v>第14の１の注9</v>
      </c>
      <c r="K13" s="63"/>
    </row>
    <row r="14" spans="1:11" ht="77.25" customHeight="1">
      <c r="A14" s="13"/>
      <c r="B14" s="20"/>
      <c r="C14" s="32">
        <v>9</v>
      </c>
      <c r="D14" s="45" t="s">
        <v>319</v>
      </c>
      <c r="E14" s="54"/>
      <c r="F14" s="54"/>
      <c r="G14" s="54"/>
      <c r="H14" s="64" t="s">
        <v>318</v>
      </c>
      <c r="I14" s="76" t="s">
        <v>21</v>
      </c>
      <c r="J14" s="87"/>
      <c r="K14" s="94" t="s">
        <v>317</v>
      </c>
    </row>
    <row r="15" spans="1:11" ht="82.5" customHeight="1">
      <c r="A15" s="13"/>
      <c r="B15" s="20"/>
      <c r="C15" s="33"/>
      <c r="D15" s="46" t="s">
        <v>320</v>
      </c>
      <c r="E15" s="55"/>
      <c r="F15" s="55"/>
      <c r="G15" s="55"/>
      <c r="H15" s="65"/>
      <c r="I15" s="77" t="s">
        <v>21</v>
      </c>
      <c r="J15" s="88"/>
      <c r="K15" s="95"/>
    </row>
    <row r="16" spans="1:11" ht="50.25" customHeight="1">
      <c r="A16" s="13"/>
      <c r="B16" s="20"/>
      <c r="C16" s="34">
        <v>10</v>
      </c>
      <c r="D16" s="47" t="s">
        <v>93</v>
      </c>
      <c r="E16" s="56"/>
      <c r="F16" s="56"/>
      <c r="G16" s="56"/>
      <c r="H16" s="66"/>
      <c r="I16" s="78"/>
      <c r="J16" s="89" t="s">
        <v>308</v>
      </c>
      <c r="K16" s="66"/>
    </row>
    <row r="17" spans="1:11" ht="128.25" customHeight="1">
      <c r="A17" s="13"/>
      <c r="B17" s="20"/>
      <c r="C17" s="35"/>
      <c r="D17" s="48" t="s">
        <v>239</v>
      </c>
      <c r="E17" s="57"/>
      <c r="F17" s="57"/>
      <c r="G17" s="57"/>
      <c r="H17" s="67"/>
      <c r="I17" s="79" t="s">
        <v>21</v>
      </c>
      <c r="J17" s="90"/>
      <c r="K17" s="67"/>
    </row>
    <row r="18" spans="1:11" ht="142.5" customHeight="1">
      <c r="A18" s="13"/>
      <c r="B18" s="20"/>
      <c r="C18" s="35"/>
      <c r="D18" s="48" t="s">
        <v>120</v>
      </c>
      <c r="E18" s="57"/>
      <c r="F18" s="57"/>
      <c r="G18" s="57"/>
      <c r="H18" s="67"/>
      <c r="I18" s="79" t="s">
        <v>21</v>
      </c>
      <c r="J18" s="90"/>
      <c r="K18" s="67"/>
    </row>
    <row r="19" spans="1:11" ht="97.5" customHeight="1">
      <c r="A19" s="13"/>
      <c r="B19" s="20"/>
      <c r="C19" s="35"/>
      <c r="D19" s="48" t="s">
        <v>10</v>
      </c>
      <c r="E19" s="57"/>
      <c r="F19" s="57"/>
      <c r="G19" s="57"/>
      <c r="H19" s="67"/>
      <c r="I19" s="79" t="s">
        <v>21</v>
      </c>
      <c r="J19" s="90"/>
      <c r="K19" s="67"/>
    </row>
    <row r="20" spans="1:11" ht="102" customHeight="1">
      <c r="A20" s="13"/>
      <c r="B20" s="20"/>
      <c r="C20" s="35"/>
      <c r="D20" s="48" t="s">
        <v>133</v>
      </c>
      <c r="E20" s="57"/>
      <c r="F20" s="57"/>
      <c r="G20" s="57"/>
      <c r="H20" s="67"/>
      <c r="I20" s="79" t="s">
        <v>21</v>
      </c>
      <c r="J20" s="90"/>
      <c r="K20" s="67"/>
    </row>
    <row r="21" spans="1:11" ht="49.5" customHeight="1">
      <c r="A21" s="13"/>
      <c r="B21" s="20"/>
      <c r="C21" s="35"/>
      <c r="D21" s="48" t="s">
        <v>242</v>
      </c>
      <c r="E21" s="57"/>
      <c r="F21" s="57"/>
      <c r="G21" s="57"/>
      <c r="H21" s="67"/>
      <c r="I21" s="79" t="s">
        <v>21</v>
      </c>
      <c r="J21" s="90"/>
      <c r="K21" s="67"/>
    </row>
    <row r="22" spans="1:11" ht="78" customHeight="1">
      <c r="A22" s="13"/>
      <c r="B22" s="20"/>
      <c r="C22" s="36"/>
      <c r="D22" s="48" t="s">
        <v>15</v>
      </c>
      <c r="E22" s="57"/>
      <c r="F22" s="57"/>
      <c r="G22" s="57"/>
      <c r="H22" s="67"/>
      <c r="I22" s="79" t="s">
        <v>21</v>
      </c>
      <c r="J22" s="90" t="str">
        <v>第14の１の注11</v>
      </c>
      <c r="K22" s="67"/>
    </row>
    <row r="23" spans="1:11" ht="63" customHeight="1">
      <c r="A23" s="13"/>
      <c r="B23" s="20"/>
      <c r="C23" s="36"/>
      <c r="D23" s="48" t="s">
        <v>212</v>
      </c>
      <c r="E23" s="57"/>
      <c r="F23" s="57"/>
      <c r="G23" s="57"/>
      <c r="H23" s="68"/>
      <c r="I23" s="79" t="s">
        <v>21</v>
      </c>
      <c r="J23" s="90" t="str">
        <v>第14の１の注12</v>
      </c>
      <c r="K23" s="67"/>
    </row>
    <row r="24" spans="1:11" ht="128.25" customHeight="1">
      <c r="A24" s="13"/>
      <c r="B24" s="20"/>
      <c r="C24" s="36"/>
      <c r="D24" s="48" t="s">
        <v>294</v>
      </c>
      <c r="E24" s="57"/>
      <c r="F24" s="57"/>
      <c r="G24" s="57"/>
      <c r="H24" s="67" t="s">
        <v>37</v>
      </c>
      <c r="I24" s="79" t="s">
        <v>21</v>
      </c>
      <c r="J24" s="90" t="str">
        <v>第14の１の注13</v>
      </c>
      <c r="K24" s="67"/>
    </row>
    <row r="25" spans="1:11" ht="143.25" customHeight="1">
      <c r="A25" s="13"/>
      <c r="B25" s="20"/>
      <c r="C25" s="35"/>
      <c r="D25" s="48" t="s">
        <v>178</v>
      </c>
      <c r="E25" s="57"/>
      <c r="F25" s="57"/>
      <c r="G25" s="57"/>
      <c r="H25" s="67" t="s">
        <v>247</v>
      </c>
      <c r="I25" s="79" t="s">
        <v>21</v>
      </c>
      <c r="J25" s="90" t="str">
        <v>第14の１の注14</v>
      </c>
      <c r="K25" s="67"/>
    </row>
    <row r="26" spans="1:11" ht="130.5" customHeight="1">
      <c r="A26" s="13"/>
      <c r="B26" s="20"/>
      <c r="C26" s="37"/>
      <c r="D26" s="49" t="s">
        <v>255</v>
      </c>
      <c r="E26" s="58"/>
      <c r="F26" s="58"/>
      <c r="G26" s="58"/>
      <c r="H26" s="69"/>
      <c r="I26" s="80" t="s">
        <v>21</v>
      </c>
      <c r="J26" s="91" t="str">
        <v>第14の１の注15</v>
      </c>
      <c r="K26" s="96"/>
    </row>
    <row r="27" spans="1:11" ht="75.75" customHeight="1">
      <c r="A27" s="13"/>
      <c r="B27" s="20"/>
      <c r="C27" s="29">
        <v>11</v>
      </c>
      <c r="D27" s="43" t="s">
        <v>14</v>
      </c>
      <c r="E27" s="52"/>
      <c r="F27" s="52"/>
      <c r="G27" s="52"/>
      <c r="H27" s="62"/>
      <c r="I27" s="74" t="s">
        <v>21</v>
      </c>
      <c r="J27" s="85" t="str">
        <v>第14の１の注16</v>
      </c>
      <c r="K27" s="62"/>
    </row>
    <row r="28" spans="1:11" ht="109.5" customHeight="1">
      <c r="A28" s="14">
        <v>3</v>
      </c>
      <c r="B28" s="21" t="s">
        <v>91</v>
      </c>
      <c r="C28" s="28">
        <v>1</v>
      </c>
      <c r="D28" s="42" t="s">
        <v>233</v>
      </c>
      <c r="E28" s="51"/>
      <c r="F28" s="51"/>
      <c r="G28" s="51"/>
      <c r="H28" s="61" t="s">
        <v>287</v>
      </c>
      <c r="I28" s="73" t="s">
        <v>21</v>
      </c>
      <c r="J28" s="84" t="str">
        <v>第14の2の注1</v>
      </c>
      <c r="K28" s="61"/>
    </row>
    <row r="29" spans="1:11" ht="109.5" customHeight="1">
      <c r="A29" s="14"/>
      <c r="B29" s="21"/>
      <c r="C29" s="29">
        <v>2</v>
      </c>
      <c r="D29" s="43" t="s">
        <v>125</v>
      </c>
      <c r="E29" s="52"/>
      <c r="F29" s="52"/>
      <c r="G29" s="52"/>
      <c r="H29" s="62"/>
      <c r="I29" s="74" t="s">
        <v>21</v>
      </c>
      <c r="J29" s="85" t="str">
        <v>第14の2の注2</v>
      </c>
      <c r="K29" s="62"/>
    </row>
    <row r="30" spans="1:11" ht="87.75" customHeight="1">
      <c r="A30" s="14">
        <v>4</v>
      </c>
      <c r="B30" s="21" t="s">
        <v>49</v>
      </c>
      <c r="C30" s="38"/>
      <c r="D30" s="25" t="s">
        <v>228</v>
      </c>
      <c r="E30" s="59"/>
      <c r="F30" s="59"/>
      <c r="G30" s="59"/>
      <c r="H30" s="70" t="s">
        <v>245</v>
      </c>
      <c r="I30" s="81" t="s">
        <v>21</v>
      </c>
      <c r="J30" s="92" t="str">
        <v>第14の2の2注</v>
      </c>
      <c r="K30" s="70"/>
    </row>
    <row r="31" spans="1:11" ht="325.5" customHeight="1">
      <c r="A31" s="14">
        <v>5</v>
      </c>
      <c r="B31" s="21" t="s">
        <v>230</v>
      </c>
      <c r="C31" s="39"/>
      <c r="D31" s="50" t="s">
        <v>0</v>
      </c>
      <c r="E31" s="59"/>
      <c r="F31" s="59"/>
      <c r="G31" s="59"/>
      <c r="H31" s="71" t="s">
        <v>123</v>
      </c>
      <c r="I31" s="81" t="s">
        <v>21</v>
      </c>
      <c r="J31" s="92" t="str">
        <v>第14の3の注１～４</v>
      </c>
      <c r="K31" s="70"/>
    </row>
    <row r="32" spans="1:11" ht="162.75" customHeight="1">
      <c r="A32" s="14">
        <v>6</v>
      </c>
      <c r="B32" s="21" t="s">
        <v>244</v>
      </c>
      <c r="C32" s="39"/>
      <c r="D32" s="25" t="s">
        <v>295</v>
      </c>
      <c r="E32" s="59"/>
      <c r="F32" s="59"/>
      <c r="G32" s="59"/>
      <c r="H32" s="70" t="s">
        <v>256</v>
      </c>
      <c r="I32" s="81" t="s">
        <v>21</v>
      </c>
      <c r="J32" s="92" t="str">
        <v>第14の3の２の注</v>
      </c>
      <c r="K32" s="70"/>
    </row>
    <row r="33" spans="1:11" ht="270.75" customHeight="1">
      <c r="A33" s="14">
        <v>7</v>
      </c>
      <c r="B33" s="21" t="s">
        <v>58</v>
      </c>
      <c r="C33" s="39"/>
      <c r="D33" s="25" t="s">
        <v>196</v>
      </c>
      <c r="E33" s="59"/>
      <c r="F33" s="59"/>
      <c r="G33" s="59"/>
      <c r="H33" s="70" t="s">
        <v>279</v>
      </c>
      <c r="I33" s="81" t="s">
        <v>21</v>
      </c>
      <c r="J33" s="92" t="str">
        <v>第14の4の注</v>
      </c>
      <c r="K33" s="70"/>
    </row>
    <row r="34" spans="1:11" ht="216.75" customHeight="1">
      <c r="A34" s="14">
        <v>8</v>
      </c>
      <c r="B34" s="21" t="s">
        <v>143</v>
      </c>
      <c r="C34" s="39"/>
      <c r="D34" s="25" t="s">
        <v>296</v>
      </c>
      <c r="E34" s="59"/>
      <c r="F34" s="59"/>
      <c r="G34" s="59"/>
      <c r="H34" s="70" t="s">
        <v>236</v>
      </c>
      <c r="I34" s="81" t="s">
        <v>21</v>
      </c>
      <c r="J34" s="92" t="str">
        <v>第14の5の注</v>
      </c>
      <c r="K34" s="70" t="s">
        <v>253</v>
      </c>
    </row>
    <row r="35" spans="1:11" ht="42.75" customHeight="1">
      <c r="A35" s="14">
        <v>9</v>
      </c>
      <c r="B35" s="21" t="s">
        <v>94</v>
      </c>
      <c r="C35" s="39"/>
      <c r="D35" s="25" t="s">
        <v>26</v>
      </c>
      <c r="E35" s="59"/>
      <c r="F35" s="59"/>
      <c r="G35" s="59"/>
      <c r="H35" s="70" t="s">
        <v>80</v>
      </c>
      <c r="I35" s="81" t="s">
        <v>21</v>
      </c>
      <c r="J35" s="92" t="str">
        <v>第14の6の注</v>
      </c>
      <c r="K35" s="70"/>
    </row>
    <row r="36" spans="1:11" ht="158.25" customHeight="1">
      <c r="A36" s="14">
        <v>10</v>
      </c>
      <c r="B36" s="21" t="s">
        <v>96</v>
      </c>
      <c r="C36" s="39"/>
      <c r="D36" s="25" t="s">
        <v>47</v>
      </c>
      <c r="E36" s="59"/>
      <c r="F36" s="59"/>
      <c r="G36" s="59"/>
      <c r="H36" s="70" t="s">
        <v>283</v>
      </c>
      <c r="I36" s="81" t="s">
        <v>21</v>
      </c>
      <c r="J36" s="92" t="str">
        <v>第14の7の注</v>
      </c>
      <c r="K36" s="70" t="s">
        <v>104</v>
      </c>
    </row>
    <row r="37" spans="1:11" ht="87.75" customHeight="1">
      <c r="A37" s="12">
        <v>11</v>
      </c>
      <c r="B37" s="22" t="s">
        <v>82</v>
      </c>
      <c r="C37" s="28">
        <v>1</v>
      </c>
      <c r="D37" s="42" t="s">
        <v>12</v>
      </c>
      <c r="E37" s="51"/>
      <c r="F37" s="51"/>
      <c r="G37" s="51"/>
      <c r="H37" s="61"/>
      <c r="I37" s="73" t="s">
        <v>21</v>
      </c>
      <c r="J37" s="84" t="str">
        <v>第14の8の注1</v>
      </c>
      <c r="K37" s="61" t="s">
        <v>100</v>
      </c>
    </row>
    <row r="38" spans="1:11" ht="80.25" customHeight="1">
      <c r="A38" s="13"/>
      <c r="B38" s="23"/>
      <c r="C38" s="30">
        <v>2</v>
      </c>
      <c r="D38" s="44" t="s">
        <v>297</v>
      </c>
      <c r="E38" s="53"/>
      <c r="F38" s="53"/>
      <c r="G38" s="53"/>
      <c r="H38" s="63" t="s">
        <v>85</v>
      </c>
      <c r="I38" s="75" t="s">
        <v>21</v>
      </c>
      <c r="J38" s="86" t="str">
        <v>第14の8の注2</v>
      </c>
      <c r="K38" s="63"/>
    </row>
    <row r="39" spans="1:11" ht="130.5" customHeight="1">
      <c r="A39" s="15"/>
      <c r="B39" s="24"/>
      <c r="C39" s="29">
        <v>3</v>
      </c>
      <c r="D39" s="43" t="s">
        <v>299</v>
      </c>
      <c r="E39" s="52"/>
      <c r="F39" s="52"/>
      <c r="G39" s="52"/>
      <c r="H39" s="62" t="s">
        <v>250</v>
      </c>
      <c r="I39" s="74" t="s">
        <v>21</v>
      </c>
      <c r="J39" s="85" t="str">
        <v>第14の8の注3</v>
      </c>
      <c r="K39" s="62"/>
    </row>
    <row r="40" spans="1:11" ht="197.25" customHeight="1">
      <c r="A40" s="14">
        <v>12</v>
      </c>
      <c r="B40" s="21" t="s">
        <v>263</v>
      </c>
      <c r="C40" s="39"/>
      <c r="D40" s="25" t="s">
        <v>298</v>
      </c>
      <c r="E40" s="59"/>
      <c r="F40" s="59"/>
      <c r="G40" s="59"/>
      <c r="H40" s="70" t="s">
        <v>288</v>
      </c>
      <c r="I40" s="81" t="s">
        <v>21</v>
      </c>
      <c r="J40" s="92" t="str">
        <v>第14の8の2の注</v>
      </c>
      <c r="K40" s="70"/>
    </row>
    <row r="41" spans="1:11" ht="120" customHeight="1">
      <c r="A41" s="14">
        <v>13</v>
      </c>
      <c r="B41" s="21" t="s">
        <v>92</v>
      </c>
      <c r="C41" s="39"/>
      <c r="D41" s="25" t="s">
        <v>282</v>
      </c>
      <c r="E41" s="59"/>
      <c r="F41" s="59"/>
      <c r="G41" s="59"/>
      <c r="H41" s="70" t="s">
        <v>61</v>
      </c>
      <c r="I41" s="81" t="s">
        <v>21</v>
      </c>
      <c r="J41" s="92" t="str">
        <v>第14の9の注</v>
      </c>
      <c r="K41" s="70" t="s">
        <v>254</v>
      </c>
    </row>
    <row r="42" spans="1:11" ht="78" customHeight="1">
      <c r="A42" s="12">
        <v>14</v>
      </c>
      <c r="B42" s="22" t="s">
        <v>116</v>
      </c>
      <c r="C42" s="28">
        <v>1</v>
      </c>
      <c r="D42" s="42" t="s">
        <v>78</v>
      </c>
      <c r="E42" s="51"/>
      <c r="F42" s="51"/>
      <c r="G42" s="51"/>
      <c r="H42" s="61" t="s">
        <v>285</v>
      </c>
      <c r="I42" s="73" t="s">
        <v>21</v>
      </c>
      <c r="J42" s="84" t="str">
        <v>第14の10の注1</v>
      </c>
      <c r="K42" s="61"/>
    </row>
    <row r="43" spans="1:11" ht="78" customHeight="1">
      <c r="A43" s="13"/>
      <c r="B43" s="23"/>
      <c r="C43" s="30">
        <v>2</v>
      </c>
      <c r="D43" s="44" t="s">
        <v>146</v>
      </c>
      <c r="E43" s="53"/>
      <c r="F43" s="53"/>
      <c r="G43" s="53"/>
      <c r="H43" s="63"/>
      <c r="I43" s="75" t="s">
        <v>21</v>
      </c>
      <c r="J43" s="86" t="str">
        <v>第14の10の注2</v>
      </c>
      <c r="K43" s="63"/>
    </row>
    <row r="44" spans="1:11" ht="78" customHeight="1">
      <c r="A44" s="13"/>
      <c r="B44" s="23"/>
      <c r="C44" s="30">
        <v>3</v>
      </c>
      <c r="D44" s="44" t="s">
        <v>258</v>
      </c>
      <c r="E44" s="53"/>
      <c r="F44" s="53"/>
      <c r="G44" s="53"/>
      <c r="H44" s="63"/>
      <c r="I44" s="75" t="s">
        <v>21</v>
      </c>
      <c r="J44" s="86" t="str">
        <v>第13の10の注3</v>
      </c>
      <c r="K44" s="63"/>
    </row>
    <row r="45" spans="1:11" ht="78" customHeight="1">
      <c r="A45" s="13"/>
      <c r="B45" s="23"/>
      <c r="C45" s="30">
        <v>4</v>
      </c>
      <c r="D45" s="44" t="s">
        <v>246</v>
      </c>
      <c r="E45" s="53"/>
      <c r="F45" s="53"/>
      <c r="G45" s="53"/>
      <c r="H45" s="63"/>
      <c r="I45" s="75" t="s">
        <v>21</v>
      </c>
      <c r="J45" s="86" t="str">
        <v>第13の10の注4</v>
      </c>
      <c r="K45" s="63"/>
    </row>
    <row r="46" spans="1:11" ht="78" customHeight="1">
      <c r="A46" s="13"/>
      <c r="B46" s="23"/>
      <c r="C46" s="30">
        <v>5</v>
      </c>
      <c r="D46" s="44" t="s">
        <v>240</v>
      </c>
      <c r="E46" s="53"/>
      <c r="F46" s="53"/>
      <c r="G46" s="53"/>
      <c r="H46" s="63"/>
      <c r="I46" s="75" t="s">
        <v>21</v>
      </c>
      <c r="J46" s="86" t="str">
        <v>第14の10の注5</v>
      </c>
      <c r="K46" s="63"/>
    </row>
    <row r="47" spans="1:11" ht="78" customHeight="1">
      <c r="A47" s="15"/>
      <c r="B47" s="24"/>
      <c r="C47" s="29">
        <v>6</v>
      </c>
      <c r="D47" s="43" t="s">
        <v>162</v>
      </c>
      <c r="E47" s="52"/>
      <c r="F47" s="52"/>
      <c r="G47" s="52"/>
      <c r="H47" s="62"/>
      <c r="I47" s="74" t="s">
        <v>21</v>
      </c>
      <c r="J47" s="85" t="str">
        <v>第14の10の注6</v>
      </c>
      <c r="K47" s="62"/>
    </row>
    <row r="48" spans="1:11" ht="169.5" customHeight="1">
      <c r="A48" s="14">
        <v>15</v>
      </c>
      <c r="B48" s="25" t="s">
        <v>267</v>
      </c>
      <c r="C48" s="39"/>
      <c r="D48" s="25" t="s">
        <v>149</v>
      </c>
      <c r="E48" s="59"/>
      <c r="F48" s="59"/>
      <c r="G48" s="59"/>
      <c r="H48" s="70" t="s">
        <v>6</v>
      </c>
      <c r="I48" s="81" t="s">
        <v>21</v>
      </c>
      <c r="J48" s="92" t="str">
        <v>第14の11の注</v>
      </c>
      <c r="K48" s="70"/>
    </row>
    <row r="49" spans="1:11" ht="57.75" customHeight="1">
      <c r="A49" s="12">
        <v>16</v>
      </c>
      <c r="B49" s="19" t="s">
        <v>119</v>
      </c>
      <c r="C49" s="28">
        <v>1</v>
      </c>
      <c r="D49" s="42" t="s">
        <v>8</v>
      </c>
      <c r="E49" s="51"/>
      <c r="F49" s="51"/>
      <c r="G49" s="51"/>
      <c r="H49" s="61" t="s">
        <v>251</v>
      </c>
      <c r="I49" s="73" t="s">
        <v>21</v>
      </c>
      <c r="J49" s="84" t="str">
        <v>第14の12の注1</v>
      </c>
      <c r="K49" s="61"/>
    </row>
    <row r="50" spans="1:11" ht="57.75" customHeight="1">
      <c r="A50" s="15"/>
      <c r="B50" s="26"/>
      <c r="C50" s="29">
        <v>2</v>
      </c>
      <c r="D50" s="43" t="s">
        <v>280</v>
      </c>
      <c r="E50" s="52"/>
      <c r="F50" s="52"/>
      <c r="G50" s="52"/>
      <c r="H50" s="62"/>
      <c r="I50" s="74" t="s">
        <v>21</v>
      </c>
      <c r="J50" s="85" t="str">
        <v>第14の12の注2</v>
      </c>
      <c r="K50" s="62"/>
    </row>
    <row r="51" spans="1:11" ht="78.75">
      <c r="A51" s="14">
        <v>17</v>
      </c>
      <c r="B51" s="25" t="s">
        <v>268</v>
      </c>
      <c r="C51" s="39"/>
      <c r="D51" s="25" t="s">
        <v>300</v>
      </c>
      <c r="E51" s="59"/>
      <c r="F51" s="59"/>
      <c r="G51" s="59"/>
      <c r="H51" s="70" t="s">
        <v>284</v>
      </c>
      <c r="I51" s="81" t="s">
        <v>21</v>
      </c>
      <c r="J51" s="92" t="str">
        <v>第14の13の注</v>
      </c>
      <c r="K51" s="70"/>
    </row>
    <row r="52" spans="1:11" ht="94.5">
      <c r="A52" s="14">
        <v>18</v>
      </c>
      <c r="B52" s="21" t="s">
        <v>269</v>
      </c>
      <c r="C52" s="40"/>
      <c r="D52" s="25" t="s">
        <v>241</v>
      </c>
      <c r="E52" s="59"/>
      <c r="F52" s="59"/>
      <c r="G52" s="59"/>
      <c r="H52" s="70" t="s">
        <v>291</v>
      </c>
      <c r="I52" s="81" t="s">
        <v>21</v>
      </c>
      <c r="J52" s="92" t="str">
        <v>第14の13の２注</v>
      </c>
      <c r="K52" s="97"/>
    </row>
    <row r="53" spans="1:11" ht="194.25" customHeight="1">
      <c r="A53" s="12">
        <v>19</v>
      </c>
      <c r="B53" s="22" t="s">
        <v>98</v>
      </c>
      <c r="C53" s="28">
        <v>1</v>
      </c>
      <c r="D53" s="42" t="s">
        <v>156</v>
      </c>
      <c r="E53" s="51"/>
      <c r="F53" s="51"/>
      <c r="G53" s="51"/>
      <c r="H53" s="61" t="s">
        <v>23</v>
      </c>
      <c r="I53" s="73" t="s">
        <v>21</v>
      </c>
      <c r="J53" s="84" t="str">
        <v>第14の14の注1</v>
      </c>
      <c r="K53" s="61" t="s">
        <v>179</v>
      </c>
    </row>
    <row r="54" spans="1:11" ht="60" customHeight="1">
      <c r="A54" s="15"/>
      <c r="B54" s="24"/>
      <c r="C54" s="29">
        <v>2</v>
      </c>
      <c r="D54" s="43" t="s">
        <v>302</v>
      </c>
      <c r="E54" s="52"/>
      <c r="F54" s="52"/>
      <c r="G54" s="52"/>
      <c r="H54" s="62"/>
      <c r="I54" s="74" t="s">
        <v>21</v>
      </c>
      <c r="J54" s="85" t="str">
        <v>第14の14の注2</v>
      </c>
      <c r="K54" s="62"/>
    </row>
    <row r="55" spans="1:11" ht="204.75">
      <c r="A55" s="12">
        <v>20</v>
      </c>
      <c r="B55" s="22" t="s">
        <v>99</v>
      </c>
      <c r="C55" s="28">
        <v>1</v>
      </c>
      <c r="D55" s="42" t="s">
        <v>275</v>
      </c>
      <c r="E55" s="51"/>
      <c r="F55" s="51"/>
      <c r="G55" s="51"/>
      <c r="H55" s="61" t="s">
        <v>248</v>
      </c>
      <c r="I55" s="73" t="s">
        <v>21</v>
      </c>
      <c r="J55" s="84" t="str">
        <v>第14の15の注1</v>
      </c>
      <c r="K55" s="61"/>
    </row>
    <row r="56" spans="1:11" ht="49.5" customHeight="1">
      <c r="A56" s="13"/>
      <c r="B56" s="23"/>
      <c r="C56" s="30">
        <v>2</v>
      </c>
      <c r="D56" s="44" t="s">
        <v>56</v>
      </c>
      <c r="E56" s="53"/>
      <c r="F56" s="53"/>
      <c r="G56" s="53"/>
      <c r="H56" s="63"/>
      <c r="I56" s="75" t="s">
        <v>21</v>
      </c>
      <c r="J56" s="86" t="str">
        <v>第14の15の注2</v>
      </c>
      <c r="K56" s="63"/>
    </row>
    <row r="57" spans="1:11" ht="49.5" customHeight="1">
      <c r="A57" s="13"/>
      <c r="B57" s="23"/>
      <c r="C57" s="30">
        <v>3</v>
      </c>
      <c r="D57" s="44" t="s">
        <v>60</v>
      </c>
      <c r="E57" s="53"/>
      <c r="F57" s="53"/>
      <c r="G57" s="53"/>
      <c r="H57" s="63"/>
      <c r="I57" s="75" t="s">
        <v>21</v>
      </c>
      <c r="J57" s="86" t="str">
        <v>第14の15の注3</v>
      </c>
      <c r="K57" s="63"/>
    </row>
    <row r="58" spans="1:11" ht="95.25" customHeight="1">
      <c r="A58" s="15"/>
      <c r="B58" s="24"/>
      <c r="C58" s="29">
        <v>4</v>
      </c>
      <c r="D58" s="43" t="s">
        <v>147</v>
      </c>
      <c r="E58" s="52"/>
      <c r="F58" s="52"/>
      <c r="G58" s="52"/>
      <c r="H58" s="62" t="s">
        <v>264</v>
      </c>
      <c r="I58" s="74" t="s">
        <v>21</v>
      </c>
      <c r="J58" s="85" t="str">
        <v>第14の15の注4</v>
      </c>
      <c r="K58" s="62"/>
    </row>
    <row r="59" spans="1:11" ht="115.5" customHeight="1">
      <c r="A59" s="14">
        <v>21</v>
      </c>
      <c r="B59" s="21" t="s">
        <v>145</v>
      </c>
      <c r="C59" s="39"/>
      <c r="D59" s="25" t="s">
        <v>303</v>
      </c>
      <c r="E59" s="59"/>
      <c r="F59" s="59"/>
      <c r="G59" s="59"/>
      <c r="H59" s="70" t="s">
        <v>305</v>
      </c>
      <c r="I59" s="81" t="s">
        <v>21</v>
      </c>
      <c r="J59" s="92" t="str">
        <v>第14の16の注</v>
      </c>
      <c r="K59" s="70"/>
    </row>
    <row r="60" spans="1:11" ht="93" customHeight="1">
      <c r="A60" s="14">
        <v>22</v>
      </c>
      <c r="B60" s="21" t="s">
        <v>102</v>
      </c>
      <c r="C60" s="39"/>
      <c r="D60" s="25" t="s">
        <v>259</v>
      </c>
      <c r="E60" s="59"/>
      <c r="F60" s="59"/>
      <c r="G60" s="59"/>
      <c r="H60" s="70" t="s">
        <v>306</v>
      </c>
      <c r="I60" s="81" t="s">
        <v>21</v>
      </c>
      <c r="J60" s="92" t="str">
        <v>第14の16の2の注</v>
      </c>
      <c r="K60" s="70"/>
    </row>
    <row r="61" spans="1:11" ht="78" customHeight="1">
      <c r="A61" s="14">
        <v>23</v>
      </c>
      <c r="B61" s="27" t="s">
        <v>234</v>
      </c>
      <c r="C61" s="41"/>
      <c r="D61" s="25" t="s">
        <v>95</v>
      </c>
      <c r="E61" s="59"/>
      <c r="F61" s="59"/>
      <c r="G61" s="59"/>
      <c r="H61" s="70" t="s">
        <v>276</v>
      </c>
      <c r="I61" s="81" t="s">
        <v>21</v>
      </c>
      <c r="J61" s="92" t="str">
        <v>第14の16の3の注</v>
      </c>
      <c r="K61" s="70"/>
    </row>
    <row r="62" spans="1:11" ht="78" customHeight="1">
      <c r="A62" s="14">
        <v>24</v>
      </c>
      <c r="B62" s="27" t="s">
        <v>50</v>
      </c>
      <c r="C62" s="41"/>
      <c r="D62" s="25" t="s">
        <v>166</v>
      </c>
      <c r="E62" s="59"/>
      <c r="F62" s="59"/>
      <c r="G62" s="59"/>
      <c r="H62" s="70" t="s">
        <v>271</v>
      </c>
      <c r="I62" s="81" t="s">
        <v>21</v>
      </c>
      <c r="J62" s="92" t="str">
        <v>第14の16の4の注</v>
      </c>
      <c r="K62" s="70"/>
    </row>
    <row r="63" spans="1:11" ht="165.75" customHeight="1">
      <c r="A63" s="14">
        <v>25</v>
      </c>
      <c r="B63" s="21" t="s">
        <v>235</v>
      </c>
      <c r="C63" s="39"/>
      <c r="D63" s="50" t="s">
        <v>316</v>
      </c>
      <c r="E63" s="59"/>
      <c r="F63" s="59"/>
      <c r="G63" s="59"/>
      <c r="H63" s="70" t="s">
        <v>307</v>
      </c>
      <c r="I63" s="81" t="s">
        <v>21</v>
      </c>
      <c r="J63" s="92" t="str">
        <v>第14の17の注</v>
      </c>
      <c r="K63" s="70" t="s">
        <v>44</v>
      </c>
    </row>
  </sheetData>
  <mergeCells count="14">
    <mergeCell ref="E1:G1"/>
    <mergeCell ref="A1:B2"/>
    <mergeCell ref="C1:D2"/>
    <mergeCell ref="H1:H2"/>
    <mergeCell ref="I1:I2"/>
    <mergeCell ref="K1:K2"/>
    <mergeCell ref="K4:K5"/>
    <mergeCell ref="H14:H15"/>
    <mergeCell ref="J16:J21"/>
    <mergeCell ref="A28:A29"/>
    <mergeCell ref="B28:B29"/>
    <mergeCell ref="H28:H29"/>
    <mergeCell ref="H42:H47"/>
    <mergeCell ref="H49:H50"/>
  </mergeCells>
  <phoneticPr fontId="9"/>
  <dataValidations count="1">
    <dataValidation type="list" allowBlank="1" showDropDown="0" showInputMessage="1" showErrorMessage="1" sqref="E4:G63">
      <formula1>"1"</formula1>
    </dataValidation>
  </dataValidations>
  <pageMargins left="0.7" right="0.7" top="0.75" bottom="0.75" header="0.3" footer="0.3"/>
  <pageSetup paperSize="9" scale="52" fitToWidth="1" fitToHeight="0" orientation="landscape" usePrinterDefaults="1" r:id="rId1"/>
  <headerFooter>
    <oddFooter>&amp;C- &amp;P/&amp;N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2:D60"/>
  <sheetViews>
    <sheetView workbookViewId="0">
      <selection sqref="A1:B1"/>
    </sheetView>
  </sheetViews>
  <sheetFormatPr defaultRowHeight="15.75"/>
  <cols>
    <col min="1" max="1" width="3.125" style="1" customWidth="1"/>
    <col min="2" max="2" width="34.125" style="7" customWidth="1"/>
    <col min="3" max="3" width="6.25" style="7" customWidth="1"/>
    <col min="4" max="4" width="23" style="7" customWidth="1"/>
    <col min="5" max="16384" width="9" style="1" customWidth="1"/>
  </cols>
  <sheetData>
    <row r="2" spans="1:4" ht="24">
      <c r="A2" s="98" t="s">
        <v>322</v>
      </c>
      <c r="B2" s="99"/>
      <c r="C2" s="99"/>
      <c r="D2" s="99"/>
    </row>
    <row r="4" spans="1:4">
      <c r="B4" s="100" t="s">
        <v>321</v>
      </c>
      <c r="C4" s="110"/>
      <c r="D4" s="116"/>
    </row>
    <row r="5" spans="1:4">
      <c r="B5" s="101" t="s">
        <v>323</v>
      </c>
      <c r="C5" s="111" t="s">
        <v>59</v>
      </c>
      <c r="D5" s="117"/>
    </row>
    <row r="6" spans="1:4">
      <c r="B6" s="102" t="s">
        <v>337</v>
      </c>
      <c r="C6" s="112">
        <v>1</v>
      </c>
      <c r="D6" s="118" t="s">
        <v>67</v>
      </c>
    </row>
    <row r="7" spans="1:4">
      <c r="B7" s="103" t="s">
        <v>64</v>
      </c>
      <c r="C7" s="113" t="s">
        <v>328</v>
      </c>
      <c r="D7" s="119"/>
    </row>
    <row r="8" spans="1:4">
      <c r="B8" s="100" t="s">
        <v>71</v>
      </c>
      <c r="C8" s="110"/>
      <c r="D8" s="116"/>
    </row>
    <row r="9" spans="1:4">
      <c r="B9" s="104" t="s">
        <v>18</v>
      </c>
      <c r="C9" s="114"/>
      <c r="D9" s="103" t="s">
        <v>67</v>
      </c>
    </row>
    <row r="10" spans="1:4">
      <c r="B10" s="104" t="s">
        <v>42</v>
      </c>
      <c r="C10" s="114"/>
      <c r="D10" s="103" t="s">
        <v>67</v>
      </c>
    </row>
    <row r="11" spans="1:4">
      <c r="B11" s="104" t="s">
        <v>69</v>
      </c>
      <c r="C11" s="114"/>
      <c r="D11" s="103" t="s">
        <v>67</v>
      </c>
    </row>
    <row r="12" spans="1:4">
      <c r="B12" s="105" t="s">
        <v>262</v>
      </c>
      <c r="C12" s="114"/>
      <c r="D12" s="103" t="s">
        <v>67</v>
      </c>
    </row>
    <row r="13" spans="1:4">
      <c r="B13" s="104" t="s">
        <v>311</v>
      </c>
      <c r="C13" s="114"/>
      <c r="D13" s="103" t="s">
        <v>67</v>
      </c>
    </row>
    <row r="14" spans="1:4">
      <c r="B14" s="101" t="s">
        <v>27</v>
      </c>
      <c r="C14" s="114"/>
      <c r="D14" s="103" t="s">
        <v>67</v>
      </c>
    </row>
    <row r="15" spans="1:4">
      <c r="B15" s="101" t="s">
        <v>63</v>
      </c>
      <c r="C15" s="114"/>
      <c r="D15" s="103" t="s">
        <v>67</v>
      </c>
    </row>
    <row r="16" spans="1:4">
      <c r="B16" s="101" t="s">
        <v>9</v>
      </c>
      <c r="C16" s="114"/>
      <c r="D16" s="103" t="s">
        <v>67</v>
      </c>
    </row>
    <row r="17" spans="2:4">
      <c r="B17" s="104" t="s">
        <v>66</v>
      </c>
      <c r="C17" s="114"/>
      <c r="D17" s="103" t="s">
        <v>67</v>
      </c>
    </row>
    <row r="18" spans="2:4">
      <c r="B18" s="100" t="s">
        <v>72</v>
      </c>
      <c r="C18" s="110"/>
      <c r="D18" s="116"/>
    </row>
    <row r="19" spans="2:4">
      <c r="B19" s="106" t="s">
        <v>91</v>
      </c>
      <c r="C19" s="115"/>
      <c r="D19" s="120" t="s">
        <v>117</v>
      </c>
    </row>
    <row r="20" spans="2:4">
      <c r="B20" s="107"/>
      <c r="C20" s="115"/>
      <c r="D20" s="120" t="s">
        <v>122</v>
      </c>
    </row>
    <row r="21" spans="2:4">
      <c r="B21" s="108" t="s">
        <v>49</v>
      </c>
      <c r="C21" s="115"/>
      <c r="D21" s="120" t="s">
        <v>67</v>
      </c>
    </row>
    <row r="22" spans="2:4">
      <c r="B22" s="108" t="s">
        <v>230</v>
      </c>
      <c r="C22" s="115"/>
      <c r="D22" s="120" t="s">
        <v>16</v>
      </c>
    </row>
    <row r="23" spans="2:4">
      <c r="B23" s="106"/>
      <c r="C23" s="115"/>
      <c r="D23" s="120" t="s">
        <v>22</v>
      </c>
    </row>
    <row r="24" spans="2:4">
      <c r="B24" s="106"/>
      <c r="C24" s="115"/>
      <c r="D24" s="121" t="s">
        <v>68</v>
      </c>
    </row>
    <row r="25" spans="2:4">
      <c r="B25" s="107"/>
      <c r="C25" s="115"/>
      <c r="D25" s="121" t="s">
        <v>29</v>
      </c>
    </row>
    <row r="26" spans="2:4">
      <c r="B26" s="107" t="s">
        <v>107</v>
      </c>
      <c r="C26" s="115"/>
      <c r="D26" s="120" t="s">
        <v>67</v>
      </c>
    </row>
    <row r="27" spans="2:4">
      <c r="B27" s="109" t="s">
        <v>58</v>
      </c>
      <c r="C27" s="115"/>
      <c r="D27" s="120" t="s">
        <v>67</v>
      </c>
    </row>
    <row r="28" spans="2:4">
      <c r="B28" s="109" t="s">
        <v>143</v>
      </c>
      <c r="C28" s="115"/>
      <c r="D28" s="120" t="s">
        <v>67</v>
      </c>
    </row>
    <row r="29" spans="2:4">
      <c r="B29" s="109" t="s">
        <v>231</v>
      </c>
      <c r="C29" s="115"/>
      <c r="D29" s="120" t="s">
        <v>67</v>
      </c>
    </row>
    <row r="30" spans="2:4">
      <c r="B30" s="109" t="s">
        <v>96</v>
      </c>
      <c r="C30" s="115"/>
      <c r="D30" s="120" t="s">
        <v>67</v>
      </c>
    </row>
    <row r="31" spans="2:4">
      <c r="B31" s="108" t="s">
        <v>39</v>
      </c>
      <c r="C31" s="115"/>
      <c r="D31" s="120" t="s">
        <v>16</v>
      </c>
    </row>
    <row r="32" spans="2:4">
      <c r="B32" s="106"/>
      <c r="C32" s="115"/>
      <c r="D32" s="120" t="s">
        <v>22</v>
      </c>
    </row>
    <row r="33" spans="2:4">
      <c r="B33" s="107"/>
      <c r="C33" s="115"/>
      <c r="D33" s="120" t="s">
        <v>68</v>
      </c>
    </row>
    <row r="34" spans="2:4">
      <c r="B34" s="108" t="s">
        <v>312</v>
      </c>
      <c r="C34" s="115"/>
      <c r="D34" s="120" t="s">
        <v>67</v>
      </c>
    </row>
    <row r="35" spans="2:4">
      <c r="B35" s="109" t="s">
        <v>92</v>
      </c>
      <c r="C35" s="115"/>
      <c r="D35" s="120" t="s">
        <v>67</v>
      </c>
    </row>
    <row r="36" spans="2:4">
      <c r="B36" s="109" t="s">
        <v>116</v>
      </c>
      <c r="C36" s="115"/>
      <c r="D36" s="120" t="s">
        <v>16</v>
      </c>
    </row>
    <row r="37" spans="2:4">
      <c r="B37" s="109"/>
      <c r="C37" s="115"/>
      <c r="D37" s="120" t="s">
        <v>22</v>
      </c>
    </row>
    <row r="38" spans="2:4">
      <c r="B38" s="109"/>
      <c r="C38" s="115"/>
      <c r="D38" s="120" t="s">
        <v>68</v>
      </c>
    </row>
    <row r="39" spans="2:4">
      <c r="B39" s="109"/>
      <c r="C39" s="115"/>
      <c r="D39" s="120" t="s">
        <v>29</v>
      </c>
    </row>
    <row r="40" spans="2:4">
      <c r="B40" s="109"/>
      <c r="C40" s="115"/>
      <c r="D40" s="120" t="s">
        <v>108</v>
      </c>
    </row>
    <row r="41" spans="2:4">
      <c r="B41" s="109"/>
      <c r="C41" s="115"/>
      <c r="D41" s="120" t="s">
        <v>121</v>
      </c>
    </row>
    <row r="42" spans="2:4">
      <c r="B42" s="108" t="s">
        <v>293</v>
      </c>
      <c r="C42" s="115"/>
      <c r="D42" s="120" t="s">
        <v>67</v>
      </c>
    </row>
    <row r="43" spans="2:4">
      <c r="B43" s="108" t="s">
        <v>97</v>
      </c>
      <c r="C43" s="115"/>
      <c r="D43" s="120" t="s">
        <v>16</v>
      </c>
    </row>
    <row r="44" spans="2:4">
      <c r="B44" s="107"/>
      <c r="C44" s="115"/>
      <c r="D44" s="120" t="s">
        <v>22</v>
      </c>
    </row>
    <row r="45" spans="2:4">
      <c r="B45" s="107" t="s">
        <v>268</v>
      </c>
      <c r="C45" s="115"/>
      <c r="D45" s="120" t="s">
        <v>67</v>
      </c>
    </row>
    <row r="46" spans="2:4">
      <c r="B46" s="108" t="s">
        <v>313</v>
      </c>
      <c r="C46" s="115"/>
      <c r="D46" s="120" t="s">
        <v>67</v>
      </c>
    </row>
    <row r="47" spans="2:4">
      <c r="B47" s="108" t="s">
        <v>98</v>
      </c>
      <c r="C47" s="115"/>
      <c r="D47" s="120" t="s">
        <v>16</v>
      </c>
    </row>
    <row r="48" spans="2:4">
      <c r="B48" s="107"/>
      <c r="C48" s="115"/>
      <c r="D48" s="120" t="s">
        <v>22</v>
      </c>
    </row>
    <row r="49" spans="2:4">
      <c r="B49" s="108" t="s">
        <v>99</v>
      </c>
      <c r="C49" s="115"/>
      <c r="D49" s="120" t="s">
        <v>314</v>
      </c>
    </row>
    <row r="50" spans="2:4">
      <c r="B50" s="106"/>
      <c r="C50" s="115"/>
      <c r="D50" s="120" t="s">
        <v>22</v>
      </c>
    </row>
    <row r="51" spans="2:4">
      <c r="B51" s="108" t="s">
        <v>148</v>
      </c>
      <c r="C51" s="115"/>
      <c r="D51" s="120" t="s">
        <v>67</v>
      </c>
    </row>
    <row r="52" spans="2:4">
      <c r="B52" s="108" t="s">
        <v>102</v>
      </c>
      <c r="C52" s="115"/>
      <c r="D52" s="120" t="s">
        <v>67</v>
      </c>
    </row>
    <row r="53" spans="2:4">
      <c r="B53" s="108" t="s">
        <v>232</v>
      </c>
      <c r="C53" s="115"/>
      <c r="D53" s="120" t="s">
        <v>67</v>
      </c>
    </row>
    <row r="54" spans="2:4">
      <c r="B54" s="108" t="s">
        <v>115</v>
      </c>
      <c r="C54" s="115"/>
      <c r="D54" s="120" t="s">
        <v>67</v>
      </c>
    </row>
    <row r="55" spans="2:4">
      <c r="B55" s="108" t="s">
        <v>150</v>
      </c>
      <c r="C55" s="115"/>
      <c r="D55" s="122" t="s">
        <v>334</v>
      </c>
    </row>
    <row r="56" spans="2:4">
      <c r="B56" s="106"/>
      <c r="C56" s="115"/>
      <c r="D56" s="122" t="s">
        <v>265</v>
      </c>
    </row>
    <row r="57" spans="2:4">
      <c r="B57" s="106"/>
      <c r="C57" s="115"/>
      <c r="D57" s="122" t="s">
        <v>335</v>
      </c>
    </row>
    <row r="58" spans="2:4">
      <c r="B58" s="106"/>
      <c r="C58" s="115"/>
      <c r="D58" s="122" t="s">
        <v>336</v>
      </c>
    </row>
    <row r="59" spans="2:4">
      <c r="B59" s="106"/>
      <c r="C59" s="115"/>
      <c r="D59" s="120" t="s">
        <v>68</v>
      </c>
    </row>
    <row r="60" spans="2:4">
      <c r="B60" s="107"/>
      <c r="C60" s="115"/>
      <c r="D60" s="120" t="s">
        <v>29</v>
      </c>
    </row>
  </sheetData>
  <mergeCells count="10">
    <mergeCell ref="C5:D5"/>
    <mergeCell ref="C7:D7"/>
    <mergeCell ref="B19:B20"/>
    <mergeCell ref="B22:B25"/>
    <mergeCell ref="B31:B33"/>
    <mergeCell ref="B36:B41"/>
    <mergeCell ref="B43:B44"/>
    <mergeCell ref="B47:B48"/>
    <mergeCell ref="B49:B50"/>
    <mergeCell ref="B55:B60"/>
  </mergeCells>
  <phoneticPr fontId="13" type="Hiragana"/>
  <dataValidations count="3">
    <dataValidation type="list" allowBlank="1" showDropDown="0" showInputMessage="1" showErrorMessage="1" sqref="C5:D5">
      <formula1>"（Ⅰ）（Ⅳ）　６：１,（Ⅱ）（Ⅴ）　7.5：１,（Ⅲ）（Ⅵ）　10：１"</formula1>
    </dataValidation>
    <dataValidation type="list" allowBlank="1" showDropDown="0" showInputMessage="1" showErrorMessage="1" sqref="C19:C60 C9:C17 C6">
      <formula1>"1"</formula1>
    </dataValidation>
    <dataValidation type="list" allowBlank="1" showDropDown="0" showInputMessage="1" showErrorMessage="1" sqref="C7:D7">
      <formula1>IF($C$6=1,対象,対象外)</formula1>
    </dataValidation>
  </dataValidations>
  <pageMargins left="0.7" right="0.7" top="0.75" bottom="0.75" header="0.3" footer="0.3"/>
  <pageSetup paperSize="9" fitToWidth="1" fitToHeight="1" orientation="portrait" usePrinterDefaults="1" r:id="rId1"/>
  <headerFooter>
    <oddFooter>&amp;C- &amp;P/&amp;N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2:D55"/>
  <sheetViews>
    <sheetView workbookViewId="0">
      <selection sqref="A1:B1"/>
    </sheetView>
  </sheetViews>
  <sheetFormatPr defaultRowHeight="15.75"/>
  <cols>
    <col min="1" max="1" width="3.125" style="1" customWidth="1"/>
    <col min="2" max="2" width="34.125" style="7" customWidth="1"/>
    <col min="3" max="3" width="6.25" style="7" customWidth="1"/>
    <col min="4" max="4" width="23" style="7" customWidth="1"/>
    <col min="5" max="16384" width="9" style="1" customWidth="1"/>
  </cols>
  <sheetData>
    <row r="2" spans="1:4" ht="24">
      <c r="A2" s="98" t="s">
        <v>310</v>
      </c>
      <c r="B2" s="99"/>
      <c r="C2" s="99"/>
      <c r="D2" s="99"/>
    </row>
    <row r="4" spans="1:4" s="1" customFormat="1">
      <c r="B4" s="100" t="s">
        <v>321</v>
      </c>
      <c r="C4" s="110"/>
      <c r="D4" s="116"/>
    </row>
    <row r="5" spans="1:4" s="1" customFormat="1">
      <c r="B5" s="101" t="s">
        <v>323</v>
      </c>
      <c r="C5" s="111" t="s">
        <v>59</v>
      </c>
      <c r="D5" s="117"/>
    </row>
    <row r="6" spans="1:4" s="1" customFormat="1">
      <c r="B6" s="103" t="s">
        <v>64</v>
      </c>
      <c r="C6" s="111" t="s">
        <v>167</v>
      </c>
      <c r="D6" s="117"/>
    </row>
    <row r="7" spans="1:4">
      <c r="B7" s="100" t="s">
        <v>71</v>
      </c>
      <c r="C7" s="110"/>
      <c r="D7" s="116"/>
    </row>
    <row r="8" spans="1:4">
      <c r="B8" s="104" t="s">
        <v>18</v>
      </c>
      <c r="C8" s="114"/>
      <c r="D8" s="103" t="s">
        <v>67</v>
      </c>
    </row>
    <row r="9" spans="1:4">
      <c r="B9" s="104" t="s">
        <v>42</v>
      </c>
      <c r="C9" s="114"/>
      <c r="D9" s="103" t="s">
        <v>67</v>
      </c>
    </row>
    <row r="10" spans="1:4">
      <c r="B10" s="104" t="s">
        <v>69</v>
      </c>
      <c r="C10" s="114"/>
      <c r="D10" s="103" t="s">
        <v>67</v>
      </c>
    </row>
    <row r="11" spans="1:4">
      <c r="B11" s="105" t="s">
        <v>262</v>
      </c>
      <c r="C11" s="114"/>
      <c r="D11" s="103" t="s">
        <v>67</v>
      </c>
    </row>
    <row r="12" spans="1:4">
      <c r="B12" s="104" t="s">
        <v>311</v>
      </c>
      <c r="C12" s="114"/>
      <c r="D12" s="103" t="s">
        <v>67</v>
      </c>
    </row>
    <row r="13" spans="1:4">
      <c r="B13" s="101" t="s">
        <v>27</v>
      </c>
      <c r="C13" s="114"/>
      <c r="D13" s="103" t="s">
        <v>67</v>
      </c>
    </row>
    <row r="14" spans="1:4">
      <c r="B14" s="101" t="s">
        <v>63</v>
      </c>
      <c r="C14" s="114"/>
      <c r="D14" s="103" t="s">
        <v>67</v>
      </c>
    </row>
    <row r="15" spans="1:4">
      <c r="B15" s="101" t="s">
        <v>9</v>
      </c>
      <c r="C15" s="114"/>
      <c r="D15" s="103" t="s">
        <v>67</v>
      </c>
    </row>
    <row r="16" spans="1:4">
      <c r="B16" s="104" t="s">
        <v>66</v>
      </c>
      <c r="C16" s="114"/>
      <c r="D16" s="103" t="s">
        <v>67</v>
      </c>
    </row>
    <row r="17" spans="2:4">
      <c r="B17" s="100" t="s">
        <v>72</v>
      </c>
      <c r="C17" s="110"/>
      <c r="D17" s="116"/>
    </row>
    <row r="18" spans="2:4">
      <c r="B18" s="123" t="s">
        <v>91</v>
      </c>
      <c r="C18" s="115"/>
      <c r="D18" s="120" t="s">
        <v>117</v>
      </c>
    </row>
    <row r="19" spans="2:4">
      <c r="B19" s="124"/>
      <c r="C19" s="115"/>
      <c r="D19" s="120" t="s">
        <v>122</v>
      </c>
    </row>
    <row r="20" spans="2:4">
      <c r="B20" s="101" t="s">
        <v>49</v>
      </c>
      <c r="C20" s="115"/>
      <c r="D20" s="120" t="s">
        <v>67</v>
      </c>
    </row>
    <row r="21" spans="2:4">
      <c r="B21" s="101" t="s">
        <v>230</v>
      </c>
      <c r="C21" s="115"/>
      <c r="D21" s="120" t="s">
        <v>16</v>
      </c>
    </row>
    <row r="22" spans="2:4">
      <c r="B22" s="125"/>
      <c r="C22" s="115"/>
      <c r="D22" s="120" t="s">
        <v>22</v>
      </c>
    </row>
    <row r="23" spans="2:4">
      <c r="B23" s="125" t="s">
        <v>107</v>
      </c>
      <c r="C23" s="115"/>
      <c r="D23" s="120" t="s">
        <v>67</v>
      </c>
    </row>
    <row r="24" spans="2:4">
      <c r="B24" s="104" t="s">
        <v>58</v>
      </c>
      <c r="C24" s="115"/>
      <c r="D24" s="120" t="s">
        <v>67</v>
      </c>
    </row>
    <row r="25" spans="2:4">
      <c r="B25" s="104" t="s">
        <v>143</v>
      </c>
      <c r="C25" s="115"/>
      <c r="D25" s="120" t="s">
        <v>67</v>
      </c>
    </row>
    <row r="26" spans="2:4">
      <c r="B26" s="104" t="s">
        <v>231</v>
      </c>
      <c r="C26" s="115"/>
      <c r="D26" s="120" t="s">
        <v>67</v>
      </c>
    </row>
    <row r="27" spans="2:4">
      <c r="B27" s="104" t="s">
        <v>96</v>
      </c>
      <c r="C27" s="115"/>
      <c r="D27" s="120" t="s">
        <v>67</v>
      </c>
    </row>
    <row r="28" spans="2:4">
      <c r="B28" s="101" t="s">
        <v>39</v>
      </c>
      <c r="C28" s="115"/>
      <c r="D28" s="120" t="s">
        <v>16</v>
      </c>
    </row>
    <row r="29" spans="2:4">
      <c r="B29" s="126"/>
      <c r="C29" s="115"/>
      <c r="D29" s="120" t="s">
        <v>22</v>
      </c>
    </row>
    <row r="30" spans="2:4">
      <c r="B30" s="125"/>
      <c r="C30" s="115"/>
      <c r="D30" s="120" t="s">
        <v>68</v>
      </c>
    </row>
    <row r="31" spans="2:4">
      <c r="B31" s="101" t="s">
        <v>312</v>
      </c>
      <c r="C31" s="115"/>
      <c r="D31" s="120" t="s">
        <v>67</v>
      </c>
    </row>
    <row r="32" spans="2:4">
      <c r="B32" s="104" t="s">
        <v>92</v>
      </c>
      <c r="C32" s="115"/>
      <c r="D32" s="120" t="s">
        <v>67</v>
      </c>
    </row>
    <row r="33" spans="2:4">
      <c r="B33" s="104" t="s">
        <v>116</v>
      </c>
      <c r="C33" s="115"/>
      <c r="D33" s="120" t="s">
        <v>16</v>
      </c>
    </row>
    <row r="34" spans="2:4">
      <c r="B34" s="104"/>
      <c r="C34" s="115"/>
      <c r="D34" s="120" t="s">
        <v>22</v>
      </c>
    </row>
    <row r="35" spans="2:4">
      <c r="B35" s="104"/>
      <c r="C35" s="115"/>
      <c r="D35" s="120" t="s">
        <v>68</v>
      </c>
    </row>
    <row r="36" spans="2:4">
      <c r="B36" s="104"/>
      <c r="C36" s="115"/>
      <c r="D36" s="120" t="s">
        <v>29</v>
      </c>
    </row>
    <row r="37" spans="2:4">
      <c r="B37" s="104"/>
      <c r="C37" s="115"/>
      <c r="D37" s="120" t="s">
        <v>108</v>
      </c>
    </row>
    <row r="38" spans="2:4">
      <c r="B38" s="104"/>
      <c r="C38" s="115"/>
      <c r="D38" s="120" t="s">
        <v>121</v>
      </c>
    </row>
    <row r="39" spans="2:4">
      <c r="B39" s="101" t="s">
        <v>293</v>
      </c>
      <c r="C39" s="115"/>
      <c r="D39" s="120" t="s">
        <v>67</v>
      </c>
    </row>
    <row r="40" spans="2:4">
      <c r="B40" s="101" t="s">
        <v>97</v>
      </c>
      <c r="C40" s="115"/>
      <c r="D40" s="120" t="s">
        <v>16</v>
      </c>
    </row>
    <row r="41" spans="2:4">
      <c r="B41" s="125"/>
      <c r="C41" s="115"/>
      <c r="D41" s="120" t="s">
        <v>22</v>
      </c>
    </row>
    <row r="42" spans="2:4">
      <c r="B42" s="125" t="s">
        <v>268</v>
      </c>
      <c r="C42" s="115"/>
      <c r="D42" s="120" t="s">
        <v>67</v>
      </c>
    </row>
    <row r="43" spans="2:4">
      <c r="B43" s="101" t="s">
        <v>313</v>
      </c>
      <c r="C43" s="115"/>
      <c r="D43" s="120" t="s">
        <v>67</v>
      </c>
    </row>
    <row r="44" spans="2:4">
      <c r="B44" s="101" t="s">
        <v>98</v>
      </c>
      <c r="C44" s="115"/>
      <c r="D44" s="120" t="s">
        <v>16</v>
      </c>
    </row>
    <row r="45" spans="2:4">
      <c r="B45" s="125"/>
      <c r="C45" s="115"/>
      <c r="D45" s="120" t="s">
        <v>22</v>
      </c>
    </row>
    <row r="46" spans="2:4">
      <c r="B46" s="108" t="s">
        <v>99</v>
      </c>
      <c r="C46" s="115"/>
      <c r="D46" s="120" t="s">
        <v>314</v>
      </c>
    </row>
    <row r="47" spans="2:4">
      <c r="B47" s="106"/>
      <c r="C47" s="115"/>
      <c r="D47" s="120" t="s">
        <v>22</v>
      </c>
    </row>
    <row r="48" spans="2:4">
      <c r="B48" s="101" t="s">
        <v>148</v>
      </c>
      <c r="C48" s="115"/>
      <c r="D48" s="120" t="s">
        <v>67</v>
      </c>
    </row>
    <row r="49" spans="2:4">
      <c r="B49" s="101" t="s">
        <v>102</v>
      </c>
      <c r="C49" s="115"/>
      <c r="D49" s="120" t="s">
        <v>67</v>
      </c>
    </row>
    <row r="50" spans="2:4">
      <c r="B50" s="101" t="s">
        <v>232</v>
      </c>
      <c r="C50" s="115"/>
      <c r="D50" s="120" t="s">
        <v>67</v>
      </c>
    </row>
    <row r="51" spans="2:4">
      <c r="B51" s="101" t="s">
        <v>115</v>
      </c>
      <c r="C51" s="115"/>
      <c r="D51" s="120" t="s">
        <v>67</v>
      </c>
    </row>
    <row r="52" spans="2:4">
      <c r="B52" s="108" t="s">
        <v>150</v>
      </c>
      <c r="C52" s="115"/>
      <c r="D52" s="120" t="s">
        <v>16</v>
      </c>
    </row>
    <row r="53" spans="2:4">
      <c r="B53" s="106"/>
      <c r="C53" s="115"/>
      <c r="D53" s="120" t="s">
        <v>22</v>
      </c>
    </row>
    <row r="54" spans="2:4">
      <c r="B54" s="106"/>
      <c r="C54" s="115"/>
      <c r="D54" s="120" t="s">
        <v>68</v>
      </c>
    </row>
    <row r="55" spans="2:4">
      <c r="B55" s="107"/>
      <c r="C55" s="115"/>
      <c r="D55" s="120" t="s">
        <v>29</v>
      </c>
    </row>
  </sheetData>
  <mergeCells count="10">
    <mergeCell ref="C5:D5"/>
    <mergeCell ref="C6:D6"/>
    <mergeCell ref="B18:B19"/>
    <mergeCell ref="B21:B22"/>
    <mergeCell ref="B28:B30"/>
    <mergeCell ref="B33:B38"/>
    <mergeCell ref="B40:B41"/>
    <mergeCell ref="B44:B45"/>
    <mergeCell ref="B46:B47"/>
    <mergeCell ref="B52:B55"/>
  </mergeCells>
  <phoneticPr fontId="13" type="Hiragana"/>
  <dataValidations count="2">
    <dataValidation type="list" allowBlank="1" showDropDown="0" showInputMessage="1" showErrorMessage="1" sqref="C5:D5">
      <formula1>"（Ⅰ）（Ⅳ）　６：１,（Ⅱ）（Ⅴ）　7.5：１,（Ⅲ）（Ⅵ）　10：１"</formula1>
    </dataValidation>
    <dataValidation type="list" allowBlank="1" showDropDown="0" showInputMessage="1" showErrorMessage="1" sqref="C18:C55 C8:C16">
      <formula1>"1"</formula1>
    </dataValidation>
  </dataValidations>
  <pageMargins left="0.7" right="0.7" top="0.75" bottom="0.75" header="0.3" footer="0.3"/>
  <pageSetup paperSize="9" fitToWidth="1" fitToHeight="1" orientation="portrait" usePrinterDefaults="1" r:id="rId1"/>
  <headerFooter>
    <oddFooter>&amp;C- &amp;P/&amp;N -</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リスト!$C$4:$C$11</xm:f>
          </x14:formula1>
          <xm:sqref>C6:D6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G31"/>
  <sheetViews>
    <sheetView topLeftCell="A7" zoomScale="70" zoomScaleNormal="70" workbookViewId="0">
      <selection sqref="A1:F1"/>
    </sheetView>
  </sheetViews>
  <sheetFormatPr defaultRowHeight="15.75"/>
  <cols>
    <col min="1" max="1" width="3.625" style="1" customWidth="1"/>
    <col min="2" max="2" width="18.75" style="1" customWidth="1"/>
    <col min="3" max="3" width="31.125" style="1" customWidth="1"/>
    <col min="4" max="4" width="15.125" style="1" customWidth="1"/>
    <col min="5" max="5" width="22.125" style="1" customWidth="1"/>
    <col min="6" max="6" width="17.125" style="1" bestFit="1" customWidth="1"/>
    <col min="7" max="26" width="3.625" style="1" customWidth="1"/>
    <col min="27" max="16384" width="9" style="1" customWidth="1"/>
  </cols>
  <sheetData>
    <row r="1" spans="1:6" ht="24">
      <c r="A1" s="127" t="s">
        <v>45</v>
      </c>
      <c r="B1" s="127"/>
      <c r="C1" s="127"/>
      <c r="D1" s="127"/>
      <c r="E1" s="127"/>
      <c r="F1" s="127"/>
    </row>
    <row r="2" spans="1:6">
      <c r="A2" s="7"/>
      <c r="B2" s="7"/>
      <c r="C2" s="7"/>
      <c r="D2" s="7"/>
      <c r="E2" s="7"/>
      <c r="F2" s="7"/>
    </row>
    <row r="3" spans="1:6">
      <c r="A3" s="7" t="s">
        <v>105</v>
      </c>
      <c r="B3" s="7"/>
      <c r="C3" s="7"/>
      <c r="D3" s="7"/>
      <c r="E3" s="7"/>
      <c r="F3" s="7"/>
    </row>
    <row r="4" spans="1:6">
      <c r="A4" s="7" t="s">
        <v>110</v>
      </c>
      <c r="B4" s="7" t="s">
        <v>111</v>
      </c>
      <c r="C4" s="7"/>
      <c r="D4" s="7"/>
      <c r="E4" s="7"/>
      <c r="F4" s="7"/>
    </row>
    <row r="5" spans="1:6">
      <c r="A5" s="7"/>
      <c r="B5" s="7"/>
      <c r="C5" s="7"/>
      <c r="D5" s="7"/>
      <c r="E5" s="7"/>
      <c r="F5" s="7"/>
    </row>
    <row r="6" spans="1:6">
      <c r="A6" s="7"/>
      <c r="B6" s="132" t="s">
        <v>83</v>
      </c>
      <c r="C6" s="132" t="s">
        <v>87</v>
      </c>
      <c r="D6" s="132" t="s">
        <v>53</v>
      </c>
      <c r="E6" s="132" t="s">
        <v>88</v>
      </c>
      <c r="F6" s="132" t="s">
        <v>124</v>
      </c>
    </row>
    <row r="7" spans="1:6" ht="40" customHeight="1">
      <c r="A7" s="7"/>
      <c r="B7" s="92" t="s">
        <v>84</v>
      </c>
      <c r="C7" s="133" t="s">
        <v>103</v>
      </c>
      <c r="D7" s="145"/>
      <c r="E7" s="147"/>
      <c r="F7" s="147"/>
    </row>
    <row r="8" spans="1:6" ht="40" customHeight="1">
      <c r="A8" s="7"/>
      <c r="B8" s="92"/>
      <c r="C8" s="135"/>
      <c r="D8" s="146"/>
      <c r="E8" s="148"/>
      <c r="F8" s="148"/>
    </row>
    <row r="9" spans="1:6" ht="40" customHeight="1">
      <c r="A9" s="7"/>
      <c r="B9" s="92" t="s">
        <v>90</v>
      </c>
      <c r="C9" s="138"/>
      <c r="D9" s="92"/>
      <c r="E9" s="103"/>
      <c r="F9" s="103"/>
    </row>
    <row r="10" spans="1:6" ht="40" customHeight="1">
      <c r="A10" s="7"/>
      <c r="B10" s="133" t="s">
        <v>131</v>
      </c>
      <c r="C10" s="139" t="s">
        <v>301</v>
      </c>
      <c r="D10" s="139"/>
      <c r="E10" s="147"/>
      <c r="F10" s="147"/>
    </row>
    <row r="11" spans="1:6" ht="40" customHeight="1">
      <c r="A11" s="7"/>
      <c r="B11" s="134"/>
      <c r="C11" s="140"/>
      <c r="D11" s="140"/>
      <c r="E11" s="149"/>
      <c r="F11" s="149"/>
    </row>
    <row r="12" spans="1:6" ht="40" customHeight="1">
      <c r="A12" s="7"/>
      <c r="B12" s="134"/>
      <c r="C12" s="140"/>
      <c r="D12" s="140"/>
      <c r="E12" s="149"/>
      <c r="F12" s="149"/>
    </row>
    <row r="13" spans="1:6" ht="40" customHeight="1">
      <c r="A13" s="7"/>
      <c r="B13" s="134"/>
      <c r="C13" s="140"/>
      <c r="D13" s="140"/>
      <c r="E13" s="149"/>
      <c r="F13" s="149"/>
    </row>
    <row r="14" spans="1:6" ht="40" customHeight="1">
      <c r="A14" s="7"/>
      <c r="B14" s="134"/>
      <c r="C14" s="140"/>
      <c r="D14" s="140"/>
      <c r="E14" s="149"/>
      <c r="F14" s="149"/>
    </row>
    <row r="15" spans="1:6" ht="40" customHeight="1">
      <c r="A15" s="7"/>
      <c r="B15" s="134"/>
      <c r="C15" s="140"/>
      <c r="D15" s="140"/>
      <c r="E15" s="149"/>
      <c r="F15" s="149"/>
    </row>
    <row r="16" spans="1:6" ht="40" customHeight="1">
      <c r="A16" s="7"/>
      <c r="B16" s="134"/>
      <c r="C16" s="140"/>
      <c r="D16" s="140"/>
      <c r="E16" s="149"/>
      <c r="F16" s="149"/>
    </row>
    <row r="17" spans="1:7" ht="40" customHeight="1">
      <c r="A17" s="7"/>
      <c r="B17" s="134"/>
      <c r="C17" s="140"/>
      <c r="D17" s="140"/>
      <c r="E17" s="149"/>
      <c r="F17" s="149"/>
    </row>
    <row r="18" spans="1:7" ht="40" customHeight="1">
      <c r="A18" s="7"/>
      <c r="B18" s="134"/>
      <c r="C18" s="90"/>
      <c r="D18" s="90"/>
      <c r="E18" s="150"/>
      <c r="F18" s="150"/>
    </row>
    <row r="19" spans="1:7" ht="40" customHeight="1">
      <c r="A19" s="7"/>
      <c r="B19" s="135"/>
      <c r="C19" s="141"/>
      <c r="D19" s="141"/>
      <c r="E19" s="151"/>
      <c r="F19" s="151"/>
    </row>
    <row r="20" spans="1:7" ht="40" customHeight="1">
      <c r="A20" s="7"/>
      <c r="B20" s="92" t="s">
        <v>43</v>
      </c>
      <c r="C20" s="142"/>
      <c r="D20" s="139"/>
      <c r="E20" s="147"/>
      <c r="F20" s="147"/>
    </row>
    <row r="21" spans="1:7" ht="40" customHeight="1">
      <c r="A21" s="7"/>
      <c r="B21" s="92"/>
      <c r="C21" s="143"/>
      <c r="D21" s="134"/>
      <c r="E21" s="152"/>
      <c r="F21" s="152"/>
    </row>
    <row r="22" spans="1:7" ht="40" customHeight="1">
      <c r="A22" s="7"/>
      <c r="B22" s="92"/>
      <c r="C22" s="144"/>
      <c r="D22" s="141"/>
      <c r="E22" s="153"/>
      <c r="F22" s="153"/>
    </row>
    <row r="23" spans="1:7" ht="22.5" customHeight="1">
      <c r="A23" s="7"/>
      <c r="B23" s="9"/>
      <c r="C23" s="9"/>
      <c r="D23" s="9"/>
      <c r="E23" s="7"/>
      <c r="F23" s="7"/>
    </row>
    <row r="24" spans="1:7">
      <c r="A24" s="128"/>
      <c r="B24" s="7"/>
      <c r="C24" s="7"/>
      <c r="D24" s="7"/>
      <c r="E24" s="7"/>
      <c r="F24" s="7"/>
    </row>
    <row r="25" spans="1:7" ht="18" customHeight="1">
      <c r="A25" s="129" t="s">
        <v>74</v>
      </c>
      <c r="B25" s="131" t="s">
        <v>112</v>
      </c>
      <c r="C25" s="131"/>
      <c r="D25" s="131"/>
      <c r="E25" s="131"/>
      <c r="F25" s="131"/>
    </row>
    <row r="26" spans="1:7" ht="51.75" customHeight="1">
      <c r="A26" s="130" t="s">
        <v>76</v>
      </c>
      <c r="B26" s="136" t="s">
        <v>113</v>
      </c>
      <c r="C26" s="136"/>
      <c r="D26" s="136"/>
      <c r="E26" s="136"/>
      <c r="F26" s="136"/>
    </row>
    <row r="27" spans="1:7" ht="35.25" customHeight="1">
      <c r="A27" s="130" t="s">
        <v>77</v>
      </c>
      <c r="B27" s="136" t="s">
        <v>127</v>
      </c>
      <c r="C27" s="136"/>
      <c r="D27" s="136"/>
      <c r="E27" s="136"/>
      <c r="F27" s="136"/>
    </row>
    <row r="28" spans="1:7" ht="51.75" customHeight="1">
      <c r="A28" s="130" t="s">
        <v>79</v>
      </c>
      <c r="B28" s="137" t="s">
        <v>315</v>
      </c>
      <c r="C28" s="137"/>
      <c r="D28" s="137"/>
      <c r="E28" s="137"/>
      <c r="F28" s="137"/>
      <c r="G28" s="154"/>
    </row>
    <row r="29" spans="1:7" ht="35.25" customHeight="1">
      <c r="A29" s="130" t="s">
        <v>151</v>
      </c>
      <c r="B29" s="136" t="s">
        <v>109</v>
      </c>
      <c r="C29" s="136"/>
      <c r="D29" s="136"/>
      <c r="E29" s="136"/>
      <c r="F29" s="136"/>
    </row>
    <row r="30" spans="1:7" ht="35.25" customHeight="1">
      <c r="A30" s="130" t="s">
        <v>136</v>
      </c>
      <c r="B30" s="136" t="s">
        <v>177</v>
      </c>
      <c r="C30" s="136"/>
      <c r="D30" s="136"/>
      <c r="E30" s="136"/>
      <c r="F30" s="136"/>
    </row>
    <row r="31" spans="1:7" ht="35.25" customHeight="1">
      <c r="A31" s="131" t="s">
        <v>81</v>
      </c>
      <c r="B31" s="136" t="s">
        <v>229</v>
      </c>
      <c r="C31" s="136"/>
      <c r="D31" s="136"/>
      <c r="E31" s="136"/>
      <c r="F31" s="136"/>
    </row>
  </sheetData>
  <mergeCells count="13">
    <mergeCell ref="A1:F1"/>
    <mergeCell ref="B26:F26"/>
    <mergeCell ref="B27:F27"/>
    <mergeCell ref="B28:F28"/>
    <mergeCell ref="B29:F29"/>
    <mergeCell ref="B30:F30"/>
    <mergeCell ref="B31:F31"/>
    <mergeCell ref="B7:B8"/>
    <mergeCell ref="C7:C8"/>
    <mergeCell ref="B20:B22"/>
    <mergeCell ref="C20:C22"/>
    <mergeCell ref="B10:B19"/>
    <mergeCell ref="C10:C19"/>
  </mergeCells>
  <phoneticPr fontId="13" type="Hiragana"/>
  <pageMargins left="0.7" right="0.7" top="0.75" bottom="0.75" header="0.3" footer="0.3"/>
  <pageSetup paperSize="9" scale="70" fitToWidth="1" fitToHeight="1" orientation="portrait" usePrinterDefaults="1" r:id="rId1"/>
  <headerFooter>
    <oddFooter>&amp;C-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dimension ref="A1:AS85"/>
  <sheetViews>
    <sheetView showGridLines="0" view="pageBreakPreview" topLeftCell="A55" zoomScaleNormal="106" zoomScaleSheetLayoutView="100" workbookViewId="0">
      <selection sqref="A1:B1"/>
    </sheetView>
  </sheetViews>
  <sheetFormatPr defaultColWidth="8.25" defaultRowHeight="21" customHeight="1"/>
  <cols>
    <col min="1" max="1" width="2.625" style="155" customWidth="1"/>
    <col min="2" max="2" width="15" style="156" customWidth="1"/>
    <col min="3" max="3" width="6.625" style="155" customWidth="1"/>
    <col min="4" max="5" width="7.625" style="155" customWidth="1"/>
    <col min="6" max="36" width="2.625" style="155" customWidth="1"/>
    <col min="37" max="37" width="6.625" style="155" customWidth="1"/>
    <col min="38" max="39" width="7.625" style="155" customWidth="1"/>
    <col min="40" max="40" width="5.625" style="155" customWidth="1"/>
    <col min="41" max="42" width="8.25" style="155"/>
    <col min="43" max="44" width="45.75" style="155" customWidth="1"/>
    <col min="45" max="45" width="32.125" style="155" customWidth="1"/>
    <col min="46" max="16384" width="8.25" style="155"/>
  </cols>
  <sheetData>
    <row r="1" spans="1:45" ht="20.100000000000001" customHeight="1">
      <c r="A1" s="158" t="s">
        <v>152</v>
      </c>
      <c r="C1" s="180"/>
      <c r="D1" s="180"/>
      <c r="E1" s="180"/>
      <c r="F1" s="180"/>
      <c r="G1" s="180"/>
      <c r="H1" s="180"/>
      <c r="I1" s="180"/>
      <c r="J1" s="180"/>
      <c r="K1" s="180"/>
      <c r="L1" s="180"/>
      <c r="M1" s="180"/>
      <c r="N1" s="180"/>
      <c r="O1" s="180"/>
      <c r="P1" s="180"/>
      <c r="Q1" s="180"/>
      <c r="R1" s="180"/>
      <c r="S1" s="180"/>
      <c r="T1" s="180"/>
      <c r="U1" s="180"/>
      <c r="V1" s="180"/>
      <c r="W1" s="180"/>
      <c r="X1" s="166"/>
      <c r="Y1" s="166"/>
      <c r="Z1" s="159"/>
      <c r="AA1" s="159"/>
      <c r="AB1" s="159"/>
      <c r="AC1" s="159"/>
      <c r="AD1" s="209"/>
      <c r="AE1" s="209"/>
      <c r="AF1" s="209"/>
      <c r="AG1" s="209"/>
      <c r="AH1" s="209"/>
      <c r="AI1" s="208" t="s">
        <v>217</v>
      </c>
      <c r="AJ1" s="208"/>
      <c r="AK1" s="214" t="s">
        <v>220</v>
      </c>
      <c r="AL1" s="214"/>
      <c r="AM1" s="214"/>
      <c r="AN1" s="214"/>
    </row>
    <row r="2" spans="1:45" ht="18" customHeight="1">
      <c r="A2" s="159"/>
      <c r="B2" s="171"/>
      <c r="C2" s="171"/>
      <c r="D2" s="171"/>
      <c r="E2" s="171"/>
      <c r="F2" s="171"/>
      <c r="G2" s="171"/>
      <c r="H2" s="171"/>
      <c r="I2" s="171"/>
      <c r="J2" s="171"/>
      <c r="K2" s="171"/>
      <c r="L2" s="171"/>
      <c r="M2" s="204">
        <v>2026</v>
      </c>
      <c r="N2" s="204"/>
      <c r="O2" s="204"/>
      <c r="P2" s="204"/>
      <c r="Q2" s="206" t="s">
        <v>214</v>
      </c>
      <c r="R2" s="206"/>
      <c r="S2" s="204">
        <v>5</v>
      </c>
      <c r="T2" s="204"/>
      <c r="U2" s="206" t="s">
        <v>132</v>
      </c>
      <c r="V2" s="206"/>
      <c r="W2" s="171"/>
      <c r="X2" s="171"/>
      <c r="Y2" s="171"/>
      <c r="Z2" s="159"/>
      <c r="AA2" s="159"/>
      <c r="AC2" s="208"/>
      <c r="AD2" s="171"/>
      <c r="AE2" s="171"/>
      <c r="AF2" s="171"/>
      <c r="AG2" s="171"/>
      <c r="AH2" s="171"/>
      <c r="AI2" s="208" t="s">
        <v>218</v>
      </c>
      <c r="AJ2" s="208"/>
      <c r="AK2" s="215"/>
      <c r="AL2" s="215"/>
      <c r="AM2" s="215"/>
      <c r="AN2" s="215"/>
    </row>
    <row r="3" spans="1:45" ht="18" customHeight="1">
      <c r="A3" s="160"/>
      <c r="B3" s="172" t="s">
        <v>139</v>
      </c>
      <c r="C3" s="172"/>
      <c r="D3" s="172"/>
      <c r="E3" s="172"/>
      <c r="F3" s="160"/>
      <c r="G3" s="160"/>
      <c r="H3" s="160"/>
      <c r="I3" s="160"/>
      <c r="J3" s="160"/>
      <c r="K3" s="160"/>
      <c r="L3" s="160"/>
      <c r="M3" s="160"/>
      <c r="N3" s="160"/>
      <c r="O3" s="160"/>
      <c r="P3" s="160"/>
      <c r="Q3" s="160"/>
      <c r="R3" s="160"/>
      <c r="S3" s="160"/>
      <c r="T3" s="160"/>
      <c r="U3" s="160"/>
      <c r="V3" s="160"/>
      <c r="W3" s="160"/>
      <c r="Y3" s="207"/>
      <c r="Z3" s="207"/>
      <c r="AA3" s="207"/>
      <c r="AB3" s="159"/>
      <c r="AC3" s="207"/>
      <c r="AD3" s="207"/>
      <c r="AE3" s="207"/>
      <c r="AF3" s="207"/>
      <c r="AG3" s="207"/>
      <c r="AH3" s="207"/>
      <c r="AI3" s="212" t="s">
        <v>65</v>
      </c>
      <c r="AJ3" s="208"/>
      <c r="AK3" s="216" t="s">
        <v>138</v>
      </c>
      <c r="AL3" s="216"/>
      <c r="AM3" s="216"/>
      <c r="AN3" s="216"/>
    </row>
    <row r="4" spans="1:45" ht="18" customHeight="1">
      <c r="A4" s="160"/>
      <c r="B4" s="160"/>
      <c r="C4" s="160"/>
      <c r="D4" s="160"/>
      <c r="E4" s="160"/>
      <c r="F4" s="160"/>
      <c r="G4" s="160"/>
      <c r="H4" s="160"/>
      <c r="I4" s="160"/>
      <c r="J4" s="160"/>
      <c r="K4" s="160"/>
      <c r="L4" s="160"/>
      <c r="M4" s="160"/>
      <c r="N4" s="160"/>
      <c r="O4" s="160"/>
      <c r="P4" s="160"/>
      <c r="Q4" s="160"/>
      <c r="R4" s="160"/>
      <c r="S4" s="160"/>
      <c r="T4" s="160"/>
      <c r="U4" s="160"/>
      <c r="V4" s="160"/>
      <c r="W4" s="160"/>
      <c r="Y4" s="207"/>
      <c r="Z4" s="207"/>
      <c r="AA4" s="207"/>
      <c r="AB4" s="159"/>
      <c r="AC4" s="207"/>
      <c r="AD4" s="207"/>
      <c r="AE4" s="207"/>
      <c r="AF4" s="207"/>
      <c r="AG4" s="207"/>
      <c r="AH4" s="207"/>
      <c r="AI4" s="212" t="s">
        <v>137</v>
      </c>
      <c r="AJ4" s="208"/>
      <c r="AK4" s="216" t="s">
        <v>101</v>
      </c>
      <c r="AL4" s="216"/>
      <c r="AM4" s="216"/>
      <c r="AN4" s="216"/>
    </row>
    <row r="5" spans="1:45" ht="18" customHeight="1">
      <c r="A5" s="160"/>
      <c r="B5" s="160"/>
      <c r="C5" s="160"/>
      <c r="D5" s="160"/>
      <c r="E5" s="160"/>
      <c r="F5" s="160"/>
      <c r="G5" s="160"/>
      <c r="H5" s="160"/>
      <c r="I5" s="160"/>
      <c r="J5" s="160"/>
      <c r="K5" s="160"/>
      <c r="L5" s="160"/>
      <c r="M5" s="160"/>
      <c r="N5" s="160"/>
      <c r="O5" s="160"/>
      <c r="P5" s="160"/>
      <c r="Q5" s="160"/>
      <c r="R5" s="160"/>
      <c r="S5" s="160"/>
      <c r="T5" s="160"/>
      <c r="U5" s="160"/>
      <c r="V5" s="160"/>
      <c r="W5" s="160"/>
      <c r="Y5" s="207"/>
      <c r="Z5" s="207"/>
      <c r="AA5" s="207"/>
      <c r="AB5" s="159"/>
      <c r="AC5" s="159"/>
      <c r="AD5" s="210"/>
      <c r="AE5" s="210"/>
      <c r="AF5" s="210"/>
      <c r="AG5" s="210"/>
      <c r="AH5" s="210"/>
      <c r="AI5" s="213" t="s">
        <v>219</v>
      </c>
      <c r="AJ5" s="213"/>
      <c r="AK5" s="216" t="s">
        <v>221</v>
      </c>
      <c r="AL5" s="216"/>
      <c r="AM5" s="216"/>
      <c r="AN5" s="216"/>
    </row>
    <row r="6" spans="1:45" ht="18" customHeight="1">
      <c r="A6" s="160"/>
      <c r="B6" s="160"/>
      <c r="C6" s="160"/>
      <c r="D6" s="160"/>
      <c r="E6" s="160"/>
      <c r="F6" s="160"/>
      <c r="G6" s="160"/>
      <c r="H6" s="160"/>
      <c r="I6" s="160"/>
      <c r="J6" s="160"/>
      <c r="K6" s="160"/>
      <c r="L6" s="160"/>
      <c r="M6" s="160"/>
      <c r="N6" s="160"/>
      <c r="O6" s="160"/>
      <c r="P6" s="160"/>
      <c r="Q6" s="160"/>
      <c r="R6" s="160"/>
      <c r="S6" s="160"/>
      <c r="U6" s="160"/>
      <c r="V6" s="160"/>
      <c r="W6" s="160"/>
      <c r="Y6" s="207"/>
      <c r="Z6" s="207"/>
      <c r="AA6" s="207"/>
      <c r="AB6" s="159"/>
      <c r="AC6" s="207"/>
      <c r="AD6" s="207"/>
      <c r="AE6" s="207"/>
      <c r="AF6" s="207"/>
      <c r="AG6" s="208" t="s">
        <v>62</v>
      </c>
      <c r="AH6" s="211">
        <v>40</v>
      </c>
      <c r="AI6" s="211"/>
      <c r="AJ6" s="211"/>
      <c r="AK6" s="207" t="s">
        <v>222</v>
      </c>
      <c r="AL6" s="218">
        <v>160</v>
      </c>
      <c r="AM6" s="207" t="s">
        <v>224</v>
      </c>
      <c r="AN6" s="159"/>
    </row>
    <row r="7" spans="1:45" ht="17.25" customHeight="1">
      <c r="A7" s="159"/>
      <c r="B7" s="165"/>
      <c r="C7" s="165"/>
      <c r="D7" s="165"/>
      <c r="E7" s="165"/>
      <c r="F7" s="165"/>
      <c r="G7" s="165"/>
      <c r="H7" s="165"/>
      <c r="I7" s="165"/>
      <c r="J7" s="165"/>
      <c r="K7" s="165"/>
      <c r="L7" s="165"/>
      <c r="M7" s="165"/>
      <c r="N7" s="165"/>
      <c r="O7" s="165"/>
      <c r="P7" s="165"/>
      <c r="Q7" s="165"/>
      <c r="R7" s="165"/>
      <c r="S7" s="165"/>
      <c r="T7" s="165"/>
      <c r="U7" s="165"/>
      <c r="V7" s="165"/>
      <c r="W7" s="165"/>
      <c r="X7" s="171"/>
      <c r="Y7" s="171"/>
      <c r="Z7" s="171"/>
      <c r="AA7" s="171"/>
      <c r="AB7" s="171"/>
      <c r="AC7" s="171"/>
      <c r="AD7" s="171"/>
      <c r="AE7" s="171"/>
      <c r="AF7" s="171"/>
      <c r="AG7" s="171"/>
      <c r="AH7" s="171"/>
      <c r="AI7" s="171"/>
      <c r="AJ7" s="171"/>
      <c r="AK7" s="171"/>
      <c r="AL7" s="171"/>
      <c r="AM7" s="159"/>
      <c r="AN7" s="159"/>
      <c r="AS7" s="225"/>
    </row>
    <row r="8" spans="1:45" ht="15" customHeight="1">
      <c r="A8" s="161" t="s">
        <v>153</v>
      </c>
      <c r="B8" s="173" t="s">
        <v>188</v>
      </c>
      <c r="C8" s="181" t="s">
        <v>75</v>
      </c>
      <c r="D8" s="167" t="s">
        <v>31</v>
      </c>
      <c r="E8" s="163" t="s">
        <v>210</v>
      </c>
      <c r="F8" s="197" t="s">
        <v>213</v>
      </c>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4" t="s">
        <v>57</v>
      </c>
      <c r="AL8" s="170" t="s">
        <v>223</v>
      </c>
      <c r="AM8" s="223" t="s">
        <v>226</v>
      </c>
      <c r="AN8" s="223"/>
    </row>
    <row r="9" spans="1:45" ht="15" customHeight="1">
      <c r="A9" s="161"/>
      <c r="B9" s="174"/>
      <c r="C9" s="182"/>
      <c r="D9" s="167"/>
      <c r="E9" s="163"/>
      <c r="F9" s="167" t="s">
        <v>114</v>
      </c>
      <c r="G9" s="167"/>
      <c r="H9" s="167"/>
      <c r="I9" s="167"/>
      <c r="J9" s="167"/>
      <c r="K9" s="167"/>
      <c r="L9" s="167"/>
      <c r="M9" s="167" t="s">
        <v>130</v>
      </c>
      <c r="N9" s="167"/>
      <c r="O9" s="167"/>
      <c r="P9" s="167"/>
      <c r="Q9" s="167"/>
      <c r="R9" s="167"/>
      <c r="S9" s="167"/>
      <c r="T9" s="167" t="s">
        <v>215</v>
      </c>
      <c r="U9" s="167"/>
      <c r="V9" s="167"/>
      <c r="W9" s="167"/>
      <c r="X9" s="167"/>
      <c r="Y9" s="167"/>
      <c r="Z9" s="167"/>
      <c r="AA9" s="167" t="s">
        <v>216</v>
      </c>
      <c r="AB9" s="167"/>
      <c r="AC9" s="167"/>
      <c r="AD9" s="167"/>
      <c r="AE9" s="167"/>
      <c r="AF9" s="167"/>
      <c r="AG9" s="167"/>
      <c r="AH9" s="167" t="s">
        <v>135</v>
      </c>
      <c r="AI9" s="167"/>
      <c r="AJ9" s="167"/>
      <c r="AK9" s="194"/>
      <c r="AL9" s="170"/>
      <c r="AM9" s="223"/>
      <c r="AN9" s="223"/>
    </row>
    <row r="10" spans="1:45" ht="15" customHeight="1">
      <c r="A10" s="161"/>
      <c r="B10" s="175" t="s">
        <v>189</v>
      </c>
      <c r="C10" s="182"/>
      <c r="D10" s="167"/>
      <c r="E10" s="163"/>
      <c r="F10" s="198">
        <f>DATE($M$2,$S$2,1)</f>
        <v>46143</v>
      </c>
      <c r="G10" s="198">
        <f>DATE($M$2,$S$2,2)</f>
        <v>46144</v>
      </c>
      <c r="H10" s="198">
        <f>DATE($M$2,$S$2,3)</f>
        <v>46145</v>
      </c>
      <c r="I10" s="198">
        <f>DATE($M$2,$S$2,4)</f>
        <v>46146</v>
      </c>
      <c r="J10" s="198">
        <f>DATE($M$2,$S$2,5)</f>
        <v>46147</v>
      </c>
      <c r="K10" s="198">
        <f>DATE($M$2,$S$2,6)</f>
        <v>46148</v>
      </c>
      <c r="L10" s="198">
        <f>DATE($M$2,$S$2,7)</f>
        <v>46149</v>
      </c>
      <c r="M10" s="198">
        <f>DATE($M$2,$S$2,8)</f>
        <v>46150</v>
      </c>
      <c r="N10" s="198">
        <f>DATE($M$2,$S$2,9)</f>
        <v>46151</v>
      </c>
      <c r="O10" s="198">
        <f>DATE($M$2,$S$2,10)</f>
        <v>46152</v>
      </c>
      <c r="P10" s="198">
        <f>DATE($M$2,$S$2,11)</f>
        <v>46153</v>
      </c>
      <c r="Q10" s="198">
        <f>DATE($M$2,$S$2,12)</f>
        <v>46154</v>
      </c>
      <c r="R10" s="198">
        <f>DATE($M$2,$S$2,13)</f>
        <v>46155</v>
      </c>
      <c r="S10" s="198">
        <f>DATE($M$2,$S$2,14)</f>
        <v>46156</v>
      </c>
      <c r="T10" s="198">
        <f>DATE($M$2,$S$2,15)</f>
        <v>46157</v>
      </c>
      <c r="U10" s="198">
        <f>DATE($M$2,$S$2,16)</f>
        <v>46158</v>
      </c>
      <c r="V10" s="198">
        <f>DATE($M$2,$S$2,17)</f>
        <v>46159</v>
      </c>
      <c r="W10" s="198">
        <f>DATE($M$2,$S$2,18)</f>
        <v>46160</v>
      </c>
      <c r="X10" s="198">
        <f>DATE($M$2,$S$2,19)</f>
        <v>46161</v>
      </c>
      <c r="Y10" s="198">
        <f>DATE($M$2,$S$2,20)</f>
        <v>46162</v>
      </c>
      <c r="Z10" s="198">
        <f>DATE($M$2,$S$2,21)</f>
        <v>46163</v>
      </c>
      <c r="AA10" s="198">
        <f>DATE($M$2,$S$2,22)</f>
        <v>46164</v>
      </c>
      <c r="AB10" s="198">
        <f>DATE($M$2,$S$2,23)</f>
        <v>46165</v>
      </c>
      <c r="AC10" s="198">
        <f>DATE($M$2,$S$2,24)</f>
        <v>46166</v>
      </c>
      <c r="AD10" s="198">
        <f>DATE($M$2,$S$2,25)</f>
        <v>46167</v>
      </c>
      <c r="AE10" s="198">
        <f>DATE($M$2,$S$2,26)</f>
        <v>46168</v>
      </c>
      <c r="AF10" s="198">
        <f>DATE($M$2,$S$2,27)</f>
        <v>46169</v>
      </c>
      <c r="AG10" s="198">
        <f>DATE($M$2,$S$2,28)</f>
        <v>46170</v>
      </c>
      <c r="AH10" s="198">
        <f>IF(DAY(EOMONTH(F10,0))&lt;29,"",DATE($M$2,$S$2,29))</f>
        <v>46171</v>
      </c>
      <c r="AI10" s="198">
        <f>IF(DAY(EOMONTH(F10,0))&lt;30,"",DATE($M$2,$S$2,30))</f>
        <v>46172</v>
      </c>
      <c r="AJ10" s="198">
        <f>IF(DAY(EOMONTH(F10,0))&lt;31,"",DATE($M$2,$S$2,31))</f>
        <v>46173</v>
      </c>
      <c r="AK10" s="194"/>
      <c r="AL10" s="170"/>
      <c r="AM10" s="223"/>
      <c r="AN10" s="223"/>
    </row>
    <row r="11" spans="1:45" ht="15" customHeight="1">
      <c r="A11" s="161"/>
      <c r="B11" s="176"/>
      <c r="C11" s="183"/>
      <c r="D11" s="167"/>
      <c r="E11" s="163"/>
      <c r="F11" s="199">
        <f>DATE($M$2,$S$2,1)</f>
        <v>46143</v>
      </c>
      <c r="G11" s="199">
        <f>DATE($M$2,$S$2,2)</f>
        <v>46144</v>
      </c>
      <c r="H11" s="199">
        <f>DATE($M$2,$S$2,3)</f>
        <v>46145</v>
      </c>
      <c r="I11" s="199">
        <f>DATE($M$2,$S$2,4)</f>
        <v>46146</v>
      </c>
      <c r="J11" s="199">
        <f>DATE($M$2,$S$2,5)</f>
        <v>46147</v>
      </c>
      <c r="K11" s="199">
        <f>DATE($M$2,$S$2,6)</f>
        <v>46148</v>
      </c>
      <c r="L11" s="199">
        <f>DATE($M$2,$S$2,7)</f>
        <v>46149</v>
      </c>
      <c r="M11" s="199">
        <f>DATE($M$2,$S$2,8)</f>
        <v>46150</v>
      </c>
      <c r="N11" s="199">
        <f>DATE($M$2,$S$2,9)</f>
        <v>46151</v>
      </c>
      <c r="O11" s="199">
        <f>DATE($M$2,$S$2,10)</f>
        <v>46152</v>
      </c>
      <c r="P11" s="199">
        <f>DATE($M$2,$S$2,11)</f>
        <v>46153</v>
      </c>
      <c r="Q11" s="199">
        <f>DATE($M$2,$S$2,12)</f>
        <v>46154</v>
      </c>
      <c r="R11" s="199">
        <f>DATE($M$2,$S$2,13)</f>
        <v>46155</v>
      </c>
      <c r="S11" s="199">
        <f>DATE($M$2,$S$2,14)</f>
        <v>46156</v>
      </c>
      <c r="T11" s="199">
        <f>DATE($M$2,$S$2,15)</f>
        <v>46157</v>
      </c>
      <c r="U11" s="199">
        <f>DATE($M$2,$S$2,16)</f>
        <v>46158</v>
      </c>
      <c r="V11" s="199">
        <f>DATE($M$2,$S$2,17)</f>
        <v>46159</v>
      </c>
      <c r="W11" s="199">
        <f>DATE($M$2,$S$2,18)</f>
        <v>46160</v>
      </c>
      <c r="X11" s="199">
        <f>DATE($M$2,$S$2,19)</f>
        <v>46161</v>
      </c>
      <c r="Y11" s="199">
        <f>DATE($M$2,$S$2,20)</f>
        <v>46162</v>
      </c>
      <c r="Z11" s="199">
        <f>DATE($M$2,$S$2,21)</f>
        <v>46163</v>
      </c>
      <c r="AA11" s="199">
        <f>DATE($M$2,$S$2,22)</f>
        <v>46164</v>
      </c>
      <c r="AB11" s="199">
        <f>DATE($M$2,$S$2,23)</f>
        <v>46165</v>
      </c>
      <c r="AC11" s="199">
        <f>DATE($M$2,$S$2,24)</f>
        <v>46166</v>
      </c>
      <c r="AD11" s="199">
        <f>DATE($M$2,$S$2,25)</f>
        <v>46167</v>
      </c>
      <c r="AE11" s="199">
        <f>DATE($M$2,$S$2,26)</f>
        <v>46168</v>
      </c>
      <c r="AF11" s="199">
        <f>DATE($M$2,$S$2,27)</f>
        <v>46169</v>
      </c>
      <c r="AG11" s="199">
        <f>DATE($M$2,$S$2,28)</f>
        <v>46170</v>
      </c>
      <c r="AH11" s="199">
        <f>IF(DAY(EOMONTH(F11,0))&lt;29,"",DATE($M$2,$S$2,29))</f>
        <v>46171</v>
      </c>
      <c r="AI11" s="199">
        <f>IF(DAY(EOMONTH(F11,0))&lt;30,"",DATE($M$2,$S$2,30))</f>
        <v>46172</v>
      </c>
      <c r="AJ11" s="199">
        <f>IF(DAY(EOMONTH(F11,0))&lt;31,"",DATE($M$2,$S$2,31))</f>
        <v>46173</v>
      </c>
      <c r="AK11" s="194"/>
      <c r="AL11" s="170"/>
      <c r="AM11" s="223"/>
      <c r="AN11" s="223"/>
    </row>
    <row r="12" spans="1:45" ht="18" customHeight="1">
      <c r="A12" s="162">
        <v>1</v>
      </c>
      <c r="B12" s="177" t="s">
        <v>190</v>
      </c>
      <c r="C12" s="184" t="s">
        <v>128</v>
      </c>
      <c r="D12" s="189"/>
      <c r="E12" s="195"/>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217">
        <f t="shared" ref="AK12:AK32" si="0">+SUM(F12:AJ12)</f>
        <v>0</v>
      </c>
      <c r="AL12" s="219">
        <f t="shared" ref="AL12:AL32" si="1">IF($AK$3="４週",AK12/4,AK12/(DAY(EOMONTH($F$10,0))/7))</f>
        <v>0</v>
      </c>
      <c r="AM12" s="224"/>
      <c r="AN12" s="224"/>
    </row>
    <row r="13" spans="1:45" ht="18" customHeight="1">
      <c r="A13" s="162">
        <v>2</v>
      </c>
      <c r="B13" s="177" t="s">
        <v>126</v>
      </c>
      <c r="C13" s="184" t="s">
        <v>129</v>
      </c>
      <c r="D13" s="189"/>
      <c r="E13" s="195"/>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217">
        <f t="shared" si="0"/>
        <v>0</v>
      </c>
      <c r="AL13" s="219">
        <f t="shared" si="1"/>
        <v>0</v>
      </c>
      <c r="AM13" s="224"/>
      <c r="AN13" s="224"/>
    </row>
    <row r="14" spans="1:45" ht="18" customHeight="1">
      <c r="A14" s="162">
        <v>3</v>
      </c>
      <c r="B14" s="177" t="s">
        <v>118</v>
      </c>
      <c r="C14" s="184" t="s">
        <v>195</v>
      </c>
      <c r="D14" s="189"/>
      <c r="E14" s="195"/>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217">
        <f t="shared" si="0"/>
        <v>0</v>
      </c>
      <c r="AL14" s="219">
        <f t="shared" si="1"/>
        <v>0</v>
      </c>
      <c r="AM14" s="224"/>
      <c r="AN14" s="224"/>
    </row>
    <row r="15" spans="1:45" ht="18" customHeight="1">
      <c r="A15" s="162">
        <v>4</v>
      </c>
      <c r="B15" s="177" t="s">
        <v>191</v>
      </c>
      <c r="C15" s="184" t="s">
        <v>197</v>
      </c>
      <c r="D15" s="189"/>
      <c r="E15" s="195"/>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217">
        <f t="shared" si="0"/>
        <v>0</v>
      </c>
      <c r="AL15" s="219">
        <f t="shared" si="1"/>
        <v>0</v>
      </c>
      <c r="AM15" s="224"/>
      <c r="AN15" s="224"/>
    </row>
    <row r="16" spans="1:45" ht="18" customHeight="1">
      <c r="A16" s="162">
        <v>5</v>
      </c>
      <c r="B16" s="177"/>
      <c r="C16" s="184"/>
      <c r="D16" s="189"/>
      <c r="E16" s="195"/>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217">
        <f t="shared" si="0"/>
        <v>0</v>
      </c>
      <c r="AL16" s="219">
        <f t="shared" si="1"/>
        <v>0</v>
      </c>
      <c r="AM16" s="224"/>
      <c r="AN16" s="224"/>
    </row>
    <row r="17" spans="1:40" ht="18" customHeight="1">
      <c r="A17" s="162">
        <v>6</v>
      </c>
      <c r="B17" s="177"/>
      <c r="C17" s="184"/>
      <c r="D17" s="189"/>
      <c r="E17" s="195"/>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217">
        <f t="shared" si="0"/>
        <v>0</v>
      </c>
      <c r="AL17" s="219">
        <f t="shared" si="1"/>
        <v>0</v>
      </c>
      <c r="AM17" s="224"/>
      <c r="AN17" s="224"/>
    </row>
    <row r="18" spans="1:40" ht="18" customHeight="1">
      <c r="A18" s="162">
        <v>7</v>
      </c>
      <c r="B18" s="177"/>
      <c r="C18" s="184"/>
      <c r="D18" s="189"/>
      <c r="E18" s="195"/>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217">
        <f t="shared" si="0"/>
        <v>0</v>
      </c>
      <c r="AL18" s="219">
        <f t="shared" si="1"/>
        <v>0</v>
      </c>
      <c r="AM18" s="224"/>
      <c r="AN18" s="224"/>
    </row>
    <row r="19" spans="1:40" ht="18" customHeight="1">
      <c r="A19" s="162">
        <v>8</v>
      </c>
      <c r="B19" s="177"/>
      <c r="C19" s="184"/>
      <c r="D19" s="189"/>
      <c r="E19" s="195"/>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217">
        <f t="shared" si="0"/>
        <v>0</v>
      </c>
      <c r="AL19" s="219">
        <f t="shared" si="1"/>
        <v>0</v>
      </c>
      <c r="AM19" s="224"/>
      <c r="AN19" s="224"/>
    </row>
    <row r="20" spans="1:40" ht="18" customHeight="1">
      <c r="A20" s="162">
        <v>9</v>
      </c>
      <c r="B20" s="177"/>
      <c r="C20" s="184"/>
      <c r="D20" s="189"/>
      <c r="E20" s="195"/>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217">
        <f t="shared" si="0"/>
        <v>0</v>
      </c>
      <c r="AL20" s="219">
        <f t="shared" si="1"/>
        <v>0</v>
      </c>
      <c r="AM20" s="224"/>
      <c r="AN20" s="224"/>
    </row>
    <row r="21" spans="1:40" ht="18" customHeight="1">
      <c r="A21" s="162">
        <v>10</v>
      </c>
      <c r="B21" s="177"/>
      <c r="C21" s="184"/>
      <c r="D21" s="189"/>
      <c r="E21" s="195"/>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217">
        <f t="shared" si="0"/>
        <v>0</v>
      </c>
      <c r="AL21" s="219">
        <f t="shared" si="1"/>
        <v>0</v>
      </c>
      <c r="AM21" s="224"/>
      <c r="AN21" s="224"/>
    </row>
    <row r="22" spans="1:40" ht="18" customHeight="1">
      <c r="A22" s="162">
        <v>11</v>
      </c>
      <c r="B22" s="177"/>
      <c r="C22" s="184"/>
      <c r="D22" s="189"/>
      <c r="E22" s="195"/>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217">
        <f t="shared" si="0"/>
        <v>0</v>
      </c>
      <c r="AL22" s="219">
        <f t="shared" si="1"/>
        <v>0</v>
      </c>
      <c r="AM22" s="224"/>
      <c r="AN22" s="224"/>
    </row>
    <row r="23" spans="1:40" ht="18" customHeight="1">
      <c r="A23" s="162">
        <v>12</v>
      </c>
      <c r="B23" s="177"/>
      <c r="C23" s="184"/>
      <c r="D23" s="189"/>
      <c r="E23" s="195"/>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217">
        <f t="shared" si="0"/>
        <v>0</v>
      </c>
      <c r="AL23" s="219">
        <f t="shared" si="1"/>
        <v>0</v>
      </c>
      <c r="AM23" s="224"/>
      <c r="AN23" s="224"/>
    </row>
    <row r="24" spans="1:40" ht="18" customHeight="1">
      <c r="A24" s="162">
        <v>13</v>
      </c>
      <c r="B24" s="177"/>
      <c r="C24" s="184"/>
      <c r="D24" s="189"/>
      <c r="E24" s="195"/>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217">
        <f t="shared" si="0"/>
        <v>0</v>
      </c>
      <c r="AL24" s="219">
        <f t="shared" si="1"/>
        <v>0</v>
      </c>
      <c r="AM24" s="224"/>
      <c r="AN24" s="224"/>
    </row>
    <row r="25" spans="1:40" ht="18" customHeight="1">
      <c r="A25" s="162">
        <v>14</v>
      </c>
      <c r="B25" s="177"/>
      <c r="C25" s="184"/>
      <c r="D25" s="189"/>
      <c r="E25" s="195"/>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217">
        <f t="shared" si="0"/>
        <v>0</v>
      </c>
      <c r="AL25" s="219">
        <f t="shared" si="1"/>
        <v>0</v>
      </c>
      <c r="AM25" s="224"/>
      <c r="AN25" s="224"/>
    </row>
    <row r="26" spans="1:40" ht="18" customHeight="1">
      <c r="A26" s="162">
        <v>15</v>
      </c>
      <c r="B26" s="177"/>
      <c r="C26" s="184"/>
      <c r="D26" s="189"/>
      <c r="E26" s="195"/>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217">
        <f t="shared" si="0"/>
        <v>0</v>
      </c>
      <c r="AL26" s="219">
        <f t="shared" si="1"/>
        <v>0</v>
      </c>
      <c r="AM26" s="224"/>
      <c r="AN26" s="224"/>
    </row>
    <row r="27" spans="1:40" ht="18" customHeight="1">
      <c r="A27" s="162">
        <v>16</v>
      </c>
      <c r="B27" s="177"/>
      <c r="C27" s="184"/>
      <c r="D27" s="189"/>
      <c r="E27" s="195"/>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217">
        <f t="shared" si="0"/>
        <v>0</v>
      </c>
      <c r="AL27" s="219">
        <f t="shared" si="1"/>
        <v>0</v>
      </c>
      <c r="AM27" s="224"/>
      <c r="AN27" s="224"/>
    </row>
    <row r="28" spans="1:40" ht="18" customHeight="1">
      <c r="A28" s="162">
        <v>17</v>
      </c>
      <c r="B28" s="177"/>
      <c r="C28" s="184"/>
      <c r="D28" s="189"/>
      <c r="E28" s="195"/>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217">
        <f t="shared" si="0"/>
        <v>0</v>
      </c>
      <c r="AL28" s="219">
        <f t="shared" si="1"/>
        <v>0</v>
      </c>
      <c r="AM28" s="224"/>
      <c r="AN28" s="224"/>
    </row>
    <row r="29" spans="1:40" ht="18" customHeight="1">
      <c r="A29" s="162">
        <v>18</v>
      </c>
      <c r="B29" s="177"/>
      <c r="C29" s="184"/>
      <c r="D29" s="189"/>
      <c r="E29" s="195"/>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217">
        <f t="shared" si="0"/>
        <v>0</v>
      </c>
      <c r="AL29" s="219">
        <f t="shared" si="1"/>
        <v>0</v>
      </c>
      <c r="AM29" s="224"/>
      <c r="AN29" s="224"/>
    </row>
    <row r="30" spans="1:40" ht="18" customHeight="1">
      <c r="A30" s="162">
        <v>19</v>
      </c>
      <c r="B30" s="177"/>
      <c r="C30" s="184"/>
      <c r="D30" s="189"/>
      <c r="E30" s="195"/>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217">
        <f t="shared" si="0"/>
        <v>0</v>
      </c>
      <c r="AL30" s="219">
        <f t="shared" si="1"/>
        <v>0</v>
      </c>
      <c r="AM30" s="224"/>
      <c r="AN30" s="224"/>
    </row>
    <row r="31" spans="1:40" ht="18" customHeight="1">
      <c r="A31" s="162">
        <v>20</v>
      </c>
      <c r="B31" s="177"/>
      <c r="C31" s="184"/>
      <c r="D31" s="189"/>
      <c r="E31" s="195"/>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217">
        <f t="shared" si="0"/>
        <v>0</v>
      </c>
      <c r="AL31" s="219">
        <f t="shared" si="1"/>
        <v>0</v>
      </c>
      <c r="AM31" s="224"/>
      <c r="AN31" s="224"/>
    </row>
    <row r="32" spans="1:40" ht="18" customHeight="1">
      <c r="A32" s="163" t="s">
        <v>154</v>
      </c>
      <c r="B32" s="164"/>
      <c r="C32" s="164"/>
      <c r="D32" s="164"/>
      <c r="E32" s="164"/>
      <c r="F32" s="185">
        <f t="shared" ref="F32:AJ32" si="2">+SUM(F12:F31)</f>
        <v>0</v>
      </c>
      <c r="G32" s="185">
        <f t="shared" si="2"/>
        <v>0</v>
      </c>
      <c r="H32" s="185">
        <f t="shared" si="2"/>
        <v>0</v>
      </c>
      <c r="I32" s="185">
        <f t="shared" si="2"/>
        <v>0</v>
      </c>
      <c r="J32" s="185">
        <f t="shared" si="2"/>
        <v>0</v>
      </c>
      <c r="K32" s="185">
        <f t="shared" si="2"/>
        <v>0</v>
      </c>
      <c r="L32" s="185">
        <f t="shared" si="2"/>
        <v>0</v>
      </c>
      <c r="M32" s="185">
        <f t="shared" si="2"/>
        <v>0</v>
      </c>
      <c r="N32" s="185">
        <f t="shared" si="2"/>
        <v>0</v>
      </c>
      <c r="O32" s="185">
        <f t="shared" si="2"/>
        <v>0</v>
      </c>
      <c r="P32" s="185">
        <f t="shared" si="2"/>
        <v>0</v>
      </c>
      <c r="Q32" s="185">
        <f t="shared" si="2"/>
        <v>0</v>
      </c>
      <c r="R32" s="185">
        <f t="shared" si="2"/>
        <v>0</v>
      </c>
      <c r="S32" s="185">
        <f t="shared" si="2"/>
        <v>0</v>
      </c>
      <c r="T32" s="185">
        <f t="shared" si="2"/>
        <v>0</v>
      </c>
      <c r="U32" s="185">
        <f t="shared" si="2"/>
        <v>0</v>
      </c>
      <c r="V32" s="185">
        <f t="shared" si="2"/>
        <v>0</v>
      </c>
      <c r="W32" s="185">
        <f t="shared" si="2"/>
        <v>0</v>
      </c>
      <c r="X32" s="185">
        <f t="shared" si="2"/>
        <v>0</v>
      </c>
      <c r="Y32" s="185">
        <f t="shared" si="2"/>
        <v>0</v>
      </c>
      <c r="Z32" s="185">
        <f t="shared" si="2"/>
        <v>0</v>
      </c>
      <c r="AA32" s="185">
        <f t="shared" si="2"/>
        <v>0</v>
      </c>
      <c r="AB32" s="185">
        <f t="shared" si="2"/>
        <v>0</v>
      </c>
      <c r="AC32" s="185">
        <f t="shared" si="2"/>
        <v>0</v>
      </c>
      <c r="AD32" s="185">
        <f t="shared" si="2"/>
        <v>0</v>
      </c>
      <c r="AE32" s="185">
        <f t="shared" si="2"/>
        <v>0</v>
      </c>
      <c r="AF32" s="185">
        <f t="shared" si="2"/>
        <v>0</v>
      </c>
      <c r="AG32" s="185">
        <f t="shared" si="2"/>
        <v>0</v>
      </c>
      <c r="AH32" s="185">
        <f t="shared" si="2"/>
        <v>0</v>
      </c>
      <c r="AI32" s="185">
        <f t="shared" si="2"/>
        <v>0</v>
      </c>
      <c r="AJ32" s="185">
        <f t="shared" si="2"/>
        <v>0</v>
      </c>
      <c r="AK32" s="217">
        <f t="shared" si="0"/>
        <v>0</v>
      </c>
      <c r="AL32" s="219">
        <f t="shared" si="1"/>
        <v>0</v>
      </c>
      <c r="AM32" s="161"/>
      <c r="AN32" s="161"/>
    </row>
    <row r="33" spans="1:43" ht="18" customHeight="1">
      <c r="A33" s="164" t="s">
        <v>155</v>
      </c>
      <c r="B33" s="164"/>
      <c r="C33" s="164"/>
      <c r="D33" s="164"/>
      <c r="E33" s="196"/>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185"/>
      <c r="AL33" s="220"/>
      <c r="AM33" s="161"/>
      <c r="AN33" s="161"/>
    </row>
    <row r="34" spans="1:43" ht="15" customHeight="1">
      <c r="A34" s="165"/>
      <c r="B34" s="165"/>
      <c r="C34" s="165"/>
      <c r="D34" s="165"/>
      <c r="E34" s="165"/>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65"/>
      <c r="AL34" s="165"/>
      <c r="AM34" s="159"/>
    </row>
    <row r="35" spans="1:43" ht="15" customHeight="1">
      <c r="A35" s="165"/>
      <c r="B35" s="165"/>
      <c r="C35" s="165"/>
      <c r="D35" s="165"/>
      <c r="E35" s="165"/>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65"/>
      <c r="AL35" s="165"/>
      <c r="AM35" s="159"/>
    </row>
    <row r="36" spans="1:43" ht="15" customHeight="1">
      <c r="A36" s="165"/>
      <c r="B36" s="165"/>
      <c r="C36" s="165"/>
      <c r="D36" s="165"/>
      <c r="E36" s="165"/>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65"/>
      <c r="AL36" s="165"/>
      <c r="AM36" s="159"/>
    </row>
    <row r="37" spans="1:43" ht="15" customHeight="1">
      <c r="A37" s="165"/>
      <c r="B37" s="165"/>
      <c r="C37" s="165"/>
      <c r="D37" s="165"/>
      <c r="E37" s="165"/>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65"/>
      <c r="AL37" s="165"/>
      <c r="AM37" s="159"/>
    </row>
    <row r="38" spans="1:43" ht="21" customHeight="1">
      <c r="A38" s="166" t="s">
        <v>157</v>
      </c>
      <c r="B38" s="165"/>
      <c r="C38" s="165"/>
      <c r="D38" s="165"/>
      <c r="E38" s="165"/>
      <c r="F38" s="165"/>
      <c r="G38" s="157"/>
      <c r="H38" s="157"/>
      <c r="I38" s="157"/>
      <c r="J38" s="157"/>
      <c r="K38" s="157"/>
      <c r="L38" s="157"/>
      <c r="M38" s="157"/>
      <c r="N38" s="157"/>
      <c r="O38" s="157"/>
      <c r="AM38" s="165"/>
      <c r="AN38" s="159"/>
    </row>
    <row r="39" spans="1:43" ht="24.95" customHeight="1">
      <c r="A39" s="167"/>
      <c r="B39" s="167"/>
      <c r="C39" s="167"/>
      <c r="D39" s="190">
        <v>4</v>
      </c>
      <c r="E39" s="190">
        <v>5</v>
      </c>
      <c r="F39" s="190">
        <v>6</v>
      </c>
      <c r="G39" s="190"/>
      <c r="H39" s="190"/>
      <c r="I39" s="190">
        <v>7</v>
      </c>
      <c r="J39" s="190"/>
      <c r="K39" s="190"/>
      <c r="L39" s="190">
        <v>8</v>
      </c>
      <c r="M39" s="190"/>
      <c r="N39" s="190"/>
      <c r="O39" s="190">
        <v>9</v>
      </c>
      <c r="P39" s="190"/>
      <c r="Q39" s="190"/>
      <c r="R39" s="190">
        <v>10</v>
      </c>
      <c r="S39" s="190"/>
      <c r="T39" s="190"/>
      <c r="U39" s="190">
        <v>11</v>
      </c>
      <c r="V39" s="190"/>
      <c r="W39" s="190"/>
      <c r="X39" s="190">
        <v>12</v>
      </c>
      <c r="Y39" s="190"/>
      <c r="Z39" s="190"/>
      <c r="AA39" s="190">
        <v>1</v>
      </c>
      <c r="AB39" s="190"/>
      <c r="AC39" s="190"/>
      <c r="AD39" s="190">
        <v>2</v>
      </c>
      <c r="AE39" s="190"/>
      <c r="AF39" s="190"/>
      <c r="AG39" s="190">
        <v>3</v>
      </c>
      <c r="AH39" s="190"/>
      <c r="AI39" s="190"/>
      <c r="AJ39" s="167" t="s">
        <v>89</v>
      </c>
      <c r="AK39" s="167"/>
      <c r="AL39" s="170" t="s">
        <v>73</v>
      </c>
      <c r="AM39" s="192"/>
      <c r="AN39" s="192"/>
      <c r="AO39" s="192"/>
      <c r="AP39" s="192"/>
      <c r="AQ39" s="192"/>
    </row>
    <row r="40" spans="1:43" ht="18" customHeight="1">
      <c r="A40" s="168" t="s">
        <v>70</v>
      </c>
      <c r="B40" s="168"/>
      <c r="C40" s="168"/>
      <c r="D40" s="191"/>
      <c r="E40" s="191"/>
      <c r="F40" s="201"/>
      <c r="G40" s="202"/>
      <c r="H40" s="203"/>
      <c r="I40" s="201"/>
      <c r="J40" s="202"/>
      <c r="K40" s="203"/>
      <c r="L40" s="201"/>
      <c r="M40" s="202"/>
      <c r="N40" s="203"/>
      <c r="O40" s="201"/>
      <c r="P40" s="202"/>
      <c r="Q40" s="203"/>
      <c r="R40" s="201"/>
      <c r="S40" s="202"/>
      <c r="T40" s="203"/>
      <c r="U40" s="201"/>
      <c r="V40" s="202"/>
      <c r="W40" s="203"/>
      <c r="X40" s="201"/>
      <c r="Y40" s="202"/>
      <c r="Z40" s="203"/>
      <c r="AA40" s="201"/>
      <c r="AB40" s="202"/>
      <c r="AC40" s="203"/>
      <c r="AD40" s="201"/>
      <c r="AE40" s="202"/>
      <c r="AF40" s="203"/>
      <c r="AG40" s="201"/>
      <c r="AH40" s="202"/>
      <c r="AI40" s="203"/>
      <c r="AJ40" s="188">
        <f>SUM(D40:AI40)</f>
        <v>0</v>
      </c>
      <c r="AK40" s="188"/>
      <c r="AL40" s="221" t="e">
        <f>ROUNDUP(AJ40/AJ41,1)</f>
        <v>#DIV/0!</v>
      </c>
      <c r="AM40" s="192"/>
      <c r="AN40" s="192"/>
      <c r="AO40" s="192"/>
      <c r="AP40" s="192"/>
      <c r="AQ40" s="192"/>
    </row>
    <row r="41" spans="1:43" ht="18" customHeight="1">
      <c r="A41" s="168" t="s">
        <v>158</v>
      </c>
      <c r="B41" s="168"/>
      <c r="C41" s="168"/>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88">
        <f>+SUM(D41:AI41)</f>
        <v>0</v>
      </c>
      <c r="AK41" s="188"/>
      <c r="AL41" s="222"/>
      <c r="AM41" s="192"/>
      <c r="AN41" s="192"/>
      <c r="AO41" s="192"/>
      <c r="AP41" s="192"/>
      <c r="AQ41" s="192"/>
    </row>
    <row r="42" spans="1:43" ht="5.0999999999999996" customHeight="1">
      <c r="A42" s="169"/>
      <c r="B42" s="169"/>
      <c r="C42" s="169"/>
      <c r="D42" s="192"/>
      <c r="E42" s="192"/>
      <c r="F42" s="192"/>
      <c r="G42" s="192"/>
      <c r="H42" s="192"/>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205"/>
      <c r="AK42" s="157"/>
      <c r="AL42" s="165"/>
      <c r="AM42" s="165"/>
      <c r="AN42" s="159"/>
    </row>
    <row r="43" spans="1:43" ht="18" customHeight="1">
      <c r="A43" s="166" t="s">
        <v>159</v>
      </c>
      <c r="B43" s="157"/>
      <c r="D43" s="157"/>
      <c r="E43" s="157"/>
      <c r="F43" s="157"/>
      <c r="G43" s="157"/>
      <c r="H43" s="157"/>
      <c r="I43" s="192"/>
      <c r="J43" s="192"/>
      <c r="K43" s="192"/>
      <c r="L43" s="192"/>
      <c r="M43" s="192"/>
      <c r="N43" s="192"/>
      <c r="O43" s="157"/>
      <c r="P43" s="157"/>
      <c r="Q43" s="157"/>
      <c r="R43" s="157"/>
      <c r="S43" s="157"/>
      <c r="T43" s="157"/>
      <c r="U43" s="157"/>
      <c r="V43" s="157"/>
      <c r="W43" s="165"/>
      <c r="X43" s="157"/>
      <c r="Y43" s="157"/>
      <c r="Z43" s="157"/>
      <c r="AA43" s="157"/>
      <c r="AB43" s="157"/>
      <c r="AC43" s="157"/>
      <c r="AD43" s="157"/>
      <c r="AE43" s="157"/>
      <c r="AF43" s="157"/>
      <c r="AG43" s="157"/>
      <c r="AH43" s="157"/>
      <c r="AI43" s="157"/>
      <c r="AJ43" s="205"/>
      <c r="AK43" s="157"/>
      <c r="AL43" s="165"/>
      <c r="AM43" s="165"/>
      <c r="AN43" s="159"/>
    </row>
    <row r="44" spans="1:43" ht="24.95" customHeight="1">
      <c r="A44" s="167" t="s">
        <v>160</v>
      </c>
      <c r="B44" s="167"/>
      <c r="C44" s="167" t="s">
        <v>126</v>
      </c>
      <c r="D44" s="167"/>
      <c r="E44" s="170" t="s">
        <v>142</v>
      </c>
      <c r="F44" s="170"/>
      <c r="G44" s="170"/>
      <c r="H44" s="170"/>
      <c r="I44" s="192"/>
      <c r="J44" s="192"/>
      <c r="K44" s="192"/>
      <c r="L44" s="192"/>
      <c r="M44" s="192"/>
      <c r="N44" s="192"/>
      <c r="O44" s="192"/>
      <c r="P44" s="192"/>
      <c r="Q44" s="192"/>
      <c r="R44" s="192"/>
      <c r="S44" s="192"/>
      <c r="T44" s="192"/>
      <c r="U44" s="192"/>
      <c r="W44" s="165"/>
      <c r="X44" s="157"/>
      <c r="Y44" s="157"/>
      <c r="Z44" s="157"/>
      <c r="AA44" s="157"/>
      <c r="AB44" s="157"/>
      <c r="AC44" s="157"/>
      <c r="AD44" s="157"/>
      <c r="AE44" s="157"/>
      <c r="AF44" s="157"/>
      <c r="AG44" s="157"/>
      <c r="AH44" s="157"/>
      <c r="AI44" s="157"/>
      <c r="AJ44" s="205"/>
      <c r="AK44" s="157"/>
      <c r="AL44" s="165"/>
      <c r="AM44" s="165"/>
      <c r="AN44" s="159"/>
    </row>
    <row r="45" spans="1:43" ht="18" customHeight="1">
      <c r="A45" s="170" t="s">
        <v>161</v>
      </c>
      <c r="B45" s="170"/>
      <c r="C45" s="185" t="e">
        <f>ROUNDDOWN(IF(AL40&lt;=60,1,1+ROUNDUP((AL40-60)/40,0)),1)</f>
        <v>#DIV/0!</v>
      </c>
      <c r="D45" s="185"/>
      <c r="E45" s="185" t="e">
        <f>ROUNDDOWN(AL40/10,1)</f>
        <v>#DIV/0!</v>
      </c>
      <c r="F45" s="185"/>
      <c r="G45" s="185"/>
      <c r="H45" s="185"/>
      <c r="I45" s="192"/>
      <c r="J45" s="192"/>
      <c r="K45" s="192"/>
      <c r="L45" s="192"/>
      <c r="M45" s="192"/>
      <c r="N45" s="192"/>
      <c r="O45" s="192"/>
      <c r="P45" s="192"/>
      <c r="Q45" s="192"/>
      <c r="R45" s="192"/>
      <c r="S45" s="192"/>
      <c r="T45" s="192"/>
      <c r="U45" s="192"/>
      <c r="W45" s="165"/>
      <c r="X45" s="157"/>
      <c r="Y45" s="157"/>
      <c r="Z45" s="157"/>
      <c r="AA45" s="157"/>
      <c r="AB45" s="157"/>
      <c r="AC45" s="157"/>
      <c r="AD45" s="157"/>
      <c r="AE45" s="157"/>
      <c r="AF45" s="157"/>
      <c r="AG45" s="157"/>
      <c r="AH45" s="157"/>
      <c r="AI45" s="157"/>
      <c r="AJ45" s="205"/>
      <c r="AK45" s="157"/>
      <c r="AL45" s="165"/>
      <c r="AM45" s="165"/>
      <c r="AN45" s="159"/>
    </row>
    <row r="46" spans="1:43" ht="5.0999999999999996" customHeight="1">
      <c r="A46" s="169"/>
      <c r="B46" s="169"/>
      <c r="C46" s="169"/>
      <c r="D46" s="169"/>
      <c r="E46" s="169"/>
      <c r="F46" s="169"/>
      <c r="G46" s="169"/>
      <c r="H46" s="169"/>
      <c r="I46" s="169"/>
      <c r="J46" s="157"/>
      <c r="K46" s="157"/>
      <c r="L46" s="157"/>
      <c r="M46" s="205"/>
      <c r="N46" s="157"/>
      <c r="O46" s="157"/>
      <c r="P46" s="157"/>
      <c r="Q46" s="192"/>
      <c r="W46" s="165"/>
      <c r="X46" s="157"/>
      <c r="Y46" s="157"/>
      <c r="Z46" s="157"/>
      <c r="AA46" s="157"/>
      <c r="AB46" s="157"/>
      <c r="AC46" s="157"/>
      <c r="AD46" s="157"/>
      <c r="AE46" s="157"/>
      <c r="AF46" s="157"/>
      <c r="AG46" s="157"/>
      <c r="AH46" s="157"/>
      <c r="AI46" s="157"/>
      <c r="AJ46" s="205"/>
      <c r="AK46" s="157"/>
      <c r="AL46" s="165"/>
      <c r="AM46" s="165"/>
      <c r="AN46" s="159"/>
    </row>
    <row r="47" spans="1:43" ht="21" customHeight="1">
      <c r="A47" s="166" t="s">
        <v>163</v>
      </c>
      <c r="B47" s="155"/>
      <c r="C47" s="171"/>
      <c r="D47" s="171"/>
      <c r="E47" s="171"/>
      <c r="F47" s="171"/>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71"/>
      <c r="AM47" s="171"/>
      <c r="AN47" s="159"/>
    </row>
    <row r="48" spans="1:43" ht="24.95" customHeight="1">
      <c r="A48" s="159"/>
      <c r="B48" s="165"/>
      <c r="C48" s="186" t="str">
        <v>管理者</v>
      </c>
      <c r="D48" s="193"/>
      <c r="E48" s="170" t="str">
        <v>サービス管理責任者</v>
      </c>
      <c r="F48" s="170"/>
      <c r="G48" s="170"/>
      <c r="H48" s="170"/>
      <c r="I48" s="186" t="str">
        <v>職業指導員</v>
      </c>
      <c r="J48" s="193"/>
      <c r="K48" s="193"/>
      <c r="L48" s="193"/>
      <c r="M48" s="193"/>
      <c r="N48" s="194"/>
      <c r="O48" s="186" t="str">
        <v>生活支援員</v>
      </c>
      <c r="P48" s="193"/>
      <c r="Q48" s="193"/>
      <c r="R48" s="193"/>
      <c r="S48" s="193"/>
      <c r="T48" s="194"/>
      <c r="U48" s="186" t="str">
        <v>-</v>
      </c>
      <c r="V48" s="193"/>
      <c r="W48" s="193"/>
      <c r="X48" s="193"/>
      <c r="Y48" s="193"/>
      <c r="Z48" s="194"/>
      <c r="AA48" s="186" t="str">
        <v>-</v>
      </c>
      <c r="AB48" s="193"/>
      <c r="AC48" s="193"/>
      <c r="AD48" s="193"/>
      <c r="AE48" s="193"/>
      <c r="AF48" s="194"/>
      <c r="AG48" s="170" t="str">
        <v>-</v>
      </c>
      <c r="AH48" s="170"/>
      <c r="AI48" s="170"/>
      <c r="AJ48" s="170"/>
      <c r="AK48" s="170"/>
      <c r="AL48" s="170" t="str">
        <v>-</v>
      </c>
      <c r="AM48" s="170"/>
      <c r="AN48" s="159"/>
    </row>
    <row r="49" spans="1:40" ht="18" customHeight="1">
      <c r="A49" s="159"/>
      <c r="B49" s="165"/>
      <c r="C49" s="163" t="s">
        <v>204</v>
      </c>
      <c r="D49" s="163" t="s">
        <v>209</v>
      </c>
      <c r="E49" s="167" t="s">
        <v>204</v>
      </c>
      <c r="F49" s="167" t="s">
        <v>209</v>
      </c>
      <c r="G49" s="167"/>
      <c r="H49" s="167"/>
      <c r="I49" s="163" t="s">
        <v>204</v>
      </c>
      <c r="J49" s="164"/>
      <c r="K49" s="196"/>
      <c r="L49" s="163" t="s">
        <v>209</v>
      </c>
      <c r="M49" s="164"/>
      <c r="N49" s="196"/>
      <c r="O49" s="163" t="s">
        <v>204</v>
      </c>
      <c r="P49" s="164"/>
      <c r="Q49" s="196"/>
      <c r="R49" s="163" t="s">
        <v>209</v>
      </c>
      <c r="S49" s="164"/>
      <c r="T49" s="196"/>
      <c r="U49" s="163" t="s">
        <v>204</v>
      </c>
      <c r="V49" s="164"/>
      <c r="W49" s="196"/>
      <c r="X49" s="163" t="s">
        <v>209</v>
      </c>
      <c r="Y49" s="164"/>
      <c r="Z49" s="196"/>
      <c r="AA49" s="163" t="s">
        <v>204</v>
      </c>
      <c r="AB49" s="164"/>
      <c r="AC49" s="196"/>
      <c r="AD49" s="163" t="s">
        <v>209</v>
      </c>
      <c r="AE49" s="164"/>
      <c r="AF49" s="196"/>
      <c r="AG49" s="163" t="s">
        <v>204</v>
      </c>
      <c r="AH49" s="164"/>
      <c r="AI49" s="196"/>
      <c r="AJ49" s="163" t="s">
        <v>209</v>
      </c>
      <c r="AK49" s="196"/>
      <c r="AL49" s="167" t="s">
        <v>52</v>
      </c>
      <c r="AM49" s="167" t="s">
        <v>227</v>
      </c>
      <c r="AN49" s="159"/>
    </row>
    <row r="50" spans="1:40" ht="18" customHeight="1">
      <c r="A50" s="159"/>
      <c r="B50" s="167" t="s">
        <v>192</v>
      </c>
      <c r="C50" s="167">
        <f>COUNTIFS($B$12:$B$31,C$48,$C$12:$C$31,"A",$E$12:$E$31,"*")</f>
        <v>0</v>
      </c>
      <c r="D50" s="167">
        <f>COUNTIFS($B$12:$B$31,C$48,$C$12:$C$31,"B",$E$12:$E$31,"*")</f>
        <v>0</v>
      </c>
      <c r="E50" s="167">
        <f>COUNTIFS($B$12:$B$31,E$48,$C$12:$C$31,"A",$E$12:$E$31,"*")</f>
        <v>0</v>
      </c>
      <c r="F50" s="163">
        <f>COUNTIFS($B$12:$B$31,E$48,$C$12:$C$31,"B",$E$12:$E$31,"*")</f>
        <v>0</v>
      </c>
      <c r="G50" s="164"/>
      <c r="H50" s="196"/>
      <c r="I50" s="163">
        <f>COUNTIFS($B$12:$B$31,I$48,$C$12:$C$31,"A",$E$12:$E$31,"*")</f>
        <v>0</v>
      </c>
      <c r="J50" s="164"/>
      <c r="K50" s="196"/>
      <c r="L50" s="163">
        <f>COUNTIFS($B$12:$B$31,I$48,$C$12:$C$31,"B",$E$12:$E$31,"*")</f>
        <v>0</v>
      </c>
      <c r="M50" s="164"/>
      <c r="N50" s="196"/>
      <c r="O50" s="163">
        <f>COUNTIFS($B$12:$B$31,O$48,$C$12:$C$31,"A",$E$12:$E$31,"*")</f>
        <v>0</v>
      </c>
      <c r="P50" s="164"/>
      <c r="Q50" s="196"/>
      <c r="R50" s="163">
        <f>COUNTIFS($B$12:$B$31,O$48,$C$12:$C$31,"B",$E$12:$E$31,"*")</f>
        <v>0</v>
      </c>
      <c r="S50" s="164"/>
      <c r="T50" s="196"/>
      <c r="U50" s="163">
        <f>COUNTIFS($B$12:$B$31,U$48,$C$12:$C$31,"A",$E$12:$E$31,"*")</f>
        <v>0</v>
      </c>
      <c r="V50" s="164"/>
      <c r="W50" s="196"/>
      <c r="X50" s="163">
        <f>COUNTIFS($B$12:$B$31,U$48,$C$12:$C$31,"B",$E$12:$E$31,"*")</f>
        <v>0</v>
      </c>
      <c r="Y50" s="164"/>
      <c r="Z50" s="196"/>
      <c r="AA50" s="163">
        <f>COUNTIFS($B$12:$B$31,AA$48,$C$12:$C$31,"A",$E$12:$E$31,"*")</f>
        <v>0</v>
      </c>
      <c r="AB50" s="164"/>
      <c r="AC50" s="196"/>
      <c r="AD50" s="163">
        <f>COUNTIFS($B$12:$B$31,AA$48,$C$12:$C$31,"B",$E$12:$E$31,"*")</f>
        <v>0</v>
      </c>
      <c r="AE50" s="164"/>
      <c r="AF50" s="196"/>
      <c r="AG50" s="163">
        <f>COUNTIFS($B$12:$B$31,AG$48,$C$12:$C$31,"A",$E$12:$E$31,"*")</f>
        <v>0</v>
      </c>
      <c r="AH50" s="164"/>
      <c r="AI50" s="196"/>
      <c r="AJ50" s="163">
        <f>COUNTIFS($B$12:$B$31,AG$48,$C$12:$C$31,"B",$E$12:$E$31,"*")</f>
        <v>0</v>
      </c>
      <c r="AK50" s="196"/>
      <c r="AL50" s="167">
        <f>COUNTIFS($B$12:$B$31,AL$48,$C$12:$C$31,"A",$E$12:$E$31,"*")</f>
        <v>0</v>
      </c>
      <c r="AM50" s="167">
        <f>COUNTIFS($B$12:$B$31,AL$48,$C$12:$C$31,"B",$E$12:$E$31,"*")</f>
        <v>0</v>
      </c>
      <c r="AN50" s="159"/>
    </row>
    <row r="51" spans="1:40" ht="18" customHeight="1">
      <c r="A51" s="159"/>
      <c r="B51" s="170" t="s">
        <v>193</v>
      </c>
      <c r="C51" s="167">
        <f>COUNTIFS($B$12:$B$31,C$48,$C$12:$C$31,"C",$E$12:$E$31,"*")</f>
        <v>0</v>
      </c>
      <c r="D51" s="167">
        <f>COUNTIFS($B$12:$B$31,C$48,$C$12:$C$31,"D",$E$12:$E$31,"*")</f>
        <v>0</v>
      </c>
      <c r="E51" s="167">
        <f>COUNTIFS($B$12:$B$31,E$48,$C$12:$C$31,"C",$E$12:$E$31,"*")</f>
        <v>0</v>
      </c>
      <c r="F51" s="163">
        <f>COUNTIFS($B$12:$B$31,E$48,$C$12:$C$31,"D",$E$12:$E$31,"*")</f>
        <v>0</v>
      </c>
      <c r="G51" s="164"/>
      <c r="H51" s="196"/>
      <c r="I51" s="163">
        <f>COUNTIFS($B$12:$B$31,I$48,$C$12:$C$31,"C",$E$12:$E$31,"*")</f>
        <v>0</v>
      </c>
      <c r="J51" s="164"/>
      <c r="K51" s="196"/>
      <c r="L51" s="163">
        <f>COUNTIFS($B$12:$B$31,I$48,$C$12:$C$31,"D",$E$12:$E$31,"*")</f>
        <v>0</v>
      </c>
      <c r="M51" s="164"/>
      <c r="N51" s="196"/>
      <c r="O51" s="163">
        <f>COUNTIFS($B$12:$B$31,O$48,$C$12:$C$31,"C",$E$12:$E$31,"*")</f>
        <v>0</v>
      </c>
      <c r="P51" s="164"/>
      <c r="Q51" s="196"/>
      <c r="R51" s="163">
        <f>COUNTIFS($B$12:$B$31,O$48,$C$12:$C$31,"D",$E$12:$E$31,"*")</f>
        <v>0</v>
      </c>
      <c r="S51" s="164"/>
      <c r="T51" s="196"/>
      <c r="U51" s="163">
        <f>COUNTIFS($B$12:$B$31,U$48,$C$12:$C$31,"C",$E$12:$E$31,"*")</f>
        <v>0</v>
      </c>
      <c r="V51" s="164"/>
      <c r="W51" s="196"/>
      <c r="X51" s="163">
        <f>COUNTIFS($B$12:$B$31,U$48,$C$12:$C$31,"D",$E$12:$E$31,"*")</f>
        <v>0</v>
      </c>
      <c r="Y51" s="164"/>
      <c r="Z51" s="196"/>
      <c r="AA51" s="163">
        <f>COUNTIFS($B$12:$B$31,AA$48,$C$12:$C$31,"C",$E$12:$E$31,"*")</f>
        <v>0</v>
      </c>
      <c r="AB51" s="164"/>
      <c r="AC51" s="196"/>
      <c r="AD51" s="163">
        <f>COUNTIFS($B$12:$B$31,AA$48,$C$12:$C$31,"D",$E$12:$E$31,"*")</f>
        <v>0</v>
      </c>
      <c r="AE51" s="164"/>
      <c r="AF51" s="196"/>
      <c r="AG51" s="163">
        <f>COUNTIFS($B$12:$B$31,AG$48,$C$12:$C$31,"C",$E$12:$E$31,"*")</f>
        <v>0</v>
      </c>
      <c r="AH51" s="164"/>
      <c r="AI51" s="196"/>
      <c r="AJ51" s="163">
        <f>COUNTIFS($B$12:$B$31,AG$48,$C$12:$C$31,"D",$E$12:$E$31,"*")</f>
        <v>0</v>
      </c>
      <c r="AK51" s="196"/>
      <c r="AL51" s="167">
        <f>COUNTIFS($B$12:$B$31,AL$48,$C$12:$C$31,"C",$E$12:$E$31,"*")</f>
        <v>0</v>
      </c>
      <c r="AM51" s="167">
        <f>COUNTIFS($B$12:$B$31,AL$48,$C$12:$C$31,"D",$E$12:$E$31,"*")</f>
        <v>0</v>
      </c>
      <c r="AN51" s="159"/>
    </row>
    <row r="52" spans="1:40" ht="24.95" customHeight="1">
      <c r="A52" s="159"/>
      <c r="B52" s="170" t="s">
        <v>3</v>
      </c>
      <c r="C52" s="186">
        <f>IF($AK$3="４週",SUMIFS($AK$12:$AK$31,$B$12:$B$31,C48)/4/$AH$6,IF($AK$3="歴月",SUMIFS($AK$12:$AK$31,$B$12:$B$31,C48)/$AL$6,"記載する期間を選択してください"))</f>
        <v>0</v>
      </c>
      <c r="D52" s="194"/>
      <c r="E52" s="186">
        <f>IF($AK$3="４週",SUMIFS($AK$12:$AK$31,$B$12:$B$31,E48)/4/$AH$6,IF($AK$3="歴月",SUMIFS($AK$12:$AK$31,$B$12:$B$31,E48)/$AL$6,"記載する期間を選択してください"))</f>
        <v>0</v>
      </c>
      <c r="F52" s="193"/>
      <c r="G52" s="193"/>
      <c r="H52" s="194"/>
      <c r="I52" s="186">
        <f>IF($AK$3="４週",SUMIFS($AK$12:$AK$31,$B$12:$B$31,I48)/4/$AH$6,IF($AK$3="歴月",SUMIFS($AK$12:$AK$31,$B$12:$B$31,I48)/$AL$6,"記載する期間を選択してください"))</f>
        <v>0</v>
      </c>
      <c r="J52" s="193"/>
      <c r="K52" s="193"/>
      <c r="L52" s="193"/>
      <c r="M52" s="193"/>
      <c r="N52" s="194"/>
      <c r="O52" s="186">
        <f>IF($AK$3="４週",SUMIFS($AK$12:$AK$31,$B$12:$B$31,O48)/4/$AH$6,IF($AK$3="歴月",SUMIFS($AK$12:$AK$31,$B$12:$B$31,O48)/$AL$6,"記載する期間を選択してください"))</f>
        <v>0</v>
      </c>
      <c r="P52" s="193"/>
      <c r="Q52" s="193"/>
      <c r="R52" s="193"/>
      <c r="S52" s="193"/>
      <c r="T52" s="194"/>
      <c r="U52" s="186">
        <f>IF($AK$3="４週",SUMIFS($AK$12:$AK$31,$B$12:$B$31,U48)/4/$AH$6,IF($AK$3="歴月",SUMIFS($AK$12:$AK$31,$B$12:$B$31,U48)/$AL$6,"記載する期間を選択してください"))</f>
        <v>0</v>
      </c>
      <c r="V52" s="193"/>
      <c r="W52" s="193"/>
      <c r="X52" s="193"/>
      <c r="Y52" s="193"/>
      <c r="Z52" s="194"/>
      <c r="AA52" s="186">
        <f>IF($AK$3="４週",SUMIFS($AK$12:$AK$31,$B$12:$B$31,AA48)/4/$AH$6,IF($AK$3="歴月",SUMIFS($AK$12:$AK$31,$B$12:$B$31,AA48)/$AL$6,"記載する期間を選択してください"))</f>
        <v>0</v>
      </c>
      <c r="AB52" s="193"/>
      <c r="AC52" s="193"/>
      <c r="AD52" s="193"/>
      <c r="AE52" s="193"/>
      <c r="AF52" s="194"/>
      <c r="AG52" s="186">
        <f>IF($AK$3="４週",SUMIFS($AK$12:$AK$31,$B$12:$B$31,AG48)/4/$AH$6,IF($AK$3="歴月",SUMIFS($AK$12:$AK$31,$B$12:$B$31,AG48)/$AL$6,"記載する期間を選択してください"))</f>
        <v>0</v>
      </c>
      <c r="AH52" s="193"/>
      <c r="AI52" s="193"/>
      <c r="AJ52" s="193"/>
      <c r="AK52" s="194"/>
      <c r="AL52" s="186">
        <f>IF($AK$3="４週",SUMIFS($AK$12:$AK$31,$B$12:$B$31,AL48)/4/$AH$6,IF($AK$3="歴月",SUMIFS($AK$12:$AK$31,$B$12:$B$31,AL48)/$AL$6,"記載する期間を選択してください"))</f>
        <v>0</v>
      </c>
      <c r="AM52" s="194"/>
      <c r="AN52" s="159"/>
    </row>
    <row r="53" spans="1:40" ht="5.0999999999999996" customHeight="1">
      <c r="A53" s="159"/>
      <c r="B53" s="155"/>
      <c r="C53" s="187">
        <v>2</v>
      </c>
      <c r="D53" s="187"/>
      <c r="E53" s="187">
        <v>3</v>
      </c>
      <c r="F53" s="187"/>
      <c r="G53" s="187"/>
      <c r="H53" s="187"/>
      <c r="I53" s="187">
        <v>4</v>
      </c>
      <c r="J53" s="187"/>
      <c r="K53" s="187"/>
      <c r="L53" s="187"/>
      <c r="M53" s="187"/>
      <c r="N53" s="187"/>
      <c r="O53" s="187">
        <v>5</v>
      </c>
      <c r="P53" s="187"/>
      <c r="Q53" s="187"/>
      <c r="R53" s="187"/>
      <c r="S53" s="187"/>
      <c r="T53" s="187"/>
      <c r="U53" s="187">
        <v>6</v>
      </c>
      <c r="V53" s="187"/>
      <c r="W53" s="187"/>
      <c r="X53" s="187"/>
      <c r="Y53" s="187"/>
      <c r="Z53" s="187"/>
      <c r="AA53" s="187">
        <v>7</v>
      </c>
      <c r="AB53" s="187"/>
      <c r="AC53" s="187"/>
      <c r="AD53" s="187"/>
      <c r="AE53" s="187"/>
      <c r="AF53" s="187"/>
      <c r="AG53" s="187">
        <v>8</v>
      </c>
      <c r="AH53" s="187"/>
      <c r="AI53" s="187"/>
      <c r="AJ53" s="187"/>
      <c r="AK53" s="187"/>
      <c r="AL53" s="187">
        <v>9</v>
      </c>
      <c r="AM53" s="171"/>
      <c r="AN53" s="159"/>
    </row>
    <row r="54" spans="1:40" ht="15" customHeight="1">
      <c r="A54" s="157" t="s">
        <v>28</v>
      </c>
      <c r="B54" s="165"/>
      <c r="C54" s="165"/>
      <c r="D54" s="165"/>
      <c r="E54" s="165"/>
      <c r="F54" s="157"/>
      <c r="G54" s="165"/>
      <c r="H54" s="171"/>
      <c r="I54" s="171"/>
      <c r="J54" s="171"/>
      <c r="K54" s="171"/>
      <c r="L54" s="171"/>
      <c r="M54" s="171"/>
      <c r="N54" s="171"/>
      <c r="O54" s="171"/>
      <c r="P54" s="171"/>
      <c r="Q54" s="171"/>
      <c r="R54" s="171">
        <v>6</v>
      </c>
      <c r="S54" s="171"/>
      <c r="T54" s="171"/>
      <c r="U54" s="171"/>
      <c r="V54" s="171"/>
      <c r="W54" s="171"/>
      <c r="X54" s="171">
        <v>7</v>
      </c>
      <c r="Y54" s="171"/>
      <c r="Z54" s="171"/>
      <c r="AA54" s="171"/>
      <c r="AB54" s="171"/>
      <c r="AC54" s="171"/>
      <c r="AD54" s="171">
        <v>8</v>
      </c>
      <c r="AE54" s="171"/>
      <c r="AF54" s="171"/>
      <c r="AG54" s="159"/>
      <c r="AH54" s="159"/>
      <c r="AI54" s="159"/>
      <c r="AJ54" s="159">
        <v>9</v>
      </c>
      <c r="AK54" s="171"/>
      <c r="AL54" s="187"/>
      <c r="AM54" s="159"/>
    </row>
    <row r="55" spans="1:40" s="157" customFormat="1" ht="15" customHeight="1">
      <c r="A55" s="157" t="s">
        <v>54</v>
      </c>
      <c r="B55" s="169"/>
      <c r="C55" s="169"/>
      <c r="D55" s="169"/>
      <c r="E55" s="169"/>
      <c r="F55" s="169"/>
      <c r="G55" s="169"/>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row>
    <row r="56" spans="1:40" s="157" customFormat="1" ht="15" customHeight="1">
      <c r="A56" s="157" t="s">
        <v>164</v>
      </c>
      <c r="B56" s="169"/>
      <c r="C56" s="169"/>
      <c r="D56" s="169"/>
      <c r="E56" s="169"/>
      <c r="F56" s="169"/>
      <c r="G56" s="169"/>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row>
    <row r="57" spans="1:40" s="157" customFormat="1" ht="15" customHeight="1">
      <c r="A57" s="157" t="s">
        <v>165</v>
      </c>
      <c r="B57" s="169"/>
      <c r="C57" s="169"/>
      <c r="D57" s="169"/>
      <c r="E57" s="169"/>
      <c r="F57" s="169"/>
      <c r="G57" s="169"/>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row>
    <row r="58" spans="1:40" s="157" customFormat="1" ht="15" customHeight="1">
      <c r="A58" s="157" t="s">
        <v>168</v>
      </c>
      <c r="B58" s="169"/>
      <c r="C58" s="169"/>
      <c r="D58" s="169"/>
      <c r="E58" s="169"/>
      <c r="F58" s="169"/>
      <c r="G58" s="169"/>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M58" s="166"/>
    </row>
    <row r="59" spans="1:40" s="157" customFormat="1" ht="15" customHeight="1">
      <c r="A59" s="157" t="s">
        <v>140</v>
      </c>
      <c r="B59" s="169"/>
      <c r="C59" s="169"/>
      <c r="D59" s="169"/>
      <c r="E59" s="169"/>
      <c r="F59" s="169"/>
      <c r="G59" s="169"/>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6"/>
    </row>
    <row r="60" spans="1:40" ht="15" customHeight="1">
      <c r="A60" s="157" t="s">
        <v>169</v>
      </c>
      <c r="B60" s="178"/>
      <c r="C60" s="157"/>
      <c r="D60" s="157"/>
      <c r="E60" s="157"/>
      <c r="F60" s="157"/>
      <c r="G60" s="157"/>
    </row>
    <row r="61" spans="1:40" ht="15" customHeight="1">
      <c r="A61" s="157" t="s">
        <v>86</v>
      </c>
      <c r="B61" s="178"/>
      <c r="C61" s="157"/>
      <c r="D61" s="157"/>
      <c r="E61" s="157"/>
      <c r="F61" s="157"/>
      <c r="G61" s="157"/>
    </row>
    <row r="62" spans="1:40" ht="15" customHeight="1">
      <c r="A62" s="157"/>
      <c r="B62" s="167" t="s">
        <v>194</v>
      </c>
      <c r="C62" s="167" t="s">
        <v>205</v>
      </c>
      <c r="D62" s="167"/>
      <c r="E62" s="167"/>
      <c r="F62" s="157"/>
      <c r="G62" s="157"/>
    </row>
    <row r="63" spans="1:40" ht="15" customHeight="1">
      <c r="A63" s="157"/>
      <c r="B63" s="179" t="s">
        <v>128</v>
      </c>
      <c r="C63" s="188" t="s">
        <v>206</v>
      </c>
      <c r="D63" s="188"/>
      <c r="E63" s="188"/>
      <c r="F63" s="157"/>
      <c r="G63" s="157"/>
    </row>
    <row r="64" spans="1:40" ht="15" customHeight="1">
      <c r="A64" s="157"/>
      <c r="B64" s="179" t="s">
        <v>129</v>
      </c>
      <c r="C64" s="188" t="s">
        <v>207</v>
      </c>
      <c r="D64" s="188"/>
      <c r="E64" s="188"/>
      <c r="F64" s="157"/>
      <c r="G64" s="157"/>
    </row>
    <row r="65" spans="1:7" ht="15" customHeight="1">
      <c r="A65" s="157"/>
      <c r="B65" s="179" t="s">
        <v>195</v>
      </c>
      <c r="C65" s="188" t="s">
        <v>208</v>
      </c>
      <c r="D65" s="188"/>
      <c r="E65" s="188"/>
      <c r="F65" s="157"/>
      <c r="G65" s="157"/>
    </row>
    <row r="66" spans="1:7" ht="15" customHeight="1">
      <c r="A66" s="157"/>
      <c r="B66" s="179" t="s">
        <v>197</v>
      </c>
      <c r="C66" s="188" t="s">
        <v>41</v>
      </c>
      <c r="D66" s="188"/>
      <c r="E66" s="188"/>
      <c r="F66" s="157"/>
      <c r="G66" s="157"/>
    </row>
    <row r="67" spans="1:7" ht="15" customHeight="1">
      <c r="A67" s="157"/>
      <c r="B67" s="157" t="s">
        <v>187</v>
      </c>
      <c r="C67" s="157"/>
      <c r="D67" s="157"/>
      <c r="E67" s="157"/>
      <c r="F67" s="157"/>
      <c r="G67" s="157"/>
    </row>
    <row r="68" spans="1:7" ht="15" customHeight="1">
      <c r="A68" s="157"/>
      <c r="B68" s="157" t="s">
        <v>199</v>
      </c>
      <c r="C68" s="157"/>
      <c r="D68" s="157"/>
      <c r="E68" s="157"/>
      <c r="F68" s="157"/>
      <c r="G68" s="157"/>
    </row>
    <row r="69" spans="1:7" ht="15" customHeight="1">
      <c r="A69" s="157"/>
      <c r="B69" s="157" t="s">
        <v>200</v>
      </c>
      <c r="C69" s="157"/>
      <c r="D69" s="157"/>
      <c r="E69" s="157"/>
      <c r="F69" s="157"/>
      <c r="G69" s="157"/>
    </row>
    <row r="70" spans="1:7" ht="15" customHeight="1">
      <c r="A70" s="157" t="s">
        <v>171</v>
      </c>
      <c r="B70" s="178"/>
      <c r="C70" s="157"/>
      <c r="D70" s="157"/>
      <c r="E70" s="157"/>
      <c r="F70" s="157"/>
      <c r="G70" s="157"/>
    </row>
    <row r="71" spans="1:7" ht="15" customHeight="1">
      <c r="A71" s="157" t="s">
        <v>172</v>
      </c>
      <c r="B71" s="178"/>
      <c r="C71" s="157"/>
      <c r="D71" s="157"/>
      <c r="E71" s="157"/>
      <c r="F71" s="157"/>
      <c r="G71" s="157"/>
    </row>
    <row r="72" spans="1:7" ht="15" customHeight="1">
      <c r="A72" s="157" t="s">
        <v>173</v>
      </c>
      <c r="B72" s="178"/>
      <c r="C72" s="157"/>
      <c r="D72" s="157"/>
      <c r="E72" s="157"/>
      <c r="F72" s="157"/>
      <c r="G72" s="157"/>
    </row>
    <row r="73" spans="1:7" ht="15" customHeight="1">
      <c r="A73" s="157" t="s">
        <v>174</v>
      </c>
      <c r="B73" s="178"/>
      <c r="C73" s="157"/>
      <c r="D73" s="157"/>
      <c r="E73" s="157"/>
      <c r="F73" s="157"/>
      <c r="G73" s="157"/>
    </row>
    <row r="74" spans="1:7" ht="15" customHeight="1">
      <c r="A74" s="157" t="s">
        <v>141</v>
      </c>
      <c r="B74" s="178"/>
      <c r="C74" s="157"/>
      <c r="D74" s="157"/>
      <c r="E74" s="157"/>
      <c r="F74" s="157"/>
      <c r="G74" s="157"/>
    </row>
    <row r="75" spans="1:7" ht="15" customHeight="1">
      <c r="A75" s="157" t="s">
        <v>175</v>
      </c>
      <c r="B75" s="178"/>
      <c r="C75" s="157"/>
      <c r="D75" s="157"/>
      <c r="E75" s="157"/>
      <c r="F75" s="157"/>
      <c r="G75" s="157"/>
    </row>
    <row r="76" spans="1:7" ht="15" customHeight="1">
      <c r="A76" s="157"/>
      <c r="B76" s="157" t="s">
        <v>202</v>
      </c>
      <c r="C76" s="157"/>
      <c r="D76" s="157"/>
      <c r="E76" s="157"/>
      <c r="F76" s="157"/>
      <c r="G76" s="157"/>
    </row>
    <row r="77" spans="1:7" ht="15" customHeight="1">
      <c r="A77" s="157"/>
      <c r="B77" s="157" t="s">
        <v>203</v>
      </c>
      <c r="C77" s="157"/>
      <c r="D77" s="157"/>
      <c r="E77" s="157"/>
      <c r="F77" s="157"/>
      <c r="G77" s="157"/>
    </row>
    <row r="78" spans="1:7" ht="15" customHeight="1">
      <c r="A78" s="157" t="s">
        <v>35</v>
      </c>
      <c r="B78" s="178"/>
      <c r="C78" s="157"/>
      <c r="D78" s="157"/>
      <c r="E78" s="157"/>
      <c r="F78" s="157"/>
      <c r="G78" s="157"/>
    </row>
    <row r="79" spans="1:7" ht="15" customHeight="1">
      <c r="A79" s="157" t="s">
        <v>176</v>
      </c>
      <c r="B79" s="178"/>
      <c r="C79" s="157"/>
      <c r="D79" s="157"/>
      <c r="E79" s="157"/>
      <c r="F79" s="157"/>
      <c r="G79" s="157"/>
    </row>
    <row r="80" spans="1:7" ht="15" customHeight="1">
      <c r="A80" s="157" t="s">
        <v>180</v>
      </c>
      <c r="B80" s="178"/>
      <c r="C80" s="157"/>
      <c r="D80" s="157"/>
      <c r="E80" s="157"/>
      <c r="F80" s="157"/>
      <c r="G80" s="157"/>
    </row>
    <row r="81" spans="1:7" ht="15" customHeight="1">
      <c r="A81" s="157" t="s">
        <v>181</v>
      </c>
      <c r="B81" s="178"/>
      <c r="C81" s="157"/>
      <c r="D81" s="157"/>
      <c r="E81" s="157"/>
      <c r="F81" s="157"/>
      <c r="G81" s="157"/>
    </row>
    <row r="82" spans="1:7" ht="15" customHeight="1">
      <c r="A82" s="157" t="s">
        <v>182</v>
      </c>
      <c r="B82" s="178"/>
      <c r="C82" s="157"/>
      <c r="D82" s="157"/>
      <c r="E82" s="157"/>
      <c r="F82" s="157"/>
      <c r="G82" s="157"/>
    </row>
    <row r="83" spans="1:7" ht="15" customHeight="1">
      <c r="A83" s="157" t="s">
        <v>184</v>
      </c>
      <c r="B83" s="178"/>
      <c r="C83" s="157"/>
      <c r="D83" s="157"/>
      <c r="E83" s="157"/>
      <c r="F83" s="157"/>
      <c r="G83" s="157"/>
    </row>
    <row r="84" spans="1:7" ht="15" customHeight="1">
      <c r="A84" s="157" t="s">
        <v>185</v>
      </c>
      <c r="B84" s="178"/>
      <c r="C84" s="157"/>
      <c r="D84" s="157"/>
      <c r="E84" s="157"/>
      <c r="F84" s="157"/>
      <c r="G84" s="157"/>
    </row>
    <row r="85" spans="1:7" ht="15" customHeight="1">
      <c r="A85" s="157" t="s">
        <v>186</v>
      </c>
      <c r="B85" s="178"/>
      <c r="C85" s="157"/>
      <c r="D85" s="157"/>
      <c r="E85" s="157"/>
      <c r="F85" s="157"/>
      <c r="G85" s="157"/>
    </row>
  </sheetData>
  <mergeCells count="145">
    <mergeCell ref="AK1:AN1"/>
    <mergeCell ref="M2:P2"/>
    <mergeCell ref="Q2:R2"/>
    <mergeCell ref="S2:T2"/>
    <mergeCell ref="U2:V2"/>
    <mergeCell ref="AK2:AN2"/>
    <mergeCell ref="AK3:AN3"/>
    <mergeCell ref="AK4:AN4"/>
    <mergeCell ref="AK5:AN5"/>
    <mergeCell ref="AH6:AJ6"/>
    <mergeCell ref="F8:AJ8"/>
    <mergeCell ref="F9:L9"/>
    <mergeCell ref="M9:S9"/>
    <mergeCell ref="T9:Z9"/>
    <mergeCell ref="AA9:AG9"/>
    <mergeCell ref="AH9:AJ9"/>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M31:AN31"/>
    <mergeCell ref="A32:E32"/>
    <mergeCell ref="A33:E33"/>
    <mergeCell ref="A39:C39"/>
    <mergeCell ref="F39:H39"/>
    <mergeCell ref="I39:K39"/>
    <mergeCell ref="L39:N39"/>
    <mergeCell ref="O39:Q39"/>
    <mergeCell ref="R39:T39"/>
    <mergeCell ref="U39:W39"/>
    <mergeCell ref="X39:Z39"/>
    <mergeCell ref="AA39:AC39"/>
    <mergeCell ref="AD39:AF39"/>
    <mergeCell ref="AG39:AI39"/>
    <mergeCell ref="AJ39:AK39"/>
    <mergeCell ref="A40:C40"/>
    <mergeCell ref="F40:H40"/>
    <mergeCell ref="I40:K40"/>
    <mergeCell ref="L40:N40"/>
    <mergeCell ref="O40:Q40"/>
    <mergeCell ref="R40:T40"/>
    <mergeCell ref="U40:W40"/>
    <mergeCell ref="X40:Z40"/>
    <mergeCell ref="AA40:AC40"/>
    <mergeCell ref="AD40:AF40"/>
    <mergeCell ref="AG40:AI40"/>
    <mergeCell ref="AJ40:AK40"/>
    <mergeCell ref="A41:C41"/>
    <mergeCell ref="F41:H41"/>
    <mergeCell ref="I41:K41"/>
    <mergeCell ref="L41:N41"/>
    <mergeCell ref="O41:Q41"/>
    <mergeCell ref="R41:T41"/>
    <mergeCell ref="U41:W41"/>
    <mergeCell ref="X41:Z41"/>
    <mergeCell ref="AA41:AC41"/>
    <mergeCell ref="AD41:AF41"/>
    <mergeCell ref="AG41:AI41"/>
    <mergeCell ref="AJ41:AK41"/>
    <mergeCell ref="A44:B44"/>
    <mergeCell ref="C44:D44"/>
    <mergeCell ref="E44:H44"/>
    <mergeCell ref="A45:B45"/>
    <mergeCell ref="C45:D45"/>
    <mergeCell ref="E45:H45"/>
    <mergeCell ref="C48:D48"/>
    <mergeCell ref="E48:H48"/>
    <mergeCell ref="I48:N48"/>
    <mergeCell ref="O48:T48"/>
    <mergeCell ref="U48:Z48"/>
    <mergeCell ref="AA48:AF48"/>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F50:H50"/>
    <mergeCell ref="I50:K50"/>
    <mergeCell ref="L50:N50"/>
    <mergeCell ref="O50:Q50"/>
    <mergeCell ref="R50:T50"/>
    <mergeCell ref="U50:W50"/>
    <mergeCell ref="X50:Z50"/>
    <mergeCell ref="AA50:AC50"/>
    <mergeCell ref="AD50:AF50"/>
    <mergeCell ref="AG50:AI50"/>
    <mergeCell ref="AJ50:AK50"/>
    <mergeCell ref="F51:H51"/>
    <mergeCell ref="I51:K51"/>
    <mergeCell ref="L51:N51"/>
    <mergeCell ref="O51:Q51"/>
    <mergeCell ref="R51:T51"/>
    <mergeCell ref="U51:W51"/>
    <mergeCell ref="X51:Z51"/>
    <mergeCell ref="AA51:AC51"/>
    <mergeCell ref="AD51:AF51"/>
    <mergeCell ref="AG51:AI51"/>
    <mergeCell ref="AJ51:AK51"/>
    <mergeCell ref="C52:D52"/>
    <mergeCell ref="E52:H52"/>
    <mergeCell ref="I52:N52"/>
    <mergeCell ref="O52:T52"/>
    <mergeCell ref="U52:Z52"/>
    <mergeCell ref="AA52:AF52"/>
    <mergeCell ref="AG52:AK52"/>
    <mergeCell ref="AL52:AM52"/>
    <mergeCell ref="C62:E62"/>
    <mergeCell ref="C63:E63"/>
    <mergeCell ref="C64:E64"/>
    <mergeCell ref="C65:E65"/>
    <mergeCell ref="C66:E66"/>
    <mergeCell ref="A8:A11"/>
    <mergeCell ref="B8:B9"/>
    <mergeCell ref="C8:C11"/>
    <mergeCell ref="D8:D11"/>
    <mergeCell ref="E8:E11"/>
    <mergeCell ref="AK8:AK11"/>
    <mergeCell ref="AL8:AL11"/>
    <mergeCell ref="AM8:AN11"/>
    <mergeCell ref="B10:B11"/>
    <mergeCell ref="AM32:AN33"/>
    <mergeCell ref="AL40:AL41"/>
  </mergeCells>
  <phoneticPr fontId="5"/>
  <dataValidations count="8">
    <dataValidation type="list" allowBlank="1" showDropDown="0" showInputMessage="1" showErrorMessage="1" sqref="AK5:AN5">
      <formula1>"有,無"</formula1>
    </dataValidation>
    <dataValidation allowBlank="1" showDropDown="0" showInputMessage="1" showErrorMessage="0" sqref="B12:B13"/>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type="whole" operator="greaterThanOrEqual" allowBlank="1" showDropDown="0" showInputMessage="1" showErrorMessage="1" sqref="I40:I41 D40:F41 AG40:AG41 AD40:AD41 AA40:AA41 X40:X41 U40:U41 R40:R41 O40:O41 L40:L41">
      <formula1>0</formula1>
    </dataValidation>
    <dataValidation operator="greaterThanOrEqual" allowBlank="1" showDropDown="0" showInputMessage="1" showErrorMessage="1" sqref="I46 AJ40:AJ41 AL40 L42 L46 I42"/>
    <dataValidation type="list" allowBlank="1" showDropDown="0" showInputMessage="1" showErrorMessage="1" sqref="C12:C31">
      <formula1>"A,B,C,D"</formula1>
    </dataValidation>
    <dataValidation type="list" allowBlank="1" showDropDown="0" showInputMessage="1" showErrorMessage="0" sqref="B14:B31">
      <formula1>"管理者,サービス管理責任者,職業指導員,生活支援員"</formula1>
    </dataValidation>
  </dataValidations>
  <printOptions horizontalCentered="1" verticalCentered="1"/>
  <pageMargins left="0.19685039370078741" right="0.19685039370078741" top="0.39370078740157483" bottom="0.19685039370078741" header="0.19685039370078741" footer="0.39370078740157483"/>
  <pageSetup paperSize="9" scale="72" fitToWidth="0" fitToHeight="0" orientation="landscape" usePrinterDefaults="1" r:id="rId1"/>
  <headerFooter alignWithMargins="0">
    <oddHeader>&amp;L&amp;"ＭＳ ゴシック,標準"&amp;10（参考様式）</oddHeader>
    <oddFooter>&amp;C- &amp;P/&amp;N -</oddFooter>
  </headerFooter>
  <rowBreaks count="1" manualBreakCount="1">
    <brk id="37"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dimension ref="C4:D17"/>
  <sheetViews>
    <sheetView workbookViewId="0">
      <selection activeCell="C9" sqref="C9"/>
    </sheetView>
  </sheetViews>
  <sheetFormatPr defaultRowHeight="16.5"/>
  <cols>
    <col min="3" max="3" width="26" customWidth="1"/>
  </cols>
  <sheetData>
    <row r="4" spans="3:4">
      <c r="C4" t="s">
        <v>170</v>
      </c>
      <c r="D4" t="s">
        <v>326</v>
      </c>
    </row>
    <row r="5" spans="3:4">
      <c r="C5" t="s">
        <v>167</v>
      </c>
      <c r="D5" t="s">
        <v>266</v>
      </c>
    </row>
    <row r="6" spans="3:4">
      <c r="C6" t="s">
        <v>225</v>
      </c>
      <c r="D6" t="s">
        <v>327</v>
      </c>
    </row>
    <row r="7" spans="3:4">
      <c r="C7" t="s">
        <v>183</v>
      </c>
      <c r="D7" t="s">
        <v>328</v>
      </c>
    </row>
    <row r="8" spans="3:4">
      <c r="C8" t="s">
        <v>324</v>
      </c>
      <c r="D8" t="s">
        <v>329</v>
      </c>
    </row>
    <row r="9" spans="3:4">
      <c r="C9" t="s">
        <v>325</v>
      </c>
      <c r="D9" t="s">
        <v>330</v>
      </c>
    </row>
    <row r="10" spans="3:4">
      <c r="C10" t="s">
        <v>134</v>
      </c>
      <c r="D10" t="s">
        <v>198</v>
      </c>
    </row>
    <row r="11" spans="3:4">
      <c r="C11" t="s">
        <v>274</v>
      </c>
      <c r="D11" t="s">
        <v>201</v>
      </c>
    </row>
    <row r="12" spans="3:4">
      <c r="D12" t="s">
        <v>238</v>
      </c>
    </row>
    <row r="13" spans="3:4">
      <c r="D13" t="s">
        <v>331</v>
      </c>
    </row>
    <row r="14" spans="3:4">
      <c r="D14" t="s">
        <v>332</v>
      </c>
    </row>
    <row r="15" spans="3:4">
      <c r="D15" t="s">
        <v>333</v>
      </c>
    </row>
    <row r="16" spans="3:4">
      <c r="D16" t="s">
        <v>134</v>
      </c>
    </row>
    <row r="17" spans="4:4">
      <c r="D17" t="s">
        <v>274</v>
      </c>
    </row>
  </sheetData>
  <phoneticPr fontId="13"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チェックリスト</vt:lpstr>
      <vt:lpstr>R8給付費</vt:lpstr>
      <vt:lpstr>R7給付費</vt:lpstr>
      <vt:lpstr>人員配置</vt:lpstr>
      <vt:lpstr>勤務形態一覧表</vt:lpstr>
      <vt:lpstr>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2026-03-24T07:38:08Z</dcterms:created>
  <dcterms:modified xsi:type="dcterms:W3CDTF">2026-04-16T01:10:36Z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2026-04-16T01:10:36Z</vt:filetime>
  </property>
</Properties>
</file>