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25" activeTab="3"/>
  </bookViews>
  <sheets>
    <sheet name="表紙" sheetId="2" r:id="rId1"/>
    <sheet name="チェックリスト" sheetId="7" r:id="rId2"/>
    <sheet name="R8給付費" sheetId="8" r:id="rId3"/>
    <sheet name="R7給付費" sheetId="1" r:id="rId4"/>
    <sheet name="人員配置" sheetId="3" r:id="rId5"/>
    <sheet name="勤務形態一覧表（包括）" sheetId="4" r:id="rId6"/>
    <sheet name="勤務形態一覧表（日中）" sheetId="6" r:id="rId7"/>
    <sheet name="勤務形態一覧表（外部）" sheetId="5" r:id="rId8"/>
  </sheets>
  <definedNames>
    <definedName name="_xlnm.Print_Area" localSheetId="0">表紙!$A$1:$B$13</definedName>
    <definedName name="_xlnm.Print_Area" localSheetId="5">'勤務形態一覧表（包括）'!$A$1:$AN$90</definedName>
    <definedName name="_xlnm.Print_Area" localSheetId="7">'勤務形態一覧表（外部）'!$A$1:$AN$87</definedName>
    <definedName name="_xlnm.Print_Area" localSheetId="6">'勤務形態一覧表（日中）'!$A$1:$AN$90</definedName>
    <definedName name="_xlnm.Print_Titles" localSheetId="1">チェックリスト!$1:$2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448859</author>
  </authors>
  <commentList>
    <comment ref="D98" authorId="0">
      <text>
        <r>
          <rPr>
            <sz val="11"/>
            <color theme="1"/>
            <rFont val="Yu Gothic UI"/>
          </rPr>
          <t>報酬告示の改正による。</t>
        </r>
      </text>
    </comment>
  </commentList>
</comments>
</file>

<file path=xl/sharedStrings.xml><?xml version="1.0" encoding="utf-8"?>
<sst xmlns="http://schemas.openxmlformats.org/spreadsheetml/2006/main" xmlns:r="http://schemas.openxmlformats.org/officeDocument/2006/relationships" count="388" uniqueCount="388">
  <si>
    <t>生活支援員</t>
    <rPh sb="0" eb="2">
      <t>せいかつ</t>
    </rPh>
    <rPh sb="2" eb="5">
      <t>しえんいん</t>
    </rPh>
    <phoneticPr fontId="9" type="Hiragana"/>
  </si>
  <si>
    <t>事業者名</t>
    <rPh sb="0" eb="3">
      <t>ジギョウシャ</t>
    </rPh>
    <rPh sb="3" eb="4">
      <t>メイ</t>
    </rPh>
    <phoneticPr fontId="9"/>
  </si>
  <si>
    <t>電話番号</t>
    <rPh sb="0" eb="2">
      <t>でんわ</t>
    </rPh>
    <rPh sb="2" eb="4">
      <t>ばんごう</t>
    </rPh>
    <phoneticPr fontId="5" type="Hiragana"/>
  </si>
  <si>
    <t>「外部サービス利用型」
事業所ごとに常勤換算方法で利用者の数を６で除した数以上</t>
    <rPh sb="1" eb="3">
      <t>がいぶ</t>
    </rPh>
    <rPh sb="7" eb="9">
      <t>りよう</t>
    </rPh>
    <rPh sb="9" eb="10">
      <t>がた</t>
    </rPh>
    <phoneticPr fontId="9" type="Hiragana"/>
  </si>
  <si>
    <t>作成日</t>
    <rPh sb="0" eb="3">
      <t>さくせいび</t>
    </rPh>
    <phoneticPr fontId="5" type="Hiragana"/>
  </si>
  <si>
    <t>常勤換算数</t>
    <rPh sb="0" eb="5">
      <t>ジョウキンカンサンスウ</t>
    </rPh>
    <phoneticPr fontId="5"/>
  </si>
  <si>
    <t>事業者代表者名</t>
    <rPh sb="0" eb="3">
      <t>じぎょうしゃ</t>
    </rPh>
    <rPh sb="3" eb="5">
      <t>だいひょう</t>
    </rPh>
    <rPh sb="5" eb="6">
      <t>しゃ</t>
    </rPh>
    <rPh sb="6" eb="7">
      <t>めい</t>
    </rPh>
    <phoneticPr fontId="5" type="Hiragana"/>
  </si>
  <si>
    <t>関係書類</t>
    <rPh sb="0" eb="2">
      <t>カンケイ</t>
    </rPh>
    <rPh sb="2" eb="4">
      <t>ショルイ</t>
    </rPh>
    <phoneticPr fontId="9"/>
  </si>
  <si>
    <t>身体拘束廃止未実施減算</t>
    <rPh sb="0" eb="2">
      <t>しんたい</t>
    </rPh>
    <rPh sb="2" eb="4">
      <t>こうそく</t>
    </rPh>
    <rPh sb="4" eb="6">
      <t>はいし</t>
    </rPh>
    <rPh sb="6" eb="9">
      <t>みじっし</t>
    </rPh>
    <rPh sb="9" eb="11">
      <t>げんさん</t>
    </rPh>
    <phoneticPr fontId="9" type="Hiragana"/>
  </si>
  <si>
    <t>・　１人の夜間支援従事者が支援を行うことができる利用者の数は、30 人まで
・　夜間支援従事者は、常勤、非常勤を問わない。
　　また、事業所に従事する世話人又は生活支援員以外の者であって、夜間における支援を委託されたものであっても差し支えない。
・　夜間支援を行う利用者の就寝前から翌朝の起床後までの間、専従の夜間支援従事者が事業所に配置されていること。
・　夜間支援従事者は、少なくとも一晩につき１回以上は共同生活住居を巡回し、利用者への必要な介護等の支援を行うこと。ただし、サテライト型住居については、当該住居の形態や入居している利用者の意向、状態像等を勘案した上で、サテライト型住居ごとに巡回の必要性を判断することとして差し支えない。</t>
    <rPh sb="125" eb="127">
      <t>やかん</t>
    </rPh>
    <rPh sb="127" eb="129">
      <t>しえん</t>
    </rPh>
    <rPh sb="130" eb="131">
      <t>おこな</t>
    </rPh>
    <rPh sb="132" eb="135">
      <t>りようしゃ</t>
    </rPh>
    <rPh sb="136" eb="139">
      <t>しゅうしんまえ</t>
    </rPh>
    <rPh sb="141" eb="143">
      <t>よくあさ</t>
    </rPh>
    <rPh sb="144" eb="147">
      <t>きしょうご</t>
    </rPh>
    <rPh sb="150" eb="151">
      <t>あいだ</t>
    </rPh>
    <rPh sb="152" eb="154">
      <t>せんじゅう</t>
    </rPh>
    <rPh sb="163" eb="166">
      <t>じぎょうしょ</t>
    </rPh>
    <rPh sb="167" eb="169">
      <t>はいち</t>
    </rPh>
    <rPh sb="215" eb="218">
      <t>りようしゃ</t>
    </rPh>
    <rPh sb="220" eb="222">
      <t>ひつよう</t>
    </rPh>
    <rPh sb="223" eb="225">
      <t>かいご</t>
    </rPh>
    <rPh sb="225" eb="226">
      <t>とう</t>
    </rPh>
    <rPh sb="227" eb="229">
      <t>しえん</t>
    </rPh>
    <rPh sb="230" eb="231">
      <t>おこな</t>
    </rPh>
    <phoneticPr fontId="9" type="Hiragana"/>
  </si>
  <si>
    <t>定員</t>
    <rPh sb="0" eb="2">
      <t>ていいん</t>
    </rPh>
    <phoneticPr fontId="5" type="Hiragana"/>
  </si>
  <si>
    <t>　人員配置体制加算（Ⅱ）</t>
  </si>
  <si>
    <t>管理者　※３　※４</t>
    <rPh sb="0" eb="3">
      <t>かんりしゃ</t>
    </rPh>
    <phoneticPr fontId="9" type="Hiragana"/>
  </si>
  <si>
    <t>　日中サービス支援型共同生活援助サービス費（Ⅰ）</t>
    <rPh sb="1" eb="3">
      <t>にっちゅう</t>
    </rPh>
    <rPh sb="7" eb="9">
      <t>しえん</t>
    </rPh>
    <rPh sb="9" eb="10">
      <t>がた</t>
    </rPh>
    <rPh sb="10" eb="12">
      <t>きょうどう</t>
    </rPh>
    <rPh sb="12" eb="14">
      <t>せいかつ</t>
    </rPh>
    <rPh sb="14" eb="16">
      <t>えんじょ</t>
    </rPh>
    <rPh sb="20" eb="21">
      <t>ひ</t>
    </rPh>
    <phoneticPr fontId="9" type="Hiragana"/>
  </si>
  <si>
    <t>所在地</t>
    <rPh sb="0" eb="1">
      <t>トコロ</t>
    </rPh>
    <rPh sb="1" eb="2">
      <t>ザイ</t>
    </rPh>
    <rPh sb="2" eb="3">
      <t>チ</t>
    </rPh>
    <phoneticPr fontId="9"/>
  </si>
  <si>
    <t>メールアドレス</t>
  </si>
  <si>
    <t>問合せ等担当者　職名</t>
    <rPh sb="0" eb="2">
      <t>トイアワ</t>
    </rPh>
    <rPh sb="3" eb="4">
      <t>トウ</t>
    </rPh>
    <rPh sb="4" eb="7">
      <t>タントウシャ</t>
    </rPh>
    <rPh sb="8" eb="10">
      <t>ショクメイ</t>
    </rPh>
    <phoneticPr fontId="9"/>
  </si>
  <si>
    <t>適 ・ 否</t>
    <rPh sb="0" eb="1">
      <t>テキ</t>
    </rPh>
    <rPh sb="4" eb="5">
      <t>ヒ</t>
    </rPh>
    <phoneticPr fontId="9"/>
  </si>
  <si>
    <t>　　　　〃　　　　　　氏名</t>
    <rPh sb="11" eb="13">
      <t>しめい</t>
    </rPh>
    <phoneticPr fontId="5" type="Hiragana"/>
  </si>
  <si>
    <t>事業所名</t>
    <rPh sb="0" eb="3">
      <t>ジギョウショ</t>
    </rPh>
    <rPh sb="3" eb="4">
      <t>メイ</t>
    </rPh>
    <phoneticPr fontId="9"/>
  </si>
  <si>
    <t>外部サービス利用型
　a　入居定員が８人以上　　100分の90　
　b　入居定員が21人以上　　100分の87</t>
    <rPh sb="0" eb="2">
      <t>がいぶ</t>
    </rPh>
    <rPh sb="6" eb="8">
      <t>りよう</t>
    </rPh>
    <rPh sb="8" eb="9">
      <t>がた</t>
    </rPh>
    <rPh sb="14" eb="16">
      <t>にゅうきょ</t>
    </rPh>
    <rPh sb="16" eb="18">
      <t>ていいん</t>
    </rPh>
    <rPh sb="20" eb="23">
      <t>にんいじょう</t>
    </rPh>
    <rPh sb="28" eb="29">
      <t>ぶん</t>
    </rPh>
    <rPh sb="37" eb="39">
      <t>にゅうきょ</t>
    </rPh>
    <rPh sb="39" eb="41">
      <t>ていいん</t>
    </rPh>
    <rPh sb="44" eb="47">
      <t>にんいじょう</t>
    </rPh>
    <rPh sb="52" eb="53">
      <t>ぶん</t>
    </rPh>
    <phoneticPr fontId="9" type="Hiragana"/>
  </si>
  <si>
    <t>情報公表未報告減算</t>
  </si>
  <si>
    <t xml:space="preserve">　指定共同生活援助事業所等（※）であって、自立生活支援加算（Ⅰ）を算定しているものが、当該指定共同生活援助事業所等（※）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した場合に、当該利用者１人につき１月に１回を限度として、更に加算しているか。
※　指定共同生活援助事業所又は外部サービス利用型指定事業所
</t>
    <rPh sb="12" eb="13">
      <t>とう</t>
    </rPh>
    <rPh sb="43" eb="45">
      <t>とうがい</t>
    </rPh>
    <rPh sb="56" eb="57">
      <t>とう</t>
    </rPh>
    <rPh sb="61" eb="64">
      <t>りようしゃ</t>
    </rPh>
    <rPh sb="65" eb="67">
      <t>どうい</t>
    </rPh>
    <rPh sb="68" eb="69">
      <t>え</t>
    </rPh>
    <rPh sb="71" eb="73">
      <t>とうがい</t>
    </rPh>
    <rPh sb="73" eb="76">
      <t>りようしゃ</t>
    </rPh>
    <rPh sb="77" eb="78">
      <t>たい</t>
    </rPh>
    <rPh sb="216" eb="217">
      <t>さら</t>
    </rPh>
    <rPh sb="218" eb="220">
      <t>かさん</t>
    </rPh>
    <phoneticPr fontId="9" type="Hiragana"/>
  </si>
  <si>
    <t>管理者名</t>
    <rPh sb="0" eb="3">
      <t>カンリシャ</t>
    </rPh>
    <rPh sb="3" eb="4">
      <t>メイ</t>
    </rPh>
    <phoneticPr fontId="9"/>
  </si>
  <si>
    <t>確認項目</t>
    <rPh sb="0" eb="2">
      <t>カクニン</t>
    </rPh>
    <rPh sb="2" eb="4">
      <t>コウモク</t>
    </rPh>
    <phoneticPr fontId="9"/>
  </si>
  <si>
    <t>いいえ</t>
  </si>
  <si>
    <t>確認事項</t>
    <rPh sb="0" eb="2">
      <t>カクニン</t>
    </rPh>
    <rPh sb="2" eb="4">
      <t>ジコウ</t>
    </rPh>
    <phoneticPr fontId="9"/>
  </si>
  <si>
    <t>根拠</t>
    <rPh sb="0" eb="2">
      <t>コンキョ</t>
    </rPh>
    <phoneticPr fontId="9"/>
  </si>
  <si>
    <t>人員配置・報酬編</t>
    <rPh sb="0" eb="2">
      <t>じんいん</t>
    </rPh>
    <rPh sb="2" eb="4">
      <t>はいち</t>
    </rPh>
    <rPh sb="5" eb="7">
      <t>ほうしゅう</t>
    </rPh>
    <rPh sb="7" eb="8">
      <t>へん</t>
    </rPh>
    <phoneticPr fontId="5" type="Hiragana"/>
  </si>
  <si>
    <t>はい</t>
  </si>
  <si>
    <t>　人員配置体制加算（XⅣ）</t>
  </si>
  <si>
    <t>・令和７年３月31日までの間、「感染症の予防及びまん延防止のための指針の整備」及び「非常災害に関する具体的計画」の策定を行っている場合には、減算を適用しない。</t>
  </si>
  <si>
    <t>福祉専門職員配置等加算</t>
    <rPh sb="0" eb="2">
      <t>ふくし</t>
    </rPh>
    <rPh sb="2" eb="4">
      <t>せんもん</t>
    </rPh>
    <rPh sb="4" eb="6">
      <t>しょくいん</t>
    </rPh>
    <rPh sb="6" eb="8">
      <t>はいち</t>
    </rPh>
    <rPh sb="8" eb="9">
      <t>とう</t>
    </rPh>
    <rPh sb="9" eb="11">
      <t>かさん</t>
    </rPh>
    <phoneticPr fontId="9" type="Hiragana"/>
  </si>
  <si>
    <t>セルフチェック欄</t>
    <rPh sb="7" eb="8">
      <t>ラン</t>
    </rPh>
    <phoneticPr fontId="9"/>
  </si>
  <si>
    <t>非常勤で兼務</t>
    <rPh sb="0" eb="3">
      <t>ヒジョウキン</t>
    </rPh>
    <rPh sb="4" eb="6">
      <t>ケンム</t>
    </rPh>
    <phoneticPr fontId="31"/>
  </si>
  <si>
    <t>サービス提供職員欠如減算</t>
    <rPh sb="4" eb="6">
      <t>ていきょう</t>
    </rPh>
    <rPh sb="6" eb="8">
      <t>しょくいん</t>
    </rPh>
    <rPh sb="8" eb="10">
      <t>けつじょ</t>
    </rPh>
    <rPh sb="10" eb="12">
      <t>げんさん</t>
    </rPh>
    <phoneticPr fontId="9" type="Hiragana"/>
  </si>
  <si>
    <t>その他</t>
    <rPh sb="2" eb="3">
      <t>た</t>
    </rPh>
    <phoneticPr fontId="9" type="Hiragana"/>
  </si>
  <si>
    <r>
      <t>　</t>
    </r>
    <r>
      <rPr>
        <sz val="11"/>
        <color auto="1"/>
        <rFont val="Meiryo UI"/>
      </rPr>
      <t>体験利用で日中を当該共同生活住居以外で過ごす者</t>
    </r>
    <rPh sb="1" eb="3">
      <t>たいけん</t>
    </rPh>
    <rPh sb="3" eb="5">
      <t>りよう</t>
    </rPh>
    <rPh sb="6" eb="8">
      <t>にっちゅう</t>
    </rPh>
    <rPh sb="9" eb="11">
      <t>とうがい</t>
    </rPh>
    <rPh sb="11" eb="13">
      <t>きょうどう</t>
    </rPh>
    <rPh sb="13" eb="15">
      <t>せいかつ</t>
    </rPh>
    <rPh sb="15" eb="17">
      <t>じゅうきょ</t>
    </rPh>
    <rPh sb="17" eb="19">
      <t>いがい</t>
    </rPh>
    <rPh sb="20" eb="21">
      <t>す</t>
    </rPh>
    <rPh sb="23" eb="24">
      <t>しゃ</t>
    </rPh>
    <phoneticPr fontId="9" type="Hiragana"/>
  </si>
  <si>
    <t xml:space="preserve">・実施した処遇改善に関する職員への周知記録・資料
・賃金改善計画
・職員研修計画
・労基署届出関係書類
・労働保険料納付記録
</t>
  </si>
  <si>
    <t>該当
なし</t>
    <rPh sb="0" eb="2">
      <t>がいとう</t>
    </rPh>
    <phoneticPr fontId="9" type="Hiragana"/>
  </si>
  <si>
    <t>人員配置</t>
    <rPh sb="0" eb="2">
      <t>じんいん</t>
    </rPh>
    <rPh sb="2" eb="4">
      <t>はいち</t>
    </rPh>
    <phoneticPr fontId="9" type="Hiragana"/>
  </si>
  <si>
    <t>※原則、平18厚告第523号別表の番号</t>
    <rPh sb="1" eb="3">
      <t>げんそく</t>
    </rPh>
    <rPh sb="17" eb="19">
      <t>ばんごう</t>
    </rPh>
    <phoneticPr fontId="9" type="Hiragana"/>
  </si>
  <si>
    <t xml:space="preserve">　別に厚生労働大臣が定める基準に適合しているものとして知事に届け出た指定共同生活援助事業所等又は外部サービス利用型指定事業所であって、自立生活支援加算（Ⅰ）を算定しているものにおいて、住宅確保要配慮者居住支援法人又は住宅確保要配慮者居住支援協議会に対して、１月に１回以上、利用者の住宅の確保及び居住の支援に必要な情報を共有した場合に、更に加算しているか。
</t>
    <rPh sb="79" eb="81">
      <t>さんてい</t>
    </rPh>
    <rPh sb="167" eb="168">
      <t>さら</t>
    </rPh>
    <rPh sb="169" eb="171">
      <t>かさん</t>
    </rPh>
    <phoneticPr fontId="9" type="Hiragana"/>
  </si>
  <si>
    <r>
      <t>　別に厚生労働大臣が定める施設基準に適合しているものとして知事に届け出た</t>
    </r>
    <r>
      <rPr>
        <sz val="11"/>
        <color auto="1"/>
        <rFont val="Meiryo UI"/>
      </rPr>
      <t>指定共同生活援助事業所等（外部サービス利用型は除く）において、指定障害者支援施設等又は指定障害児入所施設等に１年以上入所していた者であって当該施設等を退所してから１年以内のもののうち、別に厚生労働大臣が定める基準に適合すると認められた利用者に対し、共同生活援助計画等に基づき、地域で生活するために必要な相談援助や個別の支援等を行った場合に、加算しているか。
　ただし、12の重度障害者支援加算を算定している場合は、算定しない。</t>
    </r>
    <rPh sb="1" eb="2">
      <t>べつ</t>
    </rPh>
    <rPh sb="3" eb="5">
      <t>こうせい</t>
    </rPh>
    <rPh sb="5" eb="7">
      <t>ろうどう</t>
    </rPh>
    <rPh sb="7" eb="9">
      <t>だいじん</t>
    </rPh>
    <rPh sb="10" eb="11">
      <t>さだ</t>
    </rPh>
    <rPh sb="13" eb="15">
      <t>しせつ</t>
    </rPh>
    <rPh sb="15" eb="17">
      <t>きじゅん</t>
    </rPh>
    <rPh sb="18" eb="20">
      <t>てきごう</t>
    </rPh>
    <rPh sb="29" eb="31">
      <t>ちじ</t>
    </rPh>
    <rPh sb="32" eb="33">
      <t>とど</t>
    </rPh>
    <rPh sb="34" eb="35">
      <t>で</t>
    </rPh>
    <rPh sb="49" eb="51">
      <t>がいぶ</t>
    </rPh>
    <rPh sb="55" eb="57">
      <t>りよう</t>
    </rPh>
    <rPh sb="57" eb="58">
      <t>がた</t>
    </rPh>
    <rPh sb="59" eb="60">
      <t>のぞ</t>
    </rPh>
    <rPh sb="67" eb="69">
      <t>してい</t>
    </rPh>
    <rPh sb="69" eb="72">
      <t>しょうがいしゃ</t>
    </rPh>
    <rPh sb="72" eb="74">
      <t>しえん</t>
    </rPh>
    <rPh sb="74" eb="76">
      <t>しせつ</t>
    </rPh>
    <rPh sb="76" eb="77">
      <t>とう</t>
    </rPh>
    <rPh sb="77" eb="78">
      <t>また</t>
    </rPh>
    <rPh sb="79" eb="81">
      <t>してい</t>
    </rPh>
    <rPh sb="81" eb="84">
      <t>しょうがいじ</t>
    </rPh>
    <rPh sb="84" eb="86">
      <t>にゅうしょ</t>
    </rPh>
    <rPh sb="86" eb="88">
      <t>しせつ</t>
    </rPh>
    <rPh sb="88" eb="89">
      <t>とう</t>
    </rPh>
    <rPh sb="91" eb="94">
      <t>ねんいじょう</t>
    </rPh>
    <rPh sb="94" eb="96">
      <t>にゅうしょ</t>
    </rPh>
    <rPh sb="100" eb="101">
      <t>もの</t>
    </rPh>
    <rPh sb="105" eb="107">
      <t>とうがい</t>
    </rPh>
    <rPh sb="107" eb="109">
      <t>しせつ</t>
    </rPh>
    <rPh sb="109" eb="110">
      <t>とう</t>
    </rPh>
    <rPh sb="111" eb="113">
      <t>たいしょ</t>
    </rPh>
    <rPh sb="118" eb="119">
      <t>ねん</t>
    </rPh>
    <rPh sb="119" eb="121">
      <t>いない</t>
    </rPh>
    <rPh sb="128" eb="129">
      <t>べつ</t>
    </rPh>
    <rPh sb="130" eb="132">
      <t>こうせい</t>
    </rPh>
    <rPh sb="132" eb="134">
      <t>ろうどう</t>
    </rPh>
    <rPh sb="134" eb="136">
      <t>だいじん</t>
    </rPh>
    <rPh sb="137" eb="138">
      <t>さだ</t>
    </rPh>
    <rPh sb="140" eb="142">
      <t>きじゅん</t>
    </rPh>
    <rPh sb="143" eb="145">
      <t>てきごう</t>
    </rPh>
    <rPh sb="148" eb="149">
      <t>みと</t>
    </rPh>
    <rPh sb="153" eb="156">
      <t>りようしゃ</t>
    </rPh>
    <rPh sb="157" eb="158">
      <t>たい</t>
    </rPh>
    <rPh sb="170" eb="171">
      <t>もと</t>
    </rPh>
    <rPh sb="174" eb="176">
      <t>ちいき</t>
    </rPh>
    <rPh sb="177" eb="179">
      <t>せいかつ</t>
    </rPh>
    <rPh sb="184" eb="186">
      <t>ひつよう</t>
    </rPh>
    <rPh sb="187" eb="189">
      <t>そうだん</t>
    </rPh>
    <rPh sb="189" eb="191">
      <t>えんじょ</t>
    </rPh>
    <rPh sb="192" eb="194">
      <t>こべつ</t>
    </rPh>
    <rPh sb="195" eb="197">
      <t>しえん</t>
    </rPh>
    <rPh sb="197" eb="198">
      <t>とう</t>
    </rPh>
    <rPh sb="199" eb="200">
      <t>おこな</t>
    </rPh>
    <rPh sb="202" eb="204">
      <t>ばあい</t>
    </rPh>
    <rPh sb="206" eb="208">
      <t>かさん</t>
    </rPh>
    <rPh sb="223" eb="225">
      <t>じゅうど</t>
    </rPh>
    <rPh sb="225" eb="228">
      <t>しょうがいしゃ</t>
    </rPh>
    <rPh sb="228" eb="230">
      <t>しえん</t>
    </rPh>
    <rPh sb="230" eb="232">
      <t>かさん</t>
    </rPh>
    <rPh sb="233" eb="235">
      <t>さんてい</t>
    </rPh>
    <rPh sb="239" eb="241">
      <t>ばあい</t>
    </rPh>
    <rPh sb="243" eb="245">
      <t>さんてい</t>
    </rPh>
    <phoneticPr fontId="9" type="Hiragana"/>
  </si>
  <si>
    <t>集中的支援加算</t>
    <rPh sb="0" eb="3">
      <t>しゅうちゅうてき</t>
    </rPh>
    <rPh sb="3" eb="5">
      <t>しえん</t>
    </rPh>
    <rPh sb="5" eb="7">
      <t>かさん</t>
    </rPh>
    <phoneticPr fontId="9" type="Hiragana"/>
  </si>
  <si>
    <t>高次脳機能障害者支援体制加算</t>
  </si>
  <si>
    <t>基本事項</t>
    <rPh sb="0" eb="2">
      <t>キホン</t>
    </rPh>
    <rPh sb="2" eb="4">
      <t>ジコウ</t>
    </rPh>
    <phoneticPr fontId="9"/>
  </si>
  <si>
    <t>　(1) 「４週」・「暦月」のいずれかを選択してください。</t>
    <rPh sb="7" eb="8">
      <t>シュウ</t>
    </rPh>
    <rPh sb="11" eb="12">
      <t>レキ</t>
    </rPh>
    <rPh sb="12" eb="13">
      <t>ツキ</t>
    </rPh>
    <rPh sb="20" eb="22">
      <t>センタク</t>
    </rPh>
    <phoneticPr fontId="31"/>
  </si>
  <si>
    <t>留意点・補足</t>
    <rPh sb="0" eb="3">
      <t>りゅういてん</t>
    </rPh>
    <rPh sb="4" eb="6">
      <t>ほそく</t>
    </rPh>
    <phoneticPr fontId="9" type="Hiragana"/>
  </si>
  <si>
    <t>専従</t>
    <rPh sb="0" eb="2">
      <t>センジュウ</t>
    </rPh>
    <phoneticPr fontId="9"/>
  </si>
  <si>
    <t>常勤・非常勤</t>
    <rPh sb="0" eb="2">
      <t>じょうきん</t>
    </rPh>
    <rPh sb="3" eb="6">
      <t>ひじょうきん</t>
    </rPh>
    <phoneticPr fontId="9" type="Hiragana"/>
  </si>
  <si>
    <r>
      <t>　</t>
    </r>
    <r>
      <rPr>
        <sz val="11"/>
        <color auto="1"/>
        <rFont val="Meiryo UI"/>
      </rPr>
      <t>医療連携体制加算（Ⅱ）については、医療機関等との連携により、看護職員を指定共同生活援助事業所等に訪問させ、当該看護職員が利用者に対して１時間以上２時間未満の看護を行った場合に、当該看護を受けた利用者に対し、１日につき所定単位数を加算しているか。</t>
    </r>
    <rPh sb="69" eb="71">
      <t>じかん</t>
    </rPh>
    <rPh sb="71" eb="73">
      <t>いじょう</t>
    </rPh>
    <rPh sb="74" eb="76">
      <t>じかん</t>
    </rPh>
    <rPh sb="76" eb="78">
      <t>みまん</t>
    </rPh>
    <phoneticPr fontId="9" type="Hiragana"/>
  </si>
  <si>
    <t>(1)記載する期間</t>
    <rPh sb="3" eb="5">
      <t>キサイ</t>
    </rPh>
    <rPh sb="7" eb="9">
      <t>キカン</t>
    </rPh>
    <phoneticPr fontId="9"/>
  </si>
  <si>
    <t>　従業者は、専ら当該事業所の職務に従事する者又は指定共同生活援助の単位ごと専ら当該指定共同生活援助の提供に当たる者でなければならない。ただし、利用者の支援に支障がない場合はこの限りでない。</t>
    <rPh sb="1" eb="4">
      <t>じゅうぎょうしゃ</t>
    </rPh>
    <rPh sb="6" eb="7">
      <t>もっぱ</t>
    </rPh>
    <rPh sb="8" eb="10">
      <t>とうがい</t>
    </rPh>
    <rPh sb="10" eb="13">
      <t>じぎょうしょ</t>
    </rPh>
    <rPh sb="14" eb="16">
      <t>しょくむ</t>
    </rPh>
    <rPh sb="17" eb="19">
      <t>じゅうじ</t>
    </rPh>
    <rPh sb="21" eb="22">
      <t>もの</t>
    </rPh>
    <rPh sb="22" eb="23">
      <t>また</t>
    </rPh>
    <rPh sb="24" eb="26">
      <t>してい</t>
    </rPh>
    <rPh sb="26" eb="28">
      <t>きょうどう</t>
    </rPh>
    <rPh sb="28" eb="30">
      <t>せいかつ</t>
    </rPh>
    <rPh sb="30" eb="32">
      <t>えんじょ</t>
    </rPh>
    <rPh sb="33" eb="35">
      <t>たんい</t>
    </rPh>
    <rPh sb="37" eb="38">
      <t>もっぱ</t>
    </rPh>
    <rPh sb="39" eb="41">
      <t>とうがい</t>
    </rPh>
    <rPh sb="41" eb="43">
      <t>してい</t>
    </rPh>
    <rPh sb="43" eb="45">
      <t>きょうどう</t>
    </rPh>
    <rPh sb="45" eb="47">
      <t>せいかつ</t>
    </rPh>
    <rPh sb="47" eb="49">
      <t>えんじょ</t>
    </rPh>
    <rPh sb="50" eb="52">
      <t>ていきょう</t>
    </rPh>
    <rPh sb="53" eb="54">
      <t>あ</t>
    </rPh>
    <rPh sb="56" eb="57">
      <t>もの</t>
    </rPh>
    <rPh sb="71" eb="74">
      <t>りようしゃ</t>
    </rPh>
    <rPh sb="75" eb="77">
      <t>しえん</t>
    </rPh>
    <rPh sb="78" eb="80">
      <t>ししょう</t>
    </rPh>
    <rPh sb="83" eb="85">
      <t>ばあい</t>
    </rPh>
    <rPh sb="88" eb="89">
      <t>かぎ</t>
    </rPh>
    <phoneticPr fontId="9" type="Hiragana"/>
  </si>
  <si>
    <t>業務継続計画未策定減算</t>
  </si>
  <si>
    <t>虐待防止措置未実施減算</t>
  </si>
  <si>
    <t>日中サービス支援型
　a　入居定員が21人以上　　100分の93
  b　一体的な運営が行われている共同生活住居（サテライト型住居含む）の入居定員の合計数が21人以上
　　　　　　　　　　　　　　　　　　100分の95</t>
    <rPh sb="0" eb="2">
      <t>にっちゅう</t>
    </rPh>
    <rPh sb="6" eb="8">
      <t>しえん</t>
    </rPh>
    <rPh sb="8" eb="9">
      <t>がた</t>
    </rPh>
    <rPh sb="14" eb="16">
      <t>にゅうきょ</t>
    </rPh>
    <rPh sb="16" eb="18">
      <t>ていいん</t>
    </rPh>
    <rPh sb="21" eb="24">
      <t>にんいじょう</t>
    </rPh>
    <rPh sb="29" eb="30">
      <t>ぶん</t>
    </rPh>
    <rPh sb="38" eb="41">
      <t>いったいてき</t>
    </rPh>
    <rPh sb="42" eb="44">
      <t>うんえい</t>
    </rPh>
    <rPh sb="45" eb="46">
      <t>おこな</t>
    </rPh>
    <rPh sb="51" eb="53">
      <t>きょうどう</t>
    </rPh>
    <rPh sb="53" eb="55">
      <t>せいかつ</t>
    </rPh>
    <rPh sb="55" eb="57">
      <t>じゅうきょ</t>
    </rPh>
    <rPh sb="63" eb="64">
      <t>がた</t>
    </rPh>
    <rPh sb="64" eb="66">
      <t>じゅうきょ</t>
    </rPh>
    <rPh sb="66" eb="67">
      <t>ふく</t>
    </rPh>
    <rPh sb="70" eb="72">
      <t>にゅうきょ</t>
    </rPh>
    <rPh sb="72" eb="74">
      <t>ていいん</t>
    </rPh>
    <rPh sb="75" eb="78">
      <t>ごうけいすう</t>
    </rPh>
    <rPh sb="81" eb="82">
      <t>にん</t>
    </rPh>
    <rPh sb="82" eb="84">
      <t>いじょう</t>
    </rPh>
    <rPh sb="106" eb="107">
      <t>ぶん</t>
    </rPh>
    <phoneticPr fontId="9" type="Hiragana"/>
  </si>
  <si>
    <t>該当あり</t>
    <rPh sb="0" eb="2">
      <t>がいとう</t>
    </rPh>
    <phoneticPr fontId="9" type="Hiragana"/>
  </si>
  <si>
    <t>医療的ケア対応支援加算</t>
  </si>
  <si>
    <t>サービス管理責任者欠如減算</t>
    <rPh sb="4" eb="6">
      <t>かんり</t>
    </rPh>
    <rPh sb="6" eb="9">
      <t>せきにんしゃ</t>
    </rPh>
    <rPh sb="9" eb="11">
      <t>けつじょ</t>
    </rPh>
    <rPh sb="11" eb="13">
      <t>げんさん</t>
    </rPh>
    <phoneticPr fontId="9" type="Hiragana"/>
  </si>
  <si>
    <t>・　日中支援の内容について、個別支援計画に位置付けるとともに、指定障害福祉サービス基準に規定する生活支援員又は世話人の員数に加えて、日中に支援を行う日中支援従事者を加配しなければならない。なお、この場合の日中の支援に係る生活支援員又は世話人の勤務時間については、指定障害福祉サービス基準に規定する生活支援員又は世話人の員数を算定する際の勤務時間には含めてならない。
・　日中支援従事者は、当該事業所に従事する世話人又は生活支援員以外の者であって、日中の支援を委託されたものであっても差し支えない。</t>
    <rPh sb="2" eb="4">
      <t>にっちゅう</t>
    </rPh>
    <rPh sb="4" eb="6">
      <t>しえん</t>
    </rPh>
    <rPh sb="7" eb="9">
      <t>ないよう</t>
    </rPh>
    <rPh sb="14" eb="16">
      <t>こべつ</t>
    </rPh>
    <rPh sb="16" eb="18">
      <t>しえん</t>
    </rPh>
    <rPh sb="18" eb="20">
      <t>けいかく</t>
    </rPh>
    <rPh sb="21" eb="23">
      <t>いち</t>
    </rPh>
    <rPh sb="23" eb="24">
      <t>つ</t>
    </rPh>
    <rPh sb="31" eb="33">
      <t>してい</t>
    </rPh>
    <rPh sb="33" eb="35">
      <t>しょうがい</t>
    </rPh>
    <rPh sb="35" eb="37">
      <t>ふくし</t>
    </rPh>
    <rPh sb="41" eb="43">
      <t>きじゅん</t>
    </rPh>
    <rPh sb="44" eb="46">
      <t>きてい</t>
    </rPh>
    <rPh sb="48" eb="50">
      <t>せいかつ</t>
    </rPh>
    <rPh sb="50" eb="53">
      <t>しえんいん</t>
    </rPh>
    <rPh sb="53" eb="54">
      <t>また</t>
    </rPh>
    <rPh sb="55" eb="58">
      <t>せわにん</t>
    </rPh>
    <rPh sb="59" eb="61">
      <t>いんすう</t>
    </rPh>
    <rPh sb="62" eb="63">
      <t>くわ</t>
    </rPh>
    <rPh sb="66" eb="68">
      <t>にっちゅう</t>
    </rPh>
    <rPh sb="69" eb="71">
      <t>しえん</t>
    </rPh>
    <rPh sb="72" eb="73">
      <t>おこな</t>
    </rPh>
    <rPh sb="74" eb="76">
      <t>にっちゅう</t>
    </rPh>
    <rPh sb="76" eb="78">
      <t>しえん</t>
    </rPh>
    <rPh sb="78" eb="81">
      <t>じゅうじしゃ</t>
    </rPh>
    <rPh sb="82" eb="84">
      <t>かはい</t>
    </rPh>
    <rPh sb="99" eb="101">
      <t>ばあい</t>
    </rPh>
    <rPh sb="102" eb="104">
      <t>にっちゅう</t>
    </rPh>
    <rPh sb="105" eb="107">
      <t>しえん</t>
    </rPh>
    <rPh sb="108" eb="109">
      <t>かか</t>
    </rPh>
    <rPh sb="110" eb="112">
      <t>せいかつ</t>
    </rPh>
    <rPh sb="112" eb="115">
      <t>しえんいん</t>
    </rPh>
    <rPh sb="115" eb="116">
      <t>また</t>
    </rPh>
    <rPh sb="117" eb="120">
      <t>せわにん</t>
    </rPh>
    <rPh sb="121" eb="123">
      <t>きんむ</t>
    </rPh>
    <rPh sb="123" eb="125">
      <t>じかん</t>
    </rPh>
    <rPh sb="131" eb="133">
      <t>してい</t>
    </rPh>
    <rPh sb="133" eb="135">
      <t>しょうがい</t>
    </rPh>
    <rPh sb="135" eb="137">
      <t>ふくし</t>
    </rPh>
    <rPh sb="141" eb="143">
      <t>きじゅん</t>
    </rPh>
    <rPh sb="144" eb="146">
      <t>きてい</t>
    </rPh>
    <rPh sb="148" eb="150">
      <t>せいかつ</t>
    </rPh>
    <rPh sb="150" eb="153">
      <t>しえんいん</t>
    </rPh>
    <rPh sb="153" eb="154">
      <t>また</t>
    </rPh>
    <rPh sb="155" eb="158">
      <t>せわにん</t>
    </rPh>
    <rPh sb="159" eb="161">
      <t>いんすう</t>
    </rPh>
    <rPh sb="162" eb="164">
      <t>さんてい</t>
    </rPh>
    <rPh sb="166" eb="167">
      <t>さい</t>
    </rPh>
    <rPh sb="168" eb="170">
      <t>きんむ</t>
    </rPh>
    <rPh sb="170" eb="172">
      <t>じかん</t>
    </rPh>
    <rPh sb="174" eb="175">
      <t>ふく</t>
    </rPh>
    <rPh sb="185" eb="187">
      <t>にっちゅう</t>
    </rPh>
    <rPh sb="187" eb="189">
      <t>しえん</t>
    </rPh>
    <rPh sb="189" eb="192">
      <t>じゅうじしゃ</t>
    </rPh>
    <rPh sb="194" eb="196">
      <t>とうがい</t>
    </rPh>
    <rPh sb="196" eb="199">
      <t>じぎょうしょ</t>
    </rPh>
    <rPh sb="200" eb="202">
      <t>じゅうじ</t>
    </rPh>
    <rPh sb="204" eb="207">
      <t>せわにん</t>
    </rPh>
    <rPh sb="207" eb="208">
      <t>また</t>
    </rPh>
    <rPh sb="209" eb="211">
      <t>せいかつ</t>
    </rPh>
    <rPh sb="211" eb="214">
      <t>しえんいん</t>
    </rPh>
    <rPh sb="214" eb="216">
      <t>いがい</t>
    </rPh>
    <rPh sb="217" eb="218">
      <t>もの</t>
    </rPh>
    <rPh sb="223" eb="225">
      <t>にっちゅう</t>
    </rPh>
    <rPh sb="226" eb="228">
      <t>しえん</t>
    </rPh>
    <rPh sb="229" eb="231">
      <t>いたく</t>
    </rPh>
    <rPh sb="241" eb="242">
      <t>さ</t>
    </rPh>
    <rPh sb="243" eb="244">
      <t>つか</t>
    </rPh>
    <phoneticPr fontId="9" type="Hiragana"/>
  </si>
  <si>
    <t>共同生活援助計画未作成減算</t>
    <rPh sb="0" eb="2">
      <t>きょうどう</t>
    </rPh>
    <rPh sb="2" eb="4">
      <t>せいかつ</t>
    </rPh>
    <rPh sb="4" eb="6">
      <t>えんじょ</t>
    </rPh>
    <rPh sb="6" eb="8">
      <t>けいかく</t>
    </rPh>
    <rPh sb="8" eb="11">
      <t>みさくせい</t>
    </rPh>
    <rPh sb="11" eb="13">
      <t>げんさん</t>
    </rPh>
    <phoneticPr fontId="9" type="Hiragana"/>
  </si>
  <si>
    <t>減算</t>
    <rPh sb="0" eb="2">
      <t>げんさん</t>
    </rPh>
    <phoneticPr fontId="13" type="Hiragana"/>
  </si>
  <si>
    <t>加算</t>
    <rPh sb="0" eb="2">
      <t>かさん</t>
    </rPh>
    <phoneticPr fontId="13" type="Hiragana"/>
  </si>
  <si>
    <t>※１</t>
  </si>
  <si>
    <t>平均利用者数</t>
    <rPh sb="0" eb="2">
      <t>ヘイキン</t>
    </rPh>
    <rPh sb="2" eb="6">
      <t>リヨウシャスウ</t>
    </rPh>
    <phoneticPr fontId="9"/>
  </si>
  <si>
    <r>
      <t>　福祉専門職員配置等加算（Ⅰ）については、</t>
    </r>
    <r>
      <rPr>
        <sz val="11"/>
        <color auto="1"/>
        <rFont val="Meiryo UI"/>
      </rPr>
      <t>人員に関する基準により置くべき世話人又は生活支援員（世話人等）として常勤で配置されている従業者のうち、社会福祉士、介護福祉士、精神保健福祉士又は公認心理師であるものの割合が100分の35以上であるものとして知事に届け出た指定共同生活援助事業所等において、指定共同生活援助等を行った場合に、加算しているか。</t>
    </r>
    <rPh sb="21" eb="23">
      <t>ジンイン</t>
    </rPh>
    <rPh sb="24" eb="25">
      <t>カン</t>
    </rPh>
    <rPh sb="27" eb="29">
      <t>キジュン</t>
    </rPh>
    <rPh sb="36" eb="39">
      <t>セワニン</t>
    </rPh>
    <rPh sb="39" eb="40">
      <t>マタ</t>
    </rPh>
    <rPh sb="41" eb="43">
      <t>セイカツ</t>
    </rPh>
    <rPh sb="43" eb="46">
      <t>シエンイン</t>
    </rPh>
    <rPh sb="47" eb="50">
      <t>セワニン</t>
    </rPh>
    <rPh sb="50" eb="51">
      <t>トウ</t>
    </rPh>
    <rPh sb="84" eb="86">
      <t>セイシン</t>
    </rPh>
    <rPh sb="86" eb="88">
      <t>ホケン</t>
    </rPh>
    <rPh sb="88" eb="91">
      <t>フクシシ</t>
    </rPh>
    <rPh sb="91" eb="92">
      <t>マタ</t>
    </rPh>
    <rPh sb="93" eb="95">
      <t>コウニン</t>
    </rPh>
    <rPh sb="95" eb="97">
      <t>シンリ</t>
    </rPh>
    <rPh sb="97" eb="98">
      <t>シ</t>
    </rPh>
    <rPh sb="131" eb="133">
      <t>シテイ</t>
    </rPh>
    <rPh sb="133" eb="135">
      <t>キョウドウ</t>
    </rPh>
    <rPh sb="135" eb="137">
      <t>セイカツ</t>
    </rPh>
    <rPh sb="137" eb="139">
      <t>エンジョ</t>
    </rPh>
    <rPh sb="142" eb="143">
      <t>トウ</t>
    </rPh>
    <rPh sb="148" eb="150">
      <t>シテイ</t>
    </rPh>
    <rPh sb="150" eb="152">
      <t>キョウドウ</t>
    </rPh>
    <rPh sb="152" eb="154">
      <t>セイカツ</t>
    </rPh>
    <rPh sb="154" eb="156">
      <t>エンジョ</t>
    </rPh>
    <rPh sb="156" eb="157">
      <t>トウ</t>
    </rPh>
    <phoneticPr fontId="9"/>
  </si>
  <si>
    <t>※２</t>
  </si>
  <si>
    <t>※３</t>
  </si>
  <si>
    <r>
      <t>　</t>
    </r>
    <r>
      <rPr>
        <sz val="11"/>
        <color auto="1"/>
        <rFont val="Meiryo UI"/>
      </rPr>
      <t>重度障害者支援加算（Ⅱ）について、別に厚生労働大臣が定める施設基準に適合しているものとして知事に届け出た指定共同生活援助事業所等（※）において、区分４以上に該当し、平成18年厚生労働省告示第523号の別表「介護給付費等単位数表」の第8の1の注1の(2)に規定する利用者の支援の度合に相当する支援の度合にある者（</t>
    </r>
    <r>
      <rPr>
        <sz val="9"/>
        <color auto="1"/>
        <rFont val="Meiryo UI"/>
      </rPr>
      <t>指定障害福祉サービス基準附則第18条の2第1項又は第2項の規定の適用を受ける利用者を除く。</t>
    </r>
    <r>
      <rPr>
        <sz val="11"/>
        <color auto="1"/>
        <rFont val="Meiryo UI"/>
      </rPr>
      <t>）に対して指定共同生活援助等（※）を行った場合に、1日につき所定単位数を加算しているか。
　また、当該加算の算定を開始した日から起算して180日以内の期間については、更に１日につき加算する。
※指定共同生活援助又は日中サービス支援型指定共同生活援助が対象</t>
    </r>
    <rPh sb="18" eb="19">
      <t>べつ</t>
    </rPh>
    <phoneticPr fontId="9" type="Hiragana"/>
  </si>
  <si>
    <t>通勤者生活支援加算</t>
    <rPh sb="0" eb="3">
      <t>つうきんしゃ</t>
    </rPh>
    <rPh sb="3" eb="5">
      <t>せいかつ</t>
    </rPh>
    <rPh sb="5" eb="7">
      <t>しえん</t>
    </rPh>
    <rPh sb="7" eb="9">
      <t>かさん</t>
    </rPh>
    <phoneticPr fontId="9" type="Hiragana"/>
  </si>
  <si>
    <t>※４</t>
  </si>
  <si>
    <t>※７</t>
  </si>
  <si>
    <t>福祉専門職員配置等加算</t>
    <rPh sb="0" eb="2">
      <t>フクシ</t>
    </rPh>
    <rPh sb="2" eb="4">
      <t>センモン</t>
    </rPh>
    <rPh sb="4" eb="6">
      <t>ショクイン</t>
    </rPh>
    <rPh sb="6" eb="9">
      <t>ハイチトウ</t>
    </rPh>
    <rPh sb="9" eb="11">
      <t>カサン</t>
    </rPh>
    <phoneticPr fontId="9"/>
  </si>
  <si>
    <t>職種等</t>
    <rPh sb="0" eb="2">
      <t>しょくしゅ</t>
    </rPh>
    <rPh sb="2" eb="3">
      <t>とう</t>
    </rPh>
    <phoneticPr fontId="9" type="Hiragana"/>
  </si>
  <si>
    <t>世話人</t>
    <rPh sb="0" eb="3">
      <t>セワニン</t>
    </rPh>
    <phoneticPr fontId="5"/>
  </si>
  <si>
    <t>・　福祉専門職員配置等加算(Ⅰ)を算定している場合は、算定しない。</t>
  </si>
  <si>
    <t>令和７年度 共同生活援助サービス費</t>
    <rPh sb="0" eb="2">
      <t>レイワ</t>
    </rPh>
    <rPh sb="3" eb="5">
      <t>ネンド</t>
    </rPh>
    <phoneticPr fontId="9"/>
  </si>
  <si>
    <t>必要配置数</t>
    <rPh sb="0" eb="2">
      <t>ひつよう</t>
    </rPh>
    <rPh sb="2" eb="5">
      <t>はいちすう</t>
    </rPh>
    <phoneticPr fontId="9" type="Hiragana"/>
  </si>
  <si>
    <t>氏名</t>
    <rPh sb="0" eb="2">
      <t>しめい</t>
    </rPh>
    <phoneticPr fontId="9" type="Hiragana"/>
  </si>
  <si>
    <t>視覚・聴覚言語障害者支援体制加算</t>
    <rPh sb="0" eb="2">
      <t>しかく</t>
    </rPh>
    <rPh sb="3" eb="5">
      <t>ちょうかく</t>
    </rPh>
    <rPh sb="5" eb="7">
      <t>げんご</t>
    </rPh>
    <rPh sb="7" eb="10">
      <t>しょうがいしゃ</t>
    </rPh>
    <rPh sb="10" eb="12">
      <t>しえん</t>
    </rPh>
    <rPh sb="12" eb="14">
      <t>たいせい</t>
    </rPh>
    <rPh sb="14" eb="16">
      <t>かさん</t>
    </rPh>
    <phoneticPr fontId="9" type="Hiragana"/>
  </si>
  <si>
    <t>夜間支援従事者</t>
    <rPh sb="0" eb="2">
      <t>やかん</t>
    </rPh>
    <rPh sb="2" eb="4">
      <t>しえん</t>
    </rPh>
    <rPh sb="4" eb="7">
      <t>じゅうじしゃ</t>
    </rPh>
    <phoneticPr fontId="9" type="Hiragana"/>
  </si>
  <si>
    <r>
      <t>　夜間支援等体制加算（Ⅰ）について、</t>
    </r>
    <r>
      <rPr>
        <sz val="11"/>
        <color auto="1"/>
        <rFont val="Meiryo UI"/>
      </rPr>
      <t xml:space="preserve">夜勤を行う夜間支援従事者を配置し、利用者に対して夜間及び深夜の時間帯を通じて必要な介護等の支援を提供できる体制を確保しているものとして知事が認めた指定共同生活援助事業所等（※）において、サービスを行った場合に、加算しているか。
・※指定共同生活援助又は外部サービス利用型指定共同生活援助が対象
・夜間支援従事者は、夜間に支援を行う利用者が居住する共同生活住居に配置される必要がある。ただし、これにより難い特別な事情がある場合であって、適切な夜間支援体制が確保できるものとして知事が認めた場合は、この限りではない。
・夜間支援従事者が複数の共同生活住居に居住する利用者に対して夜間支援を行っている場合には、夜間支援従事者が配置されている共同生活住居と、その他の共同生活住居が概ね10 分以内の地理的条件にあり、かつ、利用者の呼び出し等に速やかに対応できるよう、特別な連絡体制（非常通報装置、携帯電話等）が確保される必要がある。
</t>
    </r>
  </si>
  <si>
    <t>・　利用者の数は、重度の視覚障害、聴覚障害、言語機能障害又は知的障害のうち２以上の障害を有する利用者については、当該利用者数に２を乗じて得た数とする。</t>
    <rPh sb="2" eb="5">
      <t>りようしゃ</t>
    </rPh>
    <rPh sb="6" eb="7">
      <t>かず</t>
    </rPh>
    <phoneticPr fontId="9" type="Hiragana"/>
  </si>
  <si>
    <t>夜間支援等体制加算</t>
    <rPh sb="0" eb="2">
      <t>やかん</t>
    </rPh>
    <rPh sb="2" eb="4">
      <t>しえん</t>
    </rPh>
    <rPh sb="4" eb="5">
      <t>とう</t>
    </rPh>
    <rPh sb="5" eb="7">
      <t>たいせい</t>
    </rPh>
    <rPh sb="7" eb="9">
      <t>かさん</t>
    </rPh>
    <phoneticPr fontId="9" type="Hiragana"/>
  </si>
  <si>
    <t>・勤務表
・給与台帳
・辞令写し等
・資格証明書写し</t>
  </si>
  <si>
    <r>
      <t>　自立生活支援加算（Ⅰ）については、</t>
    </r>
    <r>
      <rPr>
        <sz val="11"/>
        <color auto="1"/>
        <rFont val="Meiryo UI"/>
      </rPr>
      <t>居宅における単身等での生活を本人が希望し、かつ、居宅における単身等での生活が可能であると見込まれる利用者(利用期間が１月を超えると見込まれる利用者に限る。)の退居に向けて、指定共同生活援助事業所等（※１）の従業者が、共同生活援助計画（※２）を見直した上で、当該利用者に対して、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計画の見直しを行った日の属する月から起算して６月以内の期間に限り、１月に１回を限度として、加算しているか。
　ただし、当該利用者が、退居後に他の社会福祉施設に入所する場合等にあっては、加算しない。
※１　指定共同生活援助又は外部サービス利用型指定共同生活援助が対象
※２　共同生活援助計画又は外部サービス利用型共同生活援助計画</t>
    </r>
    <rPh sb="115" eb="116">
      <t>とう</t>
    </rPh>
    <rPh sb="380" eb="382">
      <t>がいぶ</t>
    </rPh>
    <rPh sb="386" eb="388">
      <t>りよう</t>
    </rPh>
    <phoneticPr fontId="9" type="Hiragana"/>
  </si>
  <si>
    <t>実績</t>
  </si>
  <si>
    <t>複数の職種を兼務している場合は、担当している職種ごとに氏名を記載してください。</t>
    <rPh sb="0" eb="2">
      <t>ふくすう</t>
    </rPh>
    <rPh sb="3" eb="5">
      <t>しょくしゅ</t>
    </rPh>
    <rPh sb="6" eb="8">
      <t>けんむ</t>
    </rPh>
    <rPh sb="12" eb="14">
      <t>ばあい</t>
    </rPh>
    <rPh sb="16" eb="18">
      <t>たんとう</t>
    </rPh>
    <rPh sb="22" eb="24">
      <t>しょくしゅ</t>
    </rPh>
    <rPh sb="27" eb="29">
      <t>しめい</t>
    </rPh>
    <rPh sb="30" eb="32">
      <t>きさい</t>
    </rPh>
    <phoneticPr fontId="9" type="Hiragana"/>
  </si>
  <si>
    <t>第６　　介護給付費又は訓練等給付費の算定及び取扱い　　</t>
    <rPh sb="0" eb="1">
      <t>ダイ</t>
    </rPh>
    <rPh sb="4" eb="6">
      <t>カイゴ</t>
    </rPh>
    <rPh sb="9" eb="10">
      <t>マタ</t>
    </rPh>
    <rPh sb="11" eb="13">
      <t>クンレン</t>
    </rPh>
    <rPh sb="13" eb="14">
      <t>トウ</t>
    </rPh>
    <rPh sb="14" eb="17">
      <t>キュウフヒ</t>
    </rPh>
    <phoneticPr fontId="9"/>
  </si>
  <si>
    <t>人員配置体制加算</t>
    <rPh sb="0" eb="2">
      <t>じんいん</t>
    </rPh>
    <rPh sb="2" eb="4">
      <t>はいち</t>
    </rPh>
    <rPh sb="4" eb="6">
      <t>たいせい</t>
    </rPh>
    <rPh sb="6" eb="8">
      <t>かさん</t>
    </rPh>
    <phoneticPr fontId="9" type="Hiragana"/>
  </si>
  <si>
    <t>　常勤換算方法とは、当該従業者のそれぞれの勤務延べ時間数を当該事業所において常勤の従業者が勤務すべき時間数で除することにより常勤の従業者の員数に換算する方法をいう。</t>
    <rPh sb="1" eb="3">
      <t>じょうきん</t>
    </rPh>
    <rPh sb="3" eb="5">
      <t>かんざん</t>
    </rPh>
    <rPh sb="5" eb="7">
      <t>ほうほう</t>
    </rPh>
    <rPh sb="10" eb="12">
      <t>とうがい</t>
    </rPh>
    <rPh sb="12" eb="15">
      <t>じゅうぎょうしゃ</t>
    </rPh>
    <rPh sb="21" eb="23">
      <t>きんむ</t>
    </rPh>
    <rPh sb="23" eb="24">
      <t>の</t>
    </rPh>
    <rPh sb="25" eb="28">
      <t>じかんすう</t>
    </rPh>
    <rPh sb="29" eb="31">
      <t>とうがい</t>
    </rPh>
    <rPh sb="31" eb="34">
      <t>じぎょうしょ</t>
    </rPh>
    <rPh sb="38" eb="40">
      <t>じょうきん</t>
    </rPh>
    <rPh sb="41" eb="44">
      <t>じゅうぎょうしゃ</t>
    </rPh>
    <rPh sb="45" eb="47">
      <t>きんむ</t>
    </rPh>
    <rPh sb="50" eb="53">
      <t>じかんすう</t>
    </rPh>
    <rPh sb="54" eb="55">
      <t>じょ</t>
    </rPh>
    <rPh sb="62" eb="64">
      <t>じょうきん</t>
    </rPh>
    <rPh sb="65" eb="68">
      <t>じゅうぎょうしゃ</t>
    </rPh>
    <rPh sb="69" eb="71">
      <t>いんすう</t>
    </rPh>
    <rPh sb="72" eb="74">
      <t>かんさん</t>
    </rPh>
    <rPh sb="76" eb="78">
      <t>ほうほう</t>
    </rPh>
    <phoneticPr fontId="9" type="Hiragana"/>
  </si>
  <si>
    <t>例）</t>
    <rPh sb="0" eb="1">
      <t>れい</t>
    </rPh>
    <phoneticPr fontId="9" type="Hiragana"/>
  </si>
  <si>
    <t>管理者と生活支援員を兼務している場合は「管理者」の欄と「生活支援員」の欄の２カ所に氏名を記載。</t>
    <rPh sb="0" eb="3">
      <t>かんりしゃ</t>
    </rPh>
    <rPh sb="4" eb="6">
      <t>せいかつ</t>
    </rPh>
    <rPh sb="6" eb="9">
      <t>しえんいん</t>
    </rPh>
    <rPh sb="10" eb="12">
      <t>けんむ</t>
    </rPh>
    <rPh sb="16" eb="18">
      <t>ばあい</t>
    </rPh>
    <rPh sb="20" eb="23">
      <t>かんりしゃ</t>
    </rPh>
    <rPh sb="25" eb="26">
      <t>らん</t>
    </rPh>
    <rPh sb="28" eb="30">
      <t>せいかつ</t>
    </rPh>
    <rPh sb="30" eb="33">
      <t>しえんいん</t>
    </rPh>
    <rPh sb="35" eb="36">
      <t>らん</t>
    </rPh>
    <rPh sb="39" eb="40">
      <t>しょ</t>
    </rPh>
    <rPh sb="41" eb="43">
      <t>しめい</t>
    </rPh>
    <rPh sb="44" eb="46">
      <t>きさい</t>
    </rPh>
    <phoneticPr fontId="9" type="Hiragana"/>
  </si>
  <si>
    <t>　利用者の数は前年度の平均値とする。ただし、新規に指定を受ける場合は、推定値による。</t>
    <rPh sb="1" eb="4">
      <t>りようしゃ</t>
    </rPh>
    <rPh sb="5" eb="6">
      <t>かず</t>
    </rPh>
    <rPh sb="7" eb="10">
      <t>ぜんねんど</t>
    </rPh>
    <rPh sb="11" eb="14">
      <t>へいきんち</t>
    </rPh>
    <rPh sb="22" eb="24">
      <t>しんき</t>
    </rPh>
    <rPh sb="25" eb="27">
      <t>してい</t>
    </rPh>
    <rPh sb="28" eb="29">
      <t>う</t>
    </rPh>
    <rPh sb="31" eb="33">
      <t>ばあい</t>
    </rPh>
    <rPh sb="35" eb="38">
      <t>すいていち</t>
    </rPh>
    <phoneticPr fontId="9" type="Hiragana"/>
  </si>
  <si>
    <t>集中的支援加算</t>
  </si>
  <si>
    <t>第１週</t>
    <rPh sb="0" eb="1">
      <t>ダイ</t>
    </rPh>
    <rPh sb="2" eb="3">
      <t>シュウ</t>
    </rPh>
    <phoneticPr fontId="9"/>
  </si>
  <si>
    <t>・　体験利用の利用者で病院又は入所施設に入院又は入所している者については、この加算を算定できない。
・　当該利用者が帰宅している間、家族等との連携を十分図ることにより、当該利用者の居宅等における生活状況等を十分把握するとともに、その内容については、記録しておくこと。また、必要に応じて個別支援計画の見直しを行う必要があること。</t>
    <rPh sb="52" eb="54">
      <t>とうがい</t>
    </rPh>
    <rPh sb="54" eb="57">
      <t>りようしゃ</t>
    </rPh>
    <rPh sb="58" eb="60">
      <t>きたく</t>
    </rPh>
    <rPh sb="64" eb="65">
      <t>あいだ</t>
    </rPh>
    <rPh sb="66" eb="68">
      <t>かぞく</t>
    </rPh>
    <rPh sb="68" eb="69">
      <t>とう</t>
    </rPh>
    <rPh sb="71" eb="73">
      <t>れんけい</t>
    </rPh>
    <rPh sb="74" eb="76">
      <t>じゅうぶん</t>
    </rPh>
    <rPh sb="76" eb="77">
      <t>はか</t>
    </rPh>
    <rPh sb="84" eb="86">
      <t>とうがい</t>
    </rPh>
    <rPh sb="86" eb="89">
      <t>りようしゃ</t>
    </rPh>
    <rPh sb="90" eb="92">
      <t>きょたく</t>
    </rPh>
    <rPh sb="92" eb="93">
      <t>とう</t>
    </rPh>
    <rPh sb="97" eb="99">
      <t>せいかつ</t>
    </rPh>
    <rPh sb="99" eb="101">
      <t>じょうきょう</t>
    </rPh>
    <rPh sb="101" eb="102">
      <t>とう</t>
    </rPh>
    <rPh sb="103" eb="105">
      <t>じゅうぶん</t>
    </rPh>
    <rPh sb="105" eb="107">
      <t>はあく</t>
    </rPh>
    <rPh sb="116" eb="118">
      <t>ないよう</t>
    </rPh>
    <rPh sb="124" eb="126">
      <t>きろく</t>
    </rPh>
    <rPh sb="136" eb="138">
      <t>ひつよう</t>
    </rPh>
    <rPh sb="139" eb="140">
      <t>おう</t>
    </rPh>
    <rPh sb="142" eb="144">
      <t>こべつ</t>
    </rPh>
    <rPh sb="144" eb="146">
      <t>しえん</t>
    </rPh>
    <rPh sb="146" eb="148">
      <t>けいかく</t>
    </rPh>
    <rPh sb="149" eb="151">
      <t>みなお</t>
    </rPh>
    <rPh sb="153" eb="154">
      <t>おこな</t>
    </rPh>
    <rPh sb="155" eb="157">
      <t>ひつよう</t>
    </rPh>
    <phoneticPr fontId="9" type="Hiragana"/>
  </si>
  <si>
    <t>適・否</t>
    <rPh sb="0" eb="1">
      <t>てき</t>
    </rPh>
    <rPh sb="2" eb="3">
      <t>ひ</t>
    </rPh>
    <phoneticPr fontId="9" type="Hiragana"/>
  </si>
  <si>
    <t>医療連携体制加算</t>
    <rPh sb="0" eb="2">
      <t>いりょう</t>
    </rPh>
    <rPh sb="2" eb="4">
      <t>れんけい</t>
    </rPh>
    <rPh sb="4" eb="6">
      <t>たいせい</t>
    </rPh>
    <rPh sb="6" eb="8">
      <t>かさん</t>
    </rPh>
    <phoneticPr fontId="9" type="Hiragana"/>
  </si>
  <si>
    <t>第15の1の注8
第15の１の2の注11
第15の１の2の2の注8</t>
  </si>
  <si>
    <t>・　一時的に体験的な利用が認められる者に対し、提供した場合（体験利用）</t>
  </si>
  <si>
    <r>
      <t>　次の①から③までのいずれにも該当する</t>
    </r>
    <r>
      <rPr>
        <sz val="11"/>
        <color auto="1"/>
        <rFont val="Meiryo UI"/>
      </rPr>
      <t>ものとして知事に届け出た指定共同生活援助事業所等（※）において、障害者又は障害者であったと知事が認める者である従業者であって、かつ、障害者ピアサポート研修修了者であるものが、その経験に基づき、利用者に対して、相談援助を行った場合に、当該相談支援を受けた利用者の数に応じ、1日につき所定単位数を加算しているか。 
※指定共同生活援助又は外部サービス利用型指定共同生活援助が対象
 ①退去後共同生活援助サービス費又は退去後外部サービス利用型共同生活援助サービス費を算定していること。
 ② 障害者ピアサポート研修修了者を指定共同生活援助事業所又は外部サービス利用型共同生活援助事業所の従業者として２名以上（当該２名以上のうち少なくとも１名は障害者等とする。）配置していること。
③ ②に掲げるところにより配置した者のいずれかにより、従業者に対し、障害者に対する配慮等に関する研修が年1回以上行われていること。</t>
    </r>
    <rPh sb="33" eb="35">
      <t>きょうどう</t>
    </rPh>
    <rPh sb="35" eb="37">
      <t>せいかつ</t>
    </rPh>
    <rPh sb="37" eb="39">
      <t>えんじょ</t>
    </rPh>
    <rPh sb="39" eb="42">
      <t>じぎょうしょ</t>
    </rPh>
    <rPh sb="42" eb="43">
      <t>とう</t>
    </rPh>
    <rPh sb="210" eb="213">
      <t>たいきょご</t>
    </rPh>
    <rPh sb="213" eb="215">
      <t>きょうどう</t>
    </rPh>
    <rPh sb="215" eb="217">
      <t>せいかつ</t>
    </rPh>
    <rPh sb="217" eb="219">
      <t>えんじょ</t>
    </rPh>
    <rPh sb="223" eb="224">
      <t>ひ</t>
    </rPh>
    <rPh sb="224" eb="225">
      <t>また</t>
    </rPh>
    <rPh sb="226" eb="229">
      <t>たいきょご</t>
    </rPh>
    <rPh sb="229" eb="231">
      <t>がいぶ</t>
    </rPh>
    <rPh sb="235" eb="237">
      <t>りよう</t>
    </rPh>
    <rPh sb="237" eb="238">
      <t>がた</t>
    </rPh>
    <rPh sb="238" eb="240">
      <t>きょうどう</t>
    </rPh>
    <rPh sb="240" eb="242">
      <t>せいかつ</t>
    </rPh>
    <rPh sb="242" eb="244">
      <t>えんじょ</t>
    </rPh>
    <rPh sb="248" eb="249">
      <t>ひ</t>
    </rPh>
    <rPh sb="250" eb="252">
      <t>さんてい</t>
    </rPh>
    <phoneticPr fontId="9" type="Hiragana"/>
  </si>
  <si>
    <t>サービス管理責任者</t>
    <rPh sb="4" eb="6">
      <t>カンリ</t>
    </rPh>
    <rPh sb="6" eb="9">
      <t>セキニンシャ</t>
    </rPh>
    <phoneticPr fontId="5"/>
  </si>
  <si>
    <t>長期帰宅時支援加算</t>
    <rPh sb="0" eb="2">
      <t>ちょうき</t>
    </rPh>
    <rPh sb="2" eb="5">
      <t>きたくじ</t>
    </rPh>
    <rPh sb="5" eb="7">
      <t>しえん</t>
    </rPh>
    <rPh sb="7" eb="9">
      <t>かさん</t>
    </rPh>
    <phoneticPr fontId="9" type="Hiragana"/>
  </si>
  <si>
    <t>第15の１の注4
第15の１の2の注7
第15の１の2の2の注4</t>
  </si>
  <si>
    <t>第２週</t>
    <rPh sb="0" eb="1">
      <t>ダイ</t>
    </rPh>
    <rPh sb="2" eb="3">
      <t>シュウ</t>
    </rPh>
    <phoneticPr fontId="9"/>
  </si>
  <si>
    <t>※６</t>
  </si>
  <si>
    <t>第５週</t>
    <rPh sb="0" eb="1">
      <t>ダイ</t>
    </rPh>
    <rPh sb="2" eb="3">
      <t>シュウ</t>
    </rPh>
    <phoneticPr fontId="9"/>
  </si>
  <si>
    <t>(2)予定/実績の別</t>
    <rPh sb="3" eb="5">
      <t>ヨテイ</t>
    </rPh>
    <rPh sb="6" eb="8">
      <t>ジッセキ</t>
    </rPh>
    <rPh sb="9" eb="10">
      <t>ベツ</t>
    </rPh>
    <phoneticPr fontId="9"/>
  </si>
  <si>
    <t>　共同生活援助サービス費（Ⅰ）</t>
    <rPh sb="1" eb="3">
      <t>きょうどう</t>
    </rPh>
    <rPh sb="3" eb="5">
      <t>せいかつ</t>
    </rPh>
    <rPh sb="5" eb="7">
      <t>えんじょ</t>
    </rPh>
    <rPh sb="11" eb="12">
      <t>ひ</t>
    </rPh>
    <phoneticPr fontId="9" type="Hiragana"/>
  </si>
  <si>
    <t>⑨</t>
  </si>
  <si>
    <r>
      <t>・　１人の夜間支援従事者が支援を行うことができる利用者の数は、
　①複数の共同生活住居(５カ所まで(</t>
    </r>
    <r>
      <rPr>
        <sz val="9"/>
        <color auto="1"/>
        <rFont val="Meiryo UI"/>
      </rPr>
      <t>サテライト型住居の数は本体住居と併せて1 カ所とする。</t>
    </r>
    <r>
      <rPr>
        <sz val="11"/>
        <color auto="1"/>
        <rFont val="Meiryo UI"/>
      </rPr>
      <t>)に限る。)における夜間支援を行う場合にあっては20 人まで
　②１カ所の共同生活住居内において夜間支援を行う場合にあっては30 人まで
・　夜間支援従事者は、常勤、非常勤を問わない。
　　また、事業所に従事する世話人又は生活支援員以外の者であって、夜間における支援を委託されたものであっても差し支えない。
・　夜間支援従事者は、利用者の状況に応じ、就寝準備の確認、寝返りや排せつの支援等のほか、緊急時の対応等を行うこととし、夜間支援の内容については、個々の利用者ごとに個別支援計画に位置付ける必要がある。
・　１人の夜間支援従事者が複数の共同生活住居の夜間支援を行う場合にあっては、少なくとも一晩につき１回以上は共同生活住居を巡回する必要があること。ただし、サテライト型住居については、当該住居の形態や入居している利用者の意向、状態像等を勘案した上で、サテライト型住居ごとに巡回の必要性を判断することとして差し支えない。</t>
    </r>
    <rPh sb="313" eb="315">
      <t>こべつ</t>
    </rPh>
    <rPh sb="315" eb="317">
      <t>しえん</t>
    </rPh>
    <phoneticPr fontId="9" type="Hiragana"/>
  </si>
  <si>
    <t>※提出前月の実績を記入してください。</t>
  </si>
  <si>
    <r>
      <t>福祉・介護職員</t>
    </r>
    <r>
      <rPr>
        <sz val="11"/>
        <color auto="1"/>
        <rFont val="Meiryo UI"/>
      </rPr>
      <t>等処遇改善加算</t>
    </r>
    <rPh sb="0" eb="2">
      <t>ふくし</t>
    </rPh>
    <rPh sb="3" eb="5">
      <t>かいご</t>
    </rPh>
    <rPh sb="5" eb="7">
      <t>しょくいん</t>
    </rPh>
    <rPh sb="7" eb="8">
      <t>とう</t>
    </rPh>
    <rPh sb="8" eb="10">
      <t>しょぐう</t>
    </rPh>
    <rPh sb="10" eb="12">
      <t>かいぜん</t>
    </rPh>
    <rPh sb="12" eb="14">
      <t>かさん</t>
    </rPh>
    <phoneticPr fontId="9" type="Hiragana"/>
  </si>
  <si>
    <t>(5)勤務形態</t>
    <rPh sb="3" eb="5">
      <t>キンム</t>
    </rPh>
    <rPh sb="5" eb="7">
      <t>ケイタイ</t>
    </rPh>
    <phoneticPr fontId="9"/>
  </si>
  <si>
    <r>
      <t>　　集中的支援加算（Ⅱ）については、別に厚生労働大臣が定める者の状態が悪化した場合において、強度行動障害を有する者への集中的な支援を提供できる体制を確保しているものとして知事が認めた指定</t>
    </r>
    <r>
      <rPr>
        <sz val="11"/>
        <color auto="1"/>
        <rFont val="Meiryo UI"/>
      </rPr>
      <t>共同生活援助事業所等が、集中的な支援が必要な利用者を他の事業所等から受け入れ、集中的な支援を行った場合に、当該支援を開始した日の属する月から起算して３月以内の期間に限り、加算しているか。</t>
    </r>
    <rPh sb="93" eb="95">
      <t>きょうどう</t>
    </rPh>
    <rPh sb="95" eb="97">
      <t>せいかつ</t>
    </rPh>
    <rPh sb="97" eb="99">
      <t>えんじょ</t>
    </rPh>
    <phoneticPr fontId="9" type="Hiragana"/>
  </si>
  <si>
    <r>
      <t>　</t>
    </r>
    <r>
      <rPr>
        <sz val="11"/>
        <color auto="1"/>
        <rFont val="Meiryo UI"/>
      </rPr>
      <t xml:space="preserve">医療連携体制加算（Ⅵ）については、喀痰吸引等が必要な者に対して、認定特定行為業務従事者が、喀痰吸引等を行った場合に、１日につき所定単位数を加算しているか。
</t>
    </r>
    <rPh sb="18" eb="22">
      <t>かくたんきゅういん</t>
    </rPh>
    <rPh sb="22" eb="23">
      <t>とう</t>
    </rPh>
    <rPh sb="24" eb="26">
      <t>ひつよう</t>
    </rPh>
    <rPh sb="27" eb="28">
      <t>もの</t>
    </rPh>
    <rPh sb="29" eb="30">
      <t>たい</t>
    </rPh>
    <phoneticPr fontId="9" type="Hiragana"/>
  </si>
  <si>
    <r>
      <t xml:space="preserve">別に厚生労働大臣が定める施設基準…平18厚労告551・第16号・ホ、ハ(2)
別に厚生労働大臣が定める者…平18厚労告556・第５号の２
</t>
    </r>
    <r>
      <rPr>
        <strike/>
        <sz val="11"/>
        <color auto="1"/>
        <rFont val="Meiryo UI"/>
      </rPr>
      <t xml:space="preserve">
</t>
    </r>
    <rPh sb="65" eb="66">
      <t>ごう</t>
    </rPh>
    <phoneticPr fontId="9" type="Hiragana"/>
  </si>
  <si>
    <t>※５</t>
  </si>
  <si>
    <t>No.</t>
  </si>
  <si>
    <t>合計</t>
    <rPh sb="0" eb="2">
      <t>ゴウケイ</t>
    </rPh>
    <phoneticPr fontId="9"/>
  </si>
  <si>
    <t>　人員配置体制加算（Ⅹ）</t>
  </si>
  <si>
    <t>　人員配置体制加算（Ⅰ）</t>
  </si>
  <si>
    <t>④</t>
  </si>
  <si>
    <t>区分</t>
    <rPh sb="0" eb="2">
      <t>クブン</t>
    </rPh>
    <phoneticPr fontId="32"/>
  </si>
  <si>
    <r>
      <t>　運営規程に定める主たる対象とする障害者の種類に精神障害者を含み、かつ、</t>
    </r>
    <r>
      <rPr>
        <sz val="11"/>
        <color auto="1"/>
        <rFont val="Meiryo UI"/>
      </rPr>
      <t>指定共同生活援助事業所等に置くべき従業者のうち社会福祉士、精神保健福祉士又は公認心理師等である従業者を１人以上配置するものとして知事に届け出た指定共同生活援助事業所等において、当該社会福祉士、精神保健福祉士又は公認心理師等である従業者が、精神科病院に１年以上入院していた精神障害者であって当該精神科病院を退院してから１年以内のものに対し、共同生活援助計画等を作成するとともに、地域で生活するために必要な相談援助や個別の支援等を行った場合に、加算しているか。
　ただし、16の地域生活移行個別支援特別加算を算定している場合は、算定しない｡</t>
    </r>
    <rPh sb="1" eb="3">
      <t>うんえい</t>
    </rPh>
    <rPh sb="3" eb="5">
      <t>きてい</t>
    </rPh>
    <rPh sb="6" eb="7">
      <t>さだ</t>
    </rPh>
    <rPh sb="9" eb="10">
      <t>しゅ</t>
    </rPh>
    <rPh sb="12" eb="14">
      <t>たいしょう</t>
    </rPh>
    <rPh sb="17" eb="20">
      <t>しょうがいしゃ</t>
    </rPh>
    <rPh sb="21" eb="23">
      <t>しゅるい</t>
    </rPh>
    <rPh sb="24" eb="26">
      <t>せいしん</t>
    </rPh>
    <rPh sb="26" eb="29">
      <t>しょうがいしゃ</t>
    </rPh>
    <rPh sb="30" eb="31">
      <t>ふく</t>
    </rPh>
    <rPh sb="49" eb="50">
      <t>お</t>
    </rPh>
    <rPh sb="53" eb="56">
      <t>じゅうぎょうしゃ</t>
    </rPh>
    <rPh sb="59" eb="61">
      <t>しゃかい</t>
    </rPh>
    <rPh sb="61" eb="64">
      <t>ふくしし</t>
    </rPh>
    <rPh sb="65" eb="67">
      <t>せいしん</t>
    </rPh>
    <rPh sb="67" eb="69">
      <t>ほけん</t>
    </rPh>
    <rPh sb="69" eb="71">
      <t>ふくし</t>
    </rPh>
    <rPh sb="71" eb="72">
      <t>し</t>
    </rPh>
    <rPh sb="72" eb="73">
      <t>また</t>
    </rPh>
    <rPh sb="74" eb="76">
      <t>こうにん</t>
    </rPh>
    <rPh sb="76" eb="78">
      <t>しんり</t>
    </rPh>
    <rPh sb="78" eb="79">
      <t>し</t>
    </rPh>
    <rPh sb="79" eb="80">
      <t>とう</t>
    </rPh>
    <rPh sb="83" eb="86">
      <t>じゅうぎょうしゃ</t>
    </rPh>
    <rPh sb="88" eb="89">
      <t>にん</t>
    </rPh>
    <rPh sb="89" eb="91">
      <t>いじょう</t>
    </rPh>
    <rPh sb="91" eb="93">
      <t>はいち</t>
    </rPh>
    <rPh sb="100" eb="102">
      <t>ちじ</t>
    </rPh>
    <rPh sb="103" eb="104">
      <t>とど</t>
    </rPh>
    <rPh sb="105" eb="106">
      <t>で</t>
    </rPh>
    <rPh sb="124" eb="126">
      <t>とうがい</t>
    </rPh>
    <rPh sb="150" eb="153">
      <t>じゅうぎょうしゃ</t>
    </rPh>
    <rPh sb="155" eb="158">
      <t>せいしんか</t>
    </rPh>
    <rPh sb="158" eb="160">
      <t>びょういん</t>
    </rPh>
    <rPh sb="162" eb="165">
      <t>ねんいじょう</t>
    </rPh>
    <rPh sb="165" eb="167">
      <t>にゅういん</t>
    </rPh>
    <rPh sb="171" eb="173">
      <t>せいしん</t>
    </rPh>
    <rPh sb="173" eb="176">
      <t>しょうがいしゃ</t>
    </rPh>
    <rPh sb="180" eb="182">
      <t>とうがい</t>
    </rPh>
    <rPh sb="182" eb="185">
      <t>せいしんか</t>
    </rPh>
    <rPh sb="185" eb="187">
      <t>びょういん</t>
    </rPh>
    <rPh sb="188" eb="190">
      <t>たいいん</t>
    </rPh>
    <rPh sb="195" eb="196">
      <t>ねん</t>
    </rPh>
    <rPh sb="196" eb="198">
      <t>いない</t>
    </rPh>
    <rPh sb="202" eb="203">
      <t>たい</t>
    </rPh>
    <rPh sb="215" eb="217">
      <t>さくせい</t>
    </rPh>
    <rPh sb="224" eb="226">
      <t>ちいき</t>
    </rPh>
    <rPh sb="227" eb="229">
      <t>せいかつ</t>
    </rPh>
    <rPh sb="234" eb="236">
      <t>ひつよう</t>
    </rPh>
    <rPh sb="237" eb="239">
      <t>そうだん</t>
    </rPh>
    <rPh sb="239" eb="241">
      <t>えんじょ</t>
    </rPh>
    <rPh sb="242" eb="244">
      <t>こべつ</t>
    </rPh>
    <rPh sb="245" eb="247">
      <t>しえん</t>
    </rPh>
    <rPh sb="247" eb="248">
      <t>とう</t>
    </rPh>
    <rPh sb="249" eb="250">
      <t>おこな</t>
    </rPh>
    <rPh sb="252" eb="254">
      <t>ばあい</t>
    </rPh>
    <rPh sb="256" eb="258">
      <t>かさん</t>
    </rPh>
    <rPh sb="273" eb="275">
      <t>ちいき</t>
    </rPh>
    <rPh sb="275" eb="277">
      <t>せいかつ</t>
    </rPh>
    <rPh sb="277" eb="279">
      <t>いこう</t>
    </rPh>
    <rPh sb="279" eb="281">
      <t>こべつ</t>
    </rPh>
    <rPh sb="281" eb="283">
      <t>しえん</t>
    </rPh>
    <rPh sb="283" eb="285">
      <t>とくべつ</t>
    </rPh>
    <rPh sb="285" eb="287">
      <t>かさん</t>
    </rPh>
    <rPh sb="288" eb="290">
      <t>さんてい</t>
    </rPh>
    <rPh sb="294" eb="296">
      <t>ばあい</t>
    </rPh>
    <rPh sb="298" eb="300">
      <t>さんてい</t>
    </rPh>
    <phoneticPr fontId="9" type="Hiragana"/>
  </si>
  <si>
    <t>＜人員基準に関する実人数集計＞</t>
    <rPh sb="1" eb="5">
      <t>ジンインキジュン</t>
    </rPh>
    <rPh sb="6" eb="7">
      <t>カン</t>
    </rPh>
    <rPh sb="9" eb="10">
      <t>ジツ</t>
    </rPh>
    <rPh sb="10" eb="12">
      <t>ニンズウ</t>
    </rPh>
    <rPh sb="12" eb="14">
      <t>シュウケイ</t>
    </rPh>
    <phoneticPr fontId="9"/>
  </si>
  <si>
    <t>「日中サービス支援型」
共同生活住居ごとに、夜間及び深夜の時間帯を通じて１以上</t>
    <rPh sb="1" eb="3">
      <t>にっちゅう</t>
    </rPh>
    <rPh sb="7" eb="9">
      <t>しえん</t>
    </rPh>
    <rPh sb="9" eb="10">
      <t>がた</t>
    </rPh>
    <rPh sb="12" eb="14">
      <t>きょうどう</t>
    </rPh>
    <rPh sb="14" eb="16">
      <t>せいかつ</t>
    </rPh>
    <rPh sb="16" eb="18">
      <t>じゅうきょ</t>
    </rPh>
    <rPh sb="22" eb="24">
      <t>やかん</t>
    </rPh>
    <rPh sb="24" eb="25">
      <t>およ</t>
    </rPh>
    <rPh sb="26" eb="28">
      <t>しんや</t>
    </rPh>
    <rPh sb="29" eb="32">
      <t>じかんたい</t>
    </rPh>
    <rPh sb="33" eb="34">
      <t>つう</t>
    </rPh>
    <rPh sb="37" eb="39">
      <t>いじょう</t>
    </rPh>
    <phoneticPr fontId="9" type="Hiragana"/>
  </si>
  <si>
    <t>通勤者生活支援加算</t>
    <rPh sb="0" eb="2">
      <t>つうきん</t>
    </rPh>
    <rPh sb="2" eb="3">
      <t>しゃ</t>
    </rPh>
    <rPh sb="3" eb="5">
      <t>せいかつ</t>
    </rPh>
    <rPh sb="5" eb="7">
      <t>しえん</t>
    </rPh>
    <rPh sb="7" eb="9">
      <t>かさん</t>
    </rPh>
    <phoneticPr fontId="9" type="Hiragana"/>
  </si>
  <si>
    <t>　(2) 「予定」・「実績」のいずれかを選択してください。</t>
    <rPh sb="6" eb="8">
      <t>ヨテイ</t>
    </rPh>
    <rPh sb="11" eb="13">
      <t>ジッセキ</t>
    </rPh>
    <rPh sb="20" eb="22">
      <t>センタク</t>
    </rPh>
    <phoneticPr fontId="31"/>
  </si>
  <si>
    <t>・　１人の夜間支援従事者が支援を行うことができる利用者の数は、30 人まで
・　夜間支援従事者は、常勤、非常勤を問わない。
　　また、事業所に従事する世話人又は生活支援員以外の者であって、夜間における支援を委託されたものであっても差し支えない。
・　夜間支援を行う利用者の就寝前から翌朝の起床後までの間、専従の夜間支援従事者が事業所に配置されていること。
・　夜間支援従事者は、少なくとも一晩につき１回以上は共同生活住居を巡回すること。また、利用者の状況に応じ、定時的な居室の巡回や電話の収受のほか、必要に応じて、緊急時の対応を行うものとする。ただし、サテライト型住居については、当該住居の形態や入居している利用者の意向、状態像等を勘案した上で、サテライト型住居ごとに巡回の必要性を判断することとして差し支えない。</t>
    <rPh sb="125" eb="127">
      <t>やかん</t>
    </rPh>
    <rPh sb="127" eb="129">
      <t>しえん</t>
    </rPh>
    <rPh sb="130" eb="131">
      <t>おこな</t>
    </rPh>
    <rPh sb="132" eb="135">
      <t>りようしゃ</t>
    </rPh>
    <rPh sb="136" eb="139">
      <t>しゅうしんまえ</t>
    </rPh>
    <rPh sb="141" eb="143">
      <t>よくあさ</t>
    </rPh>
    <rPh sb="144" eb="147">
      <t>きしょうご</t>
    </rPh>
    <rPh sb="150" eb="151">
      <t>あいだ</t>
    </rPh>
    <rPh sb="152" eb="154">
      <t>せんじゅう</t>
    </rPh>
    <rPh sb="163" eb="166">
      <t>じぎょうしょ</t>
    </rPh>
    <rPh sb="167" eb="169">
      <t>はいち</t>
    </rPh>
    <rPh sb="221" eb="224">
      <t>りようしゃ</t>
    </rPh>
    <rPh sb="225" eb="227">
      <t>じょうきょう</t>
    </rPh>
    <rPh sb="228" eb="229">
      <t>おう</t>
    </rPh>
    <rPh sb="231" eb="234">
      <t>ていじてき</t>
    </rPh>
    <rPh sb="235" eb="237">
      <t>きょしつ</t>
    </rPh>
    <rPh sb="238" eb="240">
      <t>じゅんかい</t>
    </rPh>
    <rPh sb="241" eb="243">
      <t>でんわ</t>
    </rPh>
    <rPh sb="244" eb="246">
      <t>しゅうじゅ</t>
    </rPh>
    <rPh sb="250" eb="252">
      <t>ひつよう</t>
    </rPh>
    <rPh sb="253" eb="254">
      <t>おう</t>
    </rPh>
    <rPh sb="257" eb="260">
      <t>きんきゅうじ</t>
    </rPh>
    <rPh sb="261" eb="263">
      <t>たいおう</t>
    </rPh>
    <rPh sb="264" eb="265">
      <t>おこな</t>
    </rPh>
    <phoneticPr fontId="9" type="Hiragana"/>
  </si>
  <si>
    <t>資格・修了証　※６</t>
    <rPh sb="0" eb="2">
      <t>しかく</t>
    </rPh>
    <rPh sb="3" eb="6">
      <t>しゅうりょうしょう</t>
    </rPh>
    <phoneticPr fontId="9" type="Hiragana"/>
  </si>
  <si>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1"/>
  </si>
  <si>
    <t>夜間支援従事者</t>
    <rPh sb="0" eb="2">
      <t>ヤカン</t>
    </rPh>
    <rPh sb="2" eb="4">
      <t>シエン</t>
    </rPh>
    <rPh sb="4" eb="7">
      <t>ジュウジシャ</t>
    </rPh>
    <phoneticPr fontId="5"/>
  </si>
  <si>
    <t>・　平18厚労告551・第17号・イ（2）に適合する事業所</t>
    <rPh sb="22" eb="24">
      <t>てきごう</t>
    </rPh>
    <rPh sb="26" eb="29">
      <t>じぎょうしょ</t>
    </rPh>
    <phoneticPr fontId="9" type="Hiragana"/>
  </si>
  <si>
    <r>
      <t>　個人単位で居宅介護等を利用する場合（特例）</t>
    </r>
    <r>
      <rPr>
        <sz val="11"/>
        <color auto="1"/>
        <rFont val="Meiryo UI"/>
      </rPr>
      <t>・日中を当該共同生活住居以外で過ごす者</t>
    </r>
    <rPh sb="1" eb="3">
      <t>こじん</t>
    </rPh>
    <rPh sb="3" eb="5">
      <t>たんい</t>
    </rPh>
    <rPh sb="6" eb="8">
      <t>きょたく</t>
    </rPh>
    <rPh sb="8" eb="10">
      <t>かいご</t>
    </rPh>
    <rPh sb="10" eb="11">
      <t>とう</t>
    </rPh>
    <rPh sb="12" eb="14">
      <t>りよう</t>
    </rPh>
    <rPh sb="16" eb="18">
      <t>ばあい</t>
    </rPh>
    <rPh sb="19" eb="21">
      <t>とくれい</t>
    </rPh>
    <rPh sb="23" eb="25">
      <t>にっちゅう</t>
    </rPh>
    <rPh sb="26" eb="28">
      <t>とうがい</t>
    </rPh>
    <rPh sb="28" eb="30">
      <t>きょうどう</t>
    </rPh>
    <rPh sb="30" eb="32">
      <t>せいかつ</t>
    </rPh>
    <rPh sb="32" eb="34">
      <t>じゅうきょ</t>
    </rPh>
    <rPh sb="34" eb="36">
      <t>いがい</t>
    </rPh>
    <rPh sb="37" eb="38">
      <t>す</t>
    </rPh>
    <rPh sb="40" eb="41">
      <t>しゃ</t>
    </rPh>
    <phoneticPr fontId="9" type="Hiragana"/>
  </si>
  <si>
    <r>
      <t>「日中サービス支援型」
夜間及び深夜の時間帯以外の時間帯
において、事業所ごとに常勤換算方法で利用者の数を５で除した数以上
（</t>
    </r>
    <r>
      <rPr>
        <sz val="11"/>
        <color auto="1"/>
        <rFont val="Meiryo UI"/>
      </rPr>
      <t>世話人又は生活支援員のうち、１人以上は常勤）</t>
    </r>
    <rPh sb="1" eb="3">
      <t>にっちゅう</t>
    </rPh>
    <rPh sb="7" eb="9">
      <t>しえん</t>
    </rPh>
    <rPh sb="9" eb="10">
      <t>がた</t>
    </rPh>
    <rPh sb="12" eb="14">
      <t>やかん</t>
    </rPh>
    <rPh sb="14" eb="15">
      <t>およ</t>
    </rPh>
    <rPh sb="16" eb="18">
      <t>しんや</t>
    </rPh>
    <rPh sb="19" eb="22">
      <t>じかんたい</t>
    </rPh>
    <rPh sb="22" eb="24">
      <t>いがい</t>
    </rPh>
    <rPh sb="25" eb="28">
      <t>じかんたい</t>
    </rPh>
    <rPh sb="34" eb="37">
      <t>じぎょうしょ</t>
    </rPh>
    <rPh sb="40" eb="42">
      <t>じょうきん</t>
    </rPh>
    <rPh sb="42" eb="44">
      <t>かんさん</t>
    </rPh>
    <rPh sb="44" eb="46">
      <t>ほうほう</t>
    </rPh>
    <rPh sb="47" eb="50">
      <t>りようしゃ</t>
    </rPh>
    <rPh sb="51" eb="52">
      <t>かず</t>
    </rPh>
    <rPh sb="55" eb="56">
      <t>じょ</t>
    </rPh>
    <rPh sb="58" eb="59">
      <t>かず</t>
    </rPh>
    <rPh sb="59" eb="61">
      <t>いじょう</t>
    </rPh>
    <rPh sb="63" eb="66">
      <t>せわに</t>
    </rPh>
    <rPh sb="66" eb="67">
      <t>また</t>
    </rPh>
    <rPh sb="68" eb="70">
      <t>せいかつ</t>
    </rPh>
    <rPh sb="70" eb="73">
      <t>しえん</t>
    </rPh>
    <rPh sb="78" eb="79">
      <t>にん</t>
    </rPh>
    <rPh sb="79" eb="81">
      <t>いじょう</t>
    </rPh>
    <rPh sb="82" eb="84">
      <t>じょうきん</t>
    </rPh>
    <phoneticPr fontId="9" type="Hiragana"/>
  </si>
  <si>
    <t>管理者</t>
    <rPh sb="0" eb="3">
      <t>カンリシャ</t>
    </rPh>
    <phoneticPr fontId="5"/>
  </si>
  <si>
    <t>　外部サービス利用型共同生活援助サービス費（Ⅱ）</t>
    <rPh sb="20" eb="21">
      <t>ひ</t>
    </rPh>
    <phoneticPr fontId="9" type="Hiragana"/>
  </si>
  <si>
    <r>
      <t>　夜間支援等体制加算（Ⅱ）について、</t>
    </r>
    <r>
      <rPr>
        <sz val="11"/>
        <color auto="1"/>
        <rFont val="Meiryo UI"/>
      </rPr>
      <t xml:space="preserve">宿直を行う夜間支援従事者を配置し、利用者に対して夜間及び深夜の時間帯を通じて、定時的な居室の巡回や緊急時の支援等を提供できる体制を確保しているものとして知事が認めた指定共同生活援助事業所等（※）において、指定共同生活援助等（※）を行った場合に、加算しているか。
　ただし、夜間支援等体制加算(Ⅰ)の算定対象となる利用者については、算定しない。
※指定共同生活援助又は外部サービス利用型指定共同生活援助が対象
・夜間支援従事者は夜間に支援を行う利用者が居住する共同生活住居に配置される必要がある。ただし、これにより難い特別な事情がある場合であって適切な夜間支援体制が確保できるものとして知事が認めた場合は、この限りではない。
・夜間支援従事者が複数の共同生活住居に居住する利用者に対して夜間支援を行っている場合には、夜間支援従事者が配置されている共同生活住居と、その他の共同生活住居が概ね10 分以内の地理的条件にあり、かつ、利用者の呼び出し等に速やかに対応できるよう、特別な連絡体制（非常通報装置、携帯電話等）が確保される必要がある。
</t>
    </r>
  </si>
  <si>
    <r>
      <t>　別に厚生労働大臣が定める施設基準に適合する</t>
    </r>
    <r>
      <rPr>
        <sz val="11"/>
        <color auto="1"/>
        <rFont val="Meiryo UI"/>
      </rPr>
      <t>外部サービス利用型指定共同生活援助事業所の従業者が、当該外部サービス利用型指定共同生活援助事業所を退居した利用者（自立生活支援加算(Ⅰ)又は自立生活支援加算(Ⅲ)を算定していた者に限る）に対し、当該利用者の居宅を訪問して指定共同生活援助を行った場合に、当該退居の日の属する月から３月以内の期間に限り、１月につき所定単位数を算定しているか。
　ただし、３月を超えて引き続き支援することが必要であると市町村が認めた利用者に対しては、退居の日の属する月から６月以内の期間に限り、１月につき所定単位数を算定しているか。</t>
    </r>
    <rPh sb="22" eb="24">
      <t>がいぶ</t>
    </rPh>
    <rPh sb="28" eb="30">
      <t>りよう</t>
    </rPh>
    <rPh sb="30" eb="31">
      <t>がた</t>
    </rPh>
    <phoneticPr fontId="9" type="Hiragana"/>
  </si>
  <si>
    <t>常勤</t>
    <rPh sb="0" eb="2">
      <t>ジョウキン</t>
    </rPh>
    <phoneticPr fontId="9"/>
  </si>
  <si>
    <t>別に厚生労働大臣が定める基準…平18厚労告543・第40号の2</t>
    <rPh sb="25" eb="26">
      <t>だい</t>
    </rPh>
    <rPh sb="28" eb="29">
      <t>ごう</t>
    </rPh>
    <phoneticPr fontId="9" type="Hiragana"/>
  </si>
  <si>
    <t>専従</t>
    <rPh sb="0" eb="2">
      <t>センジュウ</t>
    </rPh>
    <phoneticPr fontId="32"/>
  </si>
  <si>
    <t>・　外部サービス利用型共同生活援助計画に基づく支援であっても、外部サービス利用型指定共同生活援助の提供時間帯以外の時間帯の支援や、支援の内容が家事援助や安否確認、健康チェックであり、それに伴い若干の身体介護を行う場合には、算定できない。</t>
    <rPh sb="2" eb="4">
      <t>がいぶ</t>
    </rPh>
    <rPh sb="8" eb="10">
      <t>りよう</t>
    </rPh>
    <rPh sb="10" eb="11">
      <t>がた</t>
    </rPh>
    <rPh sb="11" eb="13">
      <t>きょうどう</t>
    </rPh>
    <rPh sb="13" eb="15">
      <t>せいかつ</t>
    </rPh>
    <rPh sb="15" eb="17">
      <t>えんじょ</t>
    </rPh>
    <rPh sb="17" eb="19">
      <t>けいかく</t>
    </rPh>
    <rPh sb="20" eb="21">
      <t>もと</t>
    </rPh>
    <rPh sb="23" eb="25">
      <t>しえん</t>
    </rPh>
    <rPh sb="31" eb="33">
      <t>がいぶ</t>
    </rPh>
    <rPh sb="37" eb="39">
      <t>りよう</t>
    </rPh>
    <rPh sb="39" eb="40">
      <t>がた</t>
    </rPh>
    <rPh sb="40" eb="42">
      <t>してい</t>
    </rPh>
    <rPh sb="42" eb="44">
      <t>きょうどう</t>
    </rPh>
    <rPh sb="44" eb="46">
      <t>せいかつ</t>
    </rPh>
    <rPh sb="46" eb="48">
      <t>えんじょ</t>
    </rPh>
    <rPh sb="49" eb="51">
      <t>ていきょう</t>
    </rPh>
    <rPh sb="51" eb="54">
      <t>じかんたい</t>
    </rPh>
    <rPh sb="54" eb="56">
      <t>いがい</t>
    </rPh>
    <rPh sb="57" eb="60">
      <t>じかんたい</t>
    </rPh>
    <rPh sb="61" eb="63">
      <t>しえん</t>
    </rPh>
    <rPh sb="65" eb="67">
      <t>しえん</t>
    </rPh>
    <rPh sb="68" eb="70">
      <t>ないよう</t>
    </rPh>
    <rPh sb="71" eb="73">
      <t>かじ</t>
    </rPh>
    <rPh sb="73" eb="75">
      <t>えんじょ</t>
    </rPh>
    <rPh sb="76" eb="78">
      <t>あんぴ</t>
    </rPh>
    <rPh sb="78" eb="80">
      <t>かくにん</t>
    </rPh>
    <rPh sb="81" eb="83">
      <t>けんこう</t>
    </rPh>
    <rPh sb="94" eb="95">
      <t>ともな</t>
    </rPh>
    <rPh sb="96" eb="98">
      <t>じゃっかん</t>
    </rPh>
    <rPh sb="99" eb="101">
      <t>しんたい</t>
    </rPh>
    <rPh sb="101" eb="103">
      <t>かいご</t>
    </rPh>
    <rPh sb="104" eb="105">
      <t>おこな</t>
    </rPh>
    <rPh sb="106" eb="108">
      <t>ばあい</t>
    </rPh>
    <rPh sb="111" eb="113">
      <t>さんてい</t>
    </rPh>
    <phoneticPr fontId="9" type="Hiragana"/>
  </si>
  <si>
    <t>区分</t>
    <rPh sb="0" eb="2">
      <t>クブン</t>
    </rPh>
    <phoneticPr fontId="31"/>
  </si>
  <si>
    <r>
      <t>別に厚生労働大臣が定める者…平18厚労告556・第5号の９（加算（Ⅳ））
別に厚生労働大臣が定める施設基準…平18厚労告551・第16号・リ</t>
    </r>
    <r>
      <rPr>
        <sz val="11"/>
        <color auto="1"/>
        <rFont val="Meiryo UI"/>
      </rPr>
      <t>、第17号・ヘ、第18号・ヘ（加算（Ⅶ））
○医療連携体制加算（Ⅰ）～（Ⅵ）共通
・　あらかじめ医療連携体制加算に係る業務について医療機関等と委託契約を締結し、障害者に対する看護の提供又は認定特定行為業務従事者に対する喀痰吸引等に係る指導に必要な費用を医療機関に支払うこと。
・当該利用者の主治医から看護の提供又は喀痰吸引等に係る指導等に関する指示を受けること。この場合の指示については、利用者ごとに受けるとともに、その内容を書面で残すこと。なお、当該利用者の主治医以外の医師が主治医と十分に利用者に関する情報共有を行い、必要な指示を行うことができる場合に限り、主治医以外の医師の指示であっても差支えない。
・　看護の提供においては、当該利用者の主治医の指示で受けた具体的な看護内容等を個別支援計画等に記載すること。また、当該利用者の主治医に対し、定期的に看護の提供状況等を報告すること。
・　看護職員の派遣については、同一法人内の他の施設に勤務する看護職員を活用する場合も可能であるが、他の事業所の配置基準を遵守した上で、医師の指示を受けてサービスの提供を行うこと。
・　看護の提供又は喀痰吸引等に係る指導上必要となる衛生材料、医療品等の費用は指定事業所等が負担するものとする。なお、医薬品等が医療保険の算定対象となる場合は、適正な診療報酬を請求すること。
〇同加算（Ⅵ）以外共通
・　「5 看護職員配置加算」又は「9 医療的ケア対応支援加算」を算定している利用者については算定しない。
○医療連携体制加算（Ⅰ）～（Ⅳ）共通
・　１回の訪問につき8人の利用者を限度とする。
・　また、看護師１人が看護することが可能な利用者数は①～③のとおりとする。
　① 加算（Ⅰ）～（Ⅲ）を算定する利用者全体で８人とする。
　② 加算（Ⅳ）を算定する利用者全体で８人とする。
　③ ①及び②の利用者数について、それぞれについて８人を限度に算定可能とする。
○加算（Ⅳ）は、加算（Ⅰ）から加算（Ⅲ）までのいずれかを算定している利用者には算定しない。
〇加算（Ⅵ）は、加算（Ⅰ）から（Ⅳ）まで、または看護職員配置加算のいずれかを算定している利用者には算定しない。</t>
    </r>
    <rPh sb="30" eb="32">
      <t>かさん</t>
    </rPh>
    <rPh sb="71" eb="72">
      <t>だい</t>
    </rPh>
    <rPh sb="74" eb="75">
      <t>ごう</t>
    </rPh>
    <rPh sb="78" eb="79">
      <t>だい</t>
    </rPh>
    <rPh sb="81" eb="82">
      <t>ごう</t>
    </rPh>
    <rPh sb="85" eb="87">
      <t>かさん</t>
    </rPh>
    <rPh sb="210" eb="212">
      <t>とうがい</t>
    </rPh>
    <rPh sb="212" eb="215">
      <t>りようしゃ</t>
    </rPh>
    <rPh sb="216" eb="219">
      <t>しゅじい</t>
    </rPh>
    <rPh sb="221" eb="223">
      <t>かんご</t>
    </rPh>
    <rPh sb="224" eb="226">
      <t>ていきょう</t>
    </rPh>
    <rPh sb="226" eb="227">
      <t>また</t>
    </rPh>
    <rPh sb="228" eb="230">
      <t>かくたん</t>
    </rPh>
    <rPh sb="230" eb="232">
      <t>きゅういん</t>
    </rPh>
    <rPh sb="232" eb="233">
      <t>とう</t>
    </rPh>
    <rPh sb="234" eb="235">
      <t>かか</t>
    </rPh>
    <rPh sb="236" eb="238">
      <t>しどう</t>
    </rPh>
    <rPh sb="238" eb="239">
      <t>とう</t>
    </rPh>
    <rPh sb="240" eb="241">
      <t>かん</t>
    </rPh>
    <rPh sb="243" eb="245">
      <t>しじ</t>
    </rPh>
    <rPh sb="246" eb="247">
      <t>う</t>
    </rPh>
    <rPh sb="254" eb="257">
      <t>ばあ</t>
    </rPh>
    <rPh sb="257" eb="259">
      <t>しじ</t>
    </rPh>
    <rPh sb="265" eb="268">
      <t>りようしゃ</t>
    </rPh>
    <rPh sb="271" eb="272">
      <t>う</t>
    </rPh>
    <rPh sb="281" eb="284">
      <t>ないよ</t>
    </rPh>
    <rPh sb="284" eb="286">
      <t>しょめん</t>
    </rPh>
    <rPh sb="287" eb="288">
      <t>のこ</t>
    </rPh>
    <rPh sb="295" eb="300">
      <t>とうがい</t>
    </rPh>
    <rPh sb="301" eb="304">
      <t>しゅじい</t>
    </rPh>
    <rPh sb="304" eb="306">
      <t>いがい</t>
    </rPh>
    <rPh sb="307" eb="309">
      <t>いし</t>
    </rPh>
    <rPh sb="310" eb="313">
      <t>しゅじい</t>
    </rPh>
    <rPh sb="314" eb="316">
      <t>じゅうぶん</t>
    </rPh>
    <rPh sb="317" eb="320">
      <t>りようしゃ</t>
    </rPh>
    <rPh sb="321" eb="322">
      <t>かん</t>
    </rPh>
    <rPh sb="324" eb="326">
      <t>じょうほう</t>
    </rPh>
    <rPh sb="326" eb="328">
      <t>きょうゆう</t>
    </rPh>
    <rPh sb="329" eb="330">
      <t>おこな</t>
    </rPh>
    <rPh sb="332" eb="334">
      <t>ひつよう</t>
    </rPh>
    <rPh sb="335" eb="337">
      <t>しじ</t>
    </rPh>
    <rPh sb="338" eb="339">
      <t>おこな</t>
    </rPh>
    <rPh sb="346" eb="349">
      <t>ば</t>
    </rPh>
    <rPh sb="349" eb="350">
      <t>かぎ</t>
    </rPh>
    <rPh sb="352" eb="355">
      <t>しゅじい</t>
    </rPh>
    <rPh sb="355" eb="357">
      <t>いがい</t>
    </rPh>
    <rPh sb="358" eb="360">
      <t>いし</t>
    </rPh>
    <rPh sb="361" eb="363">
      <t>しじ</t>
    </rPh>
    <rPh sb="368" eb="370">
      <t>さしつか</t>
    </rPh>
    <rPh sb="377" eb="379">
      <t>かんご</t>
    </rPh>
    <rPh sb="380" eb="382">
      <t>ていきょう</t>
    </rPh>
    <rPh sb="388" eb="390">
      <t>とうがい</t>
    </rPh>
    <rPh sb="390" eb="393">
      <t>りようしゃ</t>
    </rPh>
    <rPh sb="394" eb="397">
      <t>しゅじい</t>
    </rPh>
    <rPh sb="398" eb="400">
      <t>しじ</t>
    </rPh>
    <rPh sb="401" eb="402">
      <t>う</t>
    </rPh>
    <rPh sb="404" eb="407">
      <t>ぐたいてき</t>
    </rPh>
    <rPh sb="408" eb="410">
      <t>かんご</t>
    </rPh>
    <rPh sb="410" eb="412">
      <t>ないよう</t>
    </rPh>
    <rPh sb="412" eb="413">
      <t>とう</t>
    </rPh>
    <rPh sb="414" eb="416">
      <t>こべつ</t>
    </rPh>
    <rPh sb="416" eb="418">
      <t>しえん</t>
    </rPh>
    <rPh sb="418" eb="420">
      <t>けいかく</t>
    </rPh>
    <rPh sb="420" eb="421">
      <t>とう</t>
    </rPh>
    <rPh sb="422" eb="424">
      <t>きさい</t>
    </rPh>
    <rPh sb="432" eb="434">
      <t>とうがい</t>
    </rPh>
    <rPh sb="434" eb="437">
      <t>りようしゃ</t>
    </rPh>
    <rPh sb="438" eb="441">
      <t>しゅじい</t>
    </rPh>
    <rPh sb="442" eb="443">
      <t>たい</t>
    </rPh>
    <rPh sb="445" eb="448">
      <t>ていきてき</t>
    </rPh>
    <rPh sb="449" eb="451">
      <t>かんご</t>
    </rPh>
    <rPh sb="452" eb="454">
      <t>ていきょう</t>
    </rPh>
    <rPh sb="454" eb="456">
      <t>じょうきょう</t>
    </rPh>
    <rPh sb="456" eb="457">
      <t>とう</t>
    </rPh>
    <rPh sb="458" eb="460">
      <t>ほうこく</t>
    </rPh>
    <rPh sb="563" eb="564">
      <t>また</t>
    </rPh>
    <rPh sb="653" eb="654">
      <t>どう</t>
    </rPh>
    <rPh sb="654" eb="656">
      <t>かさん</t>
    </rPh>
    <rPh sb="659" eb="661">
      <t>いがい</t>
    </rPh>
    <rPh sb="661" eb="663">
      <t>きょうつう</t>
    </rPh>
    <rPh sb="669" eb="671">
      <t>かんご</t>
    </rPh>
    <rPh sb="671" eb="673">
      <t>しょくいん</t>
    </rPh>
    <rPh sb="673" eb="675">
      <t>はいち</t>
    </rPh>
    <rPh sb="675" eb="677">
      <t>かさん</t>
    </rPh>
    <rPh sb="678" eb="679">
      <t>また</t>
    </rPh>
    <rPh sb="683" eb="686">
      <t>いりょうてき</t>
    </rPh>
    <rPh sb="688" eb="690">
      <t>たいおう</t>
    </rPh>
    <rPh sb="690" eb="694">
      <t>しえんかさん</t>
    </rPh>
    <rPh sb="696" eb="698">
      <t>さんてい</t>
    </rPh>
    <rPh sb="702" eb="705">
      <t>りようしゃ</t>
    </rPh>
    <rPh sb="710" eb="712">
      <t>さんてい</t>
    </rPh>
    <rPh sb="766" eb="769">
      <t>かんごし</t>
    </rPh>
    <rPh sb="770" eb="771">
      <t>にん</t>
    </rPh>
    <rPh sb="772" eb="774">
      <t>かんご</t>
    </rPh>
    <rPh sb="779" eb="781">
      <t>かのう</t>
    </rPh>
    <rPh sb="782" eb="785">
      <t>りようしゃ</t>
    </rPh>
    <rPh sb="785" eb="786">
      <t>すう</t>
    </rPh>
    <rPh sb="802" eb="804">
      <t>かさん</t>
    </rPh>
    <rPh sb="812" eb="814">
      <t>さんてい</t>
    </rPh>
    <rPh sb="816" eb="819">
      <t>りようしゃ</t>
    </rPh>
    <rPh sb="819" eb="821">
      <t>ぜんたい</t>
    </rPh>
    <rPh sb="823" eb="824">
      <t>にん</t>
    </rPh>
    <rPh sb="832" eb="834">
      <t>かさん</t>
    </rPh>
    <rPh sb="838" eb="840">
      <t>さんてい</t>
    </rPh>
    <rPh sb="842" eb="845">
      <t>りようしゃ</t>
    </rPh>
    <rPh sb="845" eb="847">
      <t>ぜんたい</t>
    </rPh>
    <rPh sb="849" eb="850">
      <t>にん</t>
    </rPh>
    <rPh sb="859" eb="860">
      <t>およ</t>
    </rPh>
    <rPh sb="863" eb="866">
      <t>りようしゃ</t>
    </rPh>
    <rPh sb="866" eb="867">
      <t>すう</t>
    </rPh>
    <rPh sb="881" eb="882">
      <t>にん</t>
    </rPh>
    <rPh sb="883" eb="885">
      <t>げんど</t>
    </rPh>
    <rPh sb="886" eb="888">
      <t>さんてい</t>
    </rPh>
    <rPh sb="888" eb="890">
      <t>かのう</t>
    </rPh>
    <rPh sb="897" eb="899">
      <t>かさん</t>
    </rPh>
    <rPh sb="904" eb="906">
      <t>かさん</t>
    </rPh>
    <rPh sb="944" eb="946">
      <t>かさん</t>
    </rPh>
    <rPh sb="951" eb="953">
      <t>かさん</t>
    </rPh>
    <rPh sb="967" eb="969">
      <t>かんご</t>
    </rPh>
    <rPh sb="969" eb="971">
      <t>しょくいん</t>
    </rPh>
    <rPh sb="971" eb="973">
      <t>はいち</t>
    </rPh>
    <rPh sb="973" eb="975">
      <t>かさん</t>
    </rPh>
    <rPh sb="981" eb="983">
      <t>さんてい</t>
    </rPh>
    <rPh sb="987" eb="990">
      <t>りようしゃ</t>
    </rPh>
    <rPh sb="992" eb="994">
      <t>さんてい</t>
    </rPh>
    <phoneticPr fontId="9" type="Hiragana"/>
  </si>
  <si>
    <t>　人員配置体制加算（XⅢ）</t>
  </si>
  <si>
    <t>サービス種別</t>
    <rPh sb="4" eb="6">
      <t>シュベツ</t>
    </rPh>
    <phoneticPr fontId="31"/>
  </si>
  <si>
    <r>
      <t>　日中支援加算(Ⅱ)については、</t>
    </r>
    <r>
      <rPr>
        <sz val="11"/>
        <color auto="1"/>
        <rFont val="Meiryo UI"/>
      </rPr>
      <t>指定共同生活援助事業所等（日中サービス支援型については区分２以下に該当する利用者に限る）が、生活介護、自立訓練、就労移行支援若しくは就労継続支援に係る支給決定を受けている利用者又は就労している利用者が心身の状況等により当該障害福祉サービス等を利用することができないときに、当該利用者に対して日中に支援を行った場合であって、当該支援を行った日が1月につき2日を超える場合に、当該2日を超える期間について、1日につき所定単位数を加算しているか。</t>
    </r>
    <rPh sb="29" eb="31">
      <t>にっちゅう</t>
    </rPh>
    <rPh sb="35" eb="37">
      <t>しえん</t>
    </rPh>
    <rPh sb="37" eb="38">
      <t>がた</t>
    </rPh>
    <rPh sb="43" eb="45">
      <t>くぶん</t>
    </rPh>
    <rPh sb="46" eb="48">
      <t>いか</t>
    </rPh>
    <rPh sb="49" eb="51">
      <t>がいとう</t>
    </rPh>
    <rPh sb="53" eb="56">
      <t>りようしゃ</t>
    </rPh>
    <rPh sb="57" eb="58">
      <t>かぎ</t>
    </rPh>
    <phoneticPr fontId="9" type="Hiragana"/>
  </si>
  <si>
    <t>別に厚生労働大臣が定める施設基準（平18厚労告551・第16号・イ）
・共同生活援助計画の作成に係る会議を開催した上で、当該利用者の意向を反映した共同生活援助計画を作成すること。
・おおむね週に１回以上、利用者の居宅を訪問することにより、当該利用者の心身の状況、その置かれている環境及び日常生活全般の状況等の把握を行い、必要な情報の提供及び助言並びに相談、指定障害福祉サービス事業者等、医療機関等との連絡調整等の支援を実施すること。</t>
    <rPh sb="36" eb="38">
      <t>きょうどう</t>
    </rPh>
    <rPh sb="38" eb="40">
      <t>せいかつ</t>
    </rPh>
    <rPh sb="40" eb="42">
      <t>えんじょ</t>
    </rPh>
    <rPh sb="42" eb="44">
      <t>けいかく</t>
    </rPh>
    <rPh sb="45" eb="47">
      <t>さくせい</t>
    </rPh>
    <rPh sb="48" eb="49">
      <t>かか</t>
    </rPh>
    <rPh sb="50" eb="52">
      <t>かいぎ</t>
    </rPh>
    <rPh sb="53" eb="55">
      <t>かいさい</t>
    </rPh>
    <rPh sb="57" eb="58">
      <t>うえ</t>
    </rPh>
    <rPh sb="60" eb="62">
      <t>とうがい</t>
    </rPh>
    <rPh sb="62" eb="65">
      <t>りようしゃ</t>
    </rPh>
    <rPh sb="66" eb="68">
      <t>いこう</t>
    </rPh>
    <rPh sb="69" eb="71">
      <t>はんえい</t>
    </rPh>
    <rPh sb="73" eb="75">
      <t>きょうどう</t>
    </rPh>
    <rPh sb="75" eb="77">
      <t>せいかつ</t>
    </rPh>
    <rPh sb="77" eb="79">
      <t>えんじょ</t>
    </rPh>
    <rPh sb="79" eb="81">
      <t>けいかく</t>
    </rPh>
    <rPh sb="82" eb="84">
      <t>さくせい</t>
    </rPh>
    <rPh sb="95" eb="96">
      <t>しゅう</t>
    </rPh>
    <rPh sb="98" eb="99">
      <t>かい</t>
    </rPh>
    <rPh sb="99" eb="101">
      <t>いじょう</t>
    </rPh>
    <rPh sb="102" eb="105">
      <t>りようしゃ</t>
    </rPh>
    <rPh sb="106" eb="108">
      <t>きょたく</t>
    </rPh>
    <rPh sb="109" eb="111">
      <t>ほうもん</t>
    </rPh>
    <rPh sb="119" eb="121">
      <t>とうがい</t>
    </rPh>
    <rPh sb="121" eb="124">
      <t>りようしゃ</t>
    </rPh>
    <rPh sb="125" eb="127">
      <t>しんしん</t>
    </rPh>
    <rPh sb="128" eb="130">
      <t>じょうきょう</t>
    </rPh>
    <rPh sb="133" eb="134">
      <t>お</t>
    </rPh>
    <rPh sb="139" eb="141">
      <t>かんきょう</t>
    </rPh>
    <rPh sb="141" eb="142">
      <t>およ</t>
    </rPh>
    <rPh sb="143" eb="145">
      <t>にちじょう</t>
    </rPh>
    <rPh sb="145" eb="147">
      <t>せいかつ</t>
    </rPh>
    <rPh sb="147" eb="149">
      <t>ぜんぱん</t>
    </rPh>
    <rPh sb="150" eb="152">
      <t>じょうきょう</t>
    </rPh>
    <rPh sb="152" eb="153">
      <t>とう</t>
    </rPh>
    <rPh sb="154" eb="156">
      <t>はあく</t>
    </rPh>
    <rPh sb="157" eb="158">
      <t>おこな</t>
    </rPh>
    <rPh sb="160" eb="162">
      <t>ひつよう</t>
    </rPh>
    <rPh sb="163" eb="165">
      <t>じょうほう</t>
    </rPh>
    <rPh sb="166" eb="168">
      <t>ていきょう</t>
    </rPh>
    <rPh sb="168" eb="169">
      <t>およ</t>
    </rPh>
    <rPh sb="170" eb="172">
      <t>じょげん</t>
    </rPh>
    <rPh sb="172" eb="173">
      <t>なら</t>
    </rPh>
    <rPh sb="175" eb="177">
      <t>そうだん</t>
    </rPh>
    <rPh sb="178" eb="180">
      <t>してい</t>
    </rPh>
    <rPh sb="180" eb="182">
      <t>しょうがい</t>
    </rPh>
    <rPh sb="182" eb="184">
      <t>ふくし</t>
    </rPh>
    <rPh sb="188" eb="191">
      <t>じぎょうしゃ</t>
    </rPh>
    <rPh sb="191" eb="192">
      <t>とう</t>
    </rPh>
    <rPh sb="193" eb="195">
      <t>いりょう</t>
    </rPh>
    <rPh sb="195" eb="197">
      <t>きかん</t>
    </rPh>
    <rPh sb="197" eb="198">
      <t>とう</t>
    </rPh>
    <rPh sb="200" eb="202">
      <t>れんらく</t>
    </rPh>
    <rPh sb="202" eb="204">
      <t>ちょうせい</t>
    </rPh>
    <rPh sb="204" eb="205">
      <t>とう</t>
    </rPh>
    <rPh sb="206" eb="208">
      <t>しえん</t>
    </rPh>
    <rPh sb="209" eb="211">
      <t>じっし</t>
    </rPh>
    <phoneticPr fontId="9" type="Hiragana"/>
  </si>
  <si>
    <t>　(6) 従業者の保有する資格を入力してください。</t>
    <rPh sb="5" eb="8">
      <t>ジュウギョウシャ</t>
    </rPh>
    <rPh sb="9" eb="11">
      <t>ホユウ</t>
    </rPh>
    <rPh sb="13" eb="15">
      <t>シカク</t>
    </rPh>
    <rPh sb="16" eb="18">
      <t>ニュウリョク</t>
    </rPh>
    <phoneticPr fontId="31"/>
  </si>
  <si>
    <t>福祉・介護職員等処遇改善加算</t>
    <rPh sb="0" eb="2">
      <t>ふくし</t>
    </rPh>
    <rPh sb="3" eb="5">
      <t>かいご</t>
    </rPh>
    <rPh sb="5" eb="7">
      <t>しょくいん</t>
    </rPh>
    <rPh sb="7" eb="8">
      <t>とう</t>
    </rPh>
    <rPh sb="8" eb="10">
      <t>しょぐう</t>
    </rPh>
    <rPh sb="10" eb="12">
      <t>かいぜん</t>
    </rPh>
    <rPh sb="12" eb="14">
      <t>かさん</t>
    </rPh>
    <phoneticPr fontId="9" type="Hiragana"/>
  </si>
  <si>
    <t>　個人単位で居宅介護等を利用する場合（特例）</t>
    <rPh sb="1" eb="3">
      <t>こじん</t>
    </rPh>
    <rPh sb="3" eb="5">
      <t>たんい</t>
    </rPh>
    <rPh sb="6" eb="8">
      <t>きょたく</t>
    </rPh>
    <rPh sb="8" eb="10">
      <t>かいご</t>
    </rPh>
    <rPh sb="10" eb="11">
      <t>とう</t>
    </rPh>
    <rPh sb="12" eb="14">
      <t>りよう</t>
    </rPh>
    <rPh sb="16" eb="18">
      <t>ばあい</t>
    </rPh>
    <rPh sb="19" eb="21">
      <t>とくれい</t>
    </rPh>
    <phoneticPr fontId="9" type="Hiragana"/>
  </si>
  <si>
    <t>　視覚・聴覚言語障害者支援体制加算（Ⅱ）については、視覚障害者等（視覚又は聴覚若しくは言語機能に重度の障害のある者）である指定共同生活援助等の利用者の数が当該指定共同生活援助等の利用者の数に100分の30を乗じて得た数以上であって、視覚障害者等との意思疎通に関し専門性を有する者として専ら視覚障害者等の生活支援に従事する従業者を、人員配置基準に加え、常勤換算方法で、利用者の数を50で除して得た数以上配置しているものとして知事に届け出た指定共同生活援助事業所等において、指定共同生活援助等を行った場合に、加算しているか。</t>
    <rPh sb="63" eb="65">
      <t>きょうどう</t>
    </rPh>
    <rPh sb="65" eb="67">
      <t>せいかつ</t>
    </rPh>
    <rPh sb="67" eb="69">
      <t>えんじょ</t>
    </rPh>
    <rPh sb="69" eb="70">
      <t>とう</t>
    </rPh>
    <rPh sb="81" eb="83">
      <t>きょうどう</t>
    </rPh>
    <rPh sb="83" eb="85">
      <t>せいかつ</t>
    </rPh>
    <rPh sb="85" eb="87">
      <t>えんじょ</t>
    </rPh>
    <rPh sb="87" eb="88">
      <t>とう</t>
    </rPh>
    <rPh sb="169" eb="171">
      <t>きじゅん</t>
    </rPh>
    <rPh sb="229" eb="230">
      <t>とう</t>
    </rPh>
    <phoneticPr fontId="9" type="Hiragana"/>
  </si>
  <si>
    <t>障害者支援施設等感染対策向上加算</t>
  </si>
  <si>
    <t xml:space="preserve">
</t>
  </si>
  <si>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9"/>
  </si>
  <si>
    <t>運営指導
確認結果</t>
    <rPh sb="0" eb="2">
      <t>ウンエイ</t>
    </rPh>
    <rPh sb="2" eb="4">
      <t>シドウ</t>
    </rPh>
    <rPh sb="5" eb="7">
      <t>カクニン</t>
    </rPh>
    <rPh sb="7" eb="9">
      <t>ケッカ</t>
    </rPh>
    <phoneticPr fontId="9"/>
  </si>
  <si>
    <t>　区分５の延べ利用者数</t>
    <rPh sb="1" eb="3">
      <t>クブン</t>
    </rPh>
    <rPh sb="5" eb="6">
      <t>ノ</t>
    </rPh>
    <rPh sb="7" eb="11">
      <t>リヨウシャスウ</t>
    </rPh>
    <phoneticPr fontId="5"/>
  </si>
  <si>
    <t>・強度行動障害支援者養成研修（実践研修、基礎研修）修了証明書
・第２号研修、第３号研修修了証明書</t>
    <rPh sb="20" eb="22">
      <t>きそ</t>
    </rPh>
    <rPh sb="22" eb="24">
      <t>けんしゅう</t>
    </rPh>
    <rPh sb="27" eb="30">
      <t>しょうめいしょ</t>
    </rPh>
    <rPh sb="32" eb="33">
      <t>だい</t>
    </rPh>
    <rPh sb="34" eb="35">
      <t>ごう</t>
    </rPh>
    <rPh sb="35" eb="37">
      <t>けんしゅう</t>
    </rPh>
    <rPh sb="38" eb="39">
      <t>だい</t>
    </rPh>
    <rPh sb="40" eb="41">
      <t>ごう</t>
    </rPh>
    <rPh sb="41" eb="43">
      <t>けんしゅう</t>
    </rPh>
    <rPh sb="43" eb="45">
      <t>しゅうりょう</t>
    </rPh>
    <rPh sb="45" eb="48">
      <t>しょうめいしょ</t>
    </rPh>
    <phoneticPr fontId="9" type="Hiragana"/>
  </si>
  <si>
    <t>帰宅時支援加算</t>
    <rPh sb="0" eb="3">
      <t>きたくじ</t>
    </rPh>
    <rPh sb="3" eb="5">
      <t>しえん</t>
    </rPh>
    <rPh sb="5" eb="7">
      <t>かさん</t>
    </rPh>
    <phoneticPr fontId="9" type="Hiragana"/>
  </si>
  <si>
    <r>
      <t>該当あり　加算（Ⅰ）</t>
    </r>
    <r>
      <rPr>
        <sz val="11"/>
        <color rgb="FFFF0000"/>
        <rFont val="Meiryo UI"/>
      </rPr>
      <t>ロ</t>
    </r>
    <rPh sb="0" eb="2">
      <t>がいとう</t>
    </rPh>
    <rPh sb="5" eb="7">
      <t>かさん</t>
    </rPh>
    <phoneticPr fontId="9" type="Hiragana"/>
  </si>
  <si>
    <r>
      <t>　家族等から入院に係る支援を受けることが困難な利用者が病院又は診療所(当該</t>
    </r>
    <r>
      <rPr>
        <sz val="11"/>
        <color auto="1"/>
        <rFont val="Meiryo UI"/>
      </rPr>
      <t>指定共同生活援助事業所等の同一敷地内に併設する病院又は診療所を除く。)への入院を要した場合に、指定共同生活援助事業所等に置くべき従業者のうちいずれかの職種の者が、共同生活援助計画等に基づき、当該利用者が入院している病院又は診療所を訪問し、当該病院又は診療所との連絡調整及び被服等の準備その他の日常生活上の支援を行った場合に、1月に1回を限度として、算定しているか。
①当該月における入院期間（入院の初日及び最終日を除く）の日数の合計が３日以上７日未満の場合
②当該月における入院期間の日数の合計が７日以上の場合</t>
    </r>
    <rPh sb="118" eb="120">
      <t>きょうどう</t>
    </rPh>
    <rPh sb="120" eb="122">
      <t>せいかつ</t>
    </rPh>
    <rPh sb="122" eb="124">
      <t>えんじょ</t>
    </rPh>
    <rPh sb="126" eb="127">
      <t>とう</t>
    </rPh>
    <rPh sb="222" eb="224">
      <t>とうがい</t>
    </rPh>
    <rPh sb="224" eb="225">
      <t>つき</t>
    </rPh>
    <rPh sb="229" eb="231">
      <t>にゅういん</t>
    </rPh>
    <rPh sb="231" eb="233">
      <t>きかん</t>
    </rPh>
    <rPh sb="234" eb="236">
      <t>にゅういん</t>
    </rPh>
    <rPh sb="237" eb="239">
      <t>しょにち</t>
    </rPh>
    <rPh sb="239" eb="240">
      <t>およ</t>
    </rPh>
    <rPh sb="241" eb="244">
      <t>さいしゅうび</t>
    </rPh>
    <rPh sb="245" eb="246">
      <t>のぞ</t>
    </rPh>
    <rPh sb="249" eb="251">
      <t>にっすう</t>
    </rPh>
    <rPh sb="252" eb="254">
      <t>ごうけい</t>
    </rPh>
    <rPh sb="256" eb="257">
      <t>にち</t>
    </rPh>
    <rPh sb="257" eb="259">
      <t>いじょう</t>
    </rPh>
    <rPh sb="260" eb="261">
      <t>にち</t>
    </rPh>
    <rPh sb="261" eb="263">
      <t>みまん</t>
    </rPh>
    <rPh sb="264" eb="266">
      <t>ばあい</t>
    </rPh>
    <rPh sb="268" eb="270">
      <t>とうがい</t>
    </rPh>
    <rPh sb="270" eb="271">
      <t>つき</t>
    </rPh>
    <rPh sb="275" eb="277">
      <t>にゅういん</t>
    </rPh>
    <rPh sb="277" eb="279">
      <t>きかん</t>
    </rPh>
    <rPh sb="280" eb="282">
      <t>にっすう</t>
    </rPh>
    <rPh sb="283" eb="285">
      <t>ごうけい</t>
    </rPh>
    <rPh sb="287" eb="288">
      <t>にち</t>
    </rPh>
    <rPh sb="288" eb="290">
      <t>いじょう</t>
    </rPh>
    <rPh sb="291" eb="293">
      <t>ばあい</t>
    </rPh>
    <phoneticPr fontId="9" type="Hiragana"/>
  </si>
  <si>
    <t>・　次の①～④に該当する場合は算定できない。
①当該共同生活住居において、引き続き生活支援を受け続けることを希望する者
②事業所等の事情により退居を求める者
③単身等での生活の希望や意思の表明が十分に確認できていない状況の者
④他の共同生活援助事業所や社会福祉施設等への入所等を希望する者
・　利用者の希望する単身等の生活に係る意向を確認した後に、サービス管理責任者が共同生活援助計画又は外部サービス利用型共同生活援助計画の変更に係る会議を開催し、支援の方針や支援内容等について当該事業所の従業者に確認及び共有したうえで、変更後の計画の原案について利用者に同意を求め、変更後の計画を交付した月から６月間算定できる。
・　当該加算の算定に当たっては、以下の内容を含む支援を提供すること。
①住居の確保に係る支援
②生活環境の変化に伴い必要となる情報の提供及び助言（ゴミ捨てに係ること、家電の使い方、買い物場所の確認等を本人とともに実施する。）
③生活環境の変化に伴い必要となる指定障害福祉サービス事業者等や医療機関等との連絡調整（サービス担当者会議等への出席や、事業所等への同行支援等を含む。）</t>
    <rPh sb="337" eb="339">
      <t>ていきょう</t>
    </rPh>
    <phoneticPr fontId="9" type="Hiragana"/>
  </si>
  <si>
    <t>　人員配置体制加算（Ⅺ）</t>
  </si>
  <si>
    <r>
      <t>　</t>
    </r>
    <r>
      <rPr>
        <sz val="11"/>
        <color auto="1"/>
        <rFont val="Meiryo UI"/>
      </rPr>
      <t>医療連携体制加算（Ⅴ）については、医療機関等との連携により、看護職員を指定共同生活援助事業所等に訪問させ、当該看護職員が認定特定行為業務従事者に喀痰吸引等に係る指導を行った場合に、当該看護職員１人に対し、１日につき所定単位数を加算しているか。</t>
    </r>
    <rPh sb="91" eb="93">
      <t>とうがい</t>
    </rPh>
    <rPh sb="95" eb="97">
      <t>しょくいん</t>
    </rPh>
    <rPh sb="98" eb="99">
      <t>にん</t>
    </rPh>
    <phoneticPr fontId="9" type="Hiragana"/>
  </si>
  <si>
    <r>
      <t>　集中的支援加算（Ⅰ）については、別に厚生労働大臣が定める者の状態が悪化した場合において、広域的支援人材を指定</t>
    </r>
    <r>
      <rPr>
        <sz val="11"/>
        <color auto="1"/>
        <rFont val="Meiryo UI"/>
      </rPr>
      <t>共同生活援助事業所等に訪問させ、又はテレビ電話装置等を活用して、当該広域的支援人材が中心となって行う集中的な支援を行った場合に、当該支援を開始した日の属する月から起算して３月以内の期間に限り１月に４回を限度として、加算しているか。</t>
    </r>
    <rPh sb="55" eb="57">
      <t>きょうどう</t>
    </rPh>
    <rPh sb="57" eb="59">
      <t>せいかつ</t>
    </rPh>
    <rPh sb="59" eb="61">
      <t>えんじょ</t>
    </rPh>
    <phoneticPr fontId="9" type="Hiragana"/>
  </si>
  <si>
    <t>　人員配置体制加算（Ⅶ）</t>
  </si>
  <si>
    <t>⑥</t>
  </si>
  <si>
    <t>③</t>
  </si>
  <si>
    <t xml:space="preserve">共同生活援助サービス費
</t>
    <rPh sb="0" eb="2">
      <t>きょうどう</t>
    </rPh>
    <rPh sb="2" eb="4">
      <t>せいかつ</t>
    </rPh>
    <rPh sb="4" eb="6">
      <t>えんじょ</t>
    </rPh>
    <phoneticPr fontId="9" type="Hiragana"/>
  </si>
  <si>
    <r>
      <t>・ピアサポート研修は、法第78条第</t>
    </r>
    <r>
      <rPr>
        <sz val="11"/>
        <color auto="1"/>
        <rFont val="Meiryo UI"/>
      </rPr>
      <t>３項に規定する地域生活支援事業として行われる「障害者ピアサポート研修」における基礎研修及び専門研修に限る。
・２名以上のピアサポート研修修了者は、（ア）障害者又は障害者であったと知事が認める者、（イ）当該共同生活援助事業所等の従業者、のそれぞれの配置を要する。
・ピアサポーターとしての支援は、利用者の個別支援計画に基づき、ピアサポーターが当事者としての経験に基づく自立した日常生活又は社会生活を営むための身体機能又は生活能力の向上のために必要な訓練等についての相談援助を行った場合、利用者のロールモデルとして身体機能又は生活能力の向上のための訓練を実施し、必要な助言等を行った場合において、加算を算定すること。</t>
    </r>
    <rPh sb="119" eb="121">
      <t>きょうどう</t>
    </rPh>
    <rPh sb="121" eb="123">
      <t>せいかつ</t>
    </rPh>
    <rPh sb="123" eb="125">
      <t>えんじょ</t>
    </rPh>
    <rPh sb="128" eb="129">
      <t>とう</t>
    </rPh>
    <phoneticPr fontId="9" type="Hiragana"/>
  </si>
  <si>
    <t>看護職員配置加算</t>
    <rPh sb="0" eb="2">
      <t>かんご</t>
    </rPh>
    <rPh sb="2" eb="4">
      <t>しょくいん</t>
    </rPh>
    <rPh sb="4" eb="6">
      <t>はいち</t>
    </rPh>
    <rPh sb="6" eb="8">
      <t>かさん</t>
    </rPh>
    <phoneticPr fontId="9" type="Hiragana"/>
  </si>
  <si>
    <t>⑥　業務継続計画未策定減算
　　　　以下の基準に適応していない場合　100分の3
（ア）感染症や非常災害の発生時において、利用者に対するサービスの提供を継続的に実施するための、及び非常時の体制で早期の業務再開を図るための計画（業務継続計画）を策定すること
（イ）当該業務継続計画に従い必要な措置を講ずること</t>
    <rPh sb="2" eb="4">
      <t>ぎょうむ</t>
    </rPh>
    <rPh sb="4" eb="6">
      <t>けいぞく</t>
    </rPh>
    <rPh sb="6" eb="8">
      <t>けいかく</t>
    </rPh>
    <rPh sb="8" eb="11">
      <t>みさくてい</t>
    </rPh>
    <rPh sb="11" eb="13">
      <t>げんさん</t>
    </rPh>
    <rPh sb="18" eb="20">
      <t>いか</t>
    </rPh>
    <rPh sb="21" eb="23">
      <t>きじゅん</t>
    </rPh>
    <rPh sb="24" eb="26">
      <t>てきおう</t>
    </rPh>
    <rPh sb="31" eb="33">
      <t>ばあい</t>
    </rPh>
    <rPh sb="37" eb="38">
      <t>ぶん</t>
    </rPh>
    <phoneticPr fontId="9" type="Hiragana"/>
  </si>
  <si>
    <r>
      <t>　人員配置基準に定める員数の従業者に加え、看護職員を常勤換算方法で１以上配置しているものとして知事に届け出た</t>
    </r>
    <r>
      <rPr>
        <sz val="11"/>
        <color auto="1"/>
        <rFont val="Meiryo UI"/>
      </rPr>
      <t>指定共同生活援助事業所等において、指定共同生活援助等を行った場合に、加算しているか。</t>
    </r>
    <rPh sb="1" eb="3">
      <t>じんいん</t>
    </rPh>
    <rPh sb="3" eb="5">
      <t>はいち</t>
    </rPh>
    <rPh sb="5" eb="7">
      <t>きじゅん</t>
    </rPh>
    <rPh sb="8" eb="9">
      <t>さだ</t>
    </rPh>
    <rPh sb="11" eb="13">
      <t>いんすう</t>
    </rPh>
    <rPh sb="14" eb="17">
      <t>じゅうぎょうしゃ</t>
    </rPh>
    <rPh sb="18" eb="19">
      <t>くわ</t>
    </rPh>
    <rPh sb="21" eb="23">
      <t>かんご</t>
    </rPh>
    <rPh sb="23" eb="25">
      <t>しょくいん</t>
    </rPh>
    <rPh sb="26" eb="28">
      <t>じょうきん</t>
    </rPh>
    <rPh sb="28" eb="30">
      <t>かんさん</t>
    </rPh>
    <rPh sb="30" eb="32">
      <t>ほうほう</t>
    </rPh>
    <rPh sb="34" eb="36">
      <t>いじょう</t>
    </rPh>
    <rPh sb="36" eb="38">
      <t>はいち</t>
    </rPh>
    <rPh sb="47" eb="49">
      <t>ちじ</t>
    </rPh>
    <rPh sb="50" eb="51">
      <t>とど</t>
    </rPh>
    <rPh sb="52" eb="53">
      <t>で</t>
    </rPh>
    <rPh sb="81" eb="82">
      <t>おこな</t>
    </rPh>
    <rPh sb="84" eb="86">
      <t>ばあい</t>
    </rPh>
    <rPh sb="88" eb="90">
      <t>かさん</t>
    </rPh>
    <phoneticPr fontId="9" type="Hiragana"/>
  </si>
  <si>
    <t>精神障害者地域移行特別加算</t>
    <rPh sb="0" eb="2">
      <t>せいしん</t>
    </rPh>
    <rPh sb="2" eb="5">
      <t>しょうがいしゃ</t>
    </rPh>
    <rPh sb="5" eb="7">
      <t>ちいき</t>
    </rPh>
    <rPh sb="7" eb="9">
      <t>いこう</t>
    </rPh>
    <rPh sb="9" eb="11">
      <t>とくべつ</t>
    </rPh>
    <rPh sb="11" eb="13">
      <t>かさん</t>
    </rPh>
    <phoneticPr fontId="9" type="Hiragana"/>
  </si>
  <si>
    <r>
      <t>　個人単位で居宅介護等を利用する場合（特例）</t>
    </r>
    <r>
      <rPr>
        <sz val="11"/>
        <color auto="1"/>
        <rFont val="Meiryo UI"/>
      </rPr>
      <t>・日中を当該共同生活住居で過ごす者</t>
    </r>
    <rPh sb="1" eb="3">
      <t>こじん</t>
    </rPh>
    <rPh sb="3" eb="5">
      <t>たんい</t>
    </rPh>
    <rPh sb="6" eb="8">
      <t>きょたく</t>
    </rPh>
    <rPh sb="8" eb="10">
      <t>かいご</t>
    </rPh>
    <rPh sb="10" eb="11">
      <t>とう</t>
    </rPh>
    <rPh sb="12" eb="14">
      <t>りよう</t>
    </rPh>
    <rPh sb="16" eb="18">
      <t>ばあい</t>
    </rPh>
    <rPh sb="19" eb="21">
      <t>とくれい</t>
    </rPh>
    <rPh sb="23" eb="25">
      <t>にっちゅう</t>
    </rPh>
    <rPh sb="26" eb="28">
      <t>とうがい</t>
    </rPh>
    <rPh sb="28" eb="30">
      <t>きょうどう</t>
    </rPh>
    <rPh sb="30" eb="32">
      <t>せいかつ</t>
    </rPh>
    <rPh sb="32" eb="34">
      <t>じゅうきょ</t>
    </rPh>
    <rPh sb="35" eb="36">
      <t>す</t>
    </rPh>
    <rPh sb="38" eb="39">
      <t>しゃ</t>
    </rPh>
    <phoneticPr fontId="9" type="Hiragana"/>
  </si>
  <si>
    <t>ピアサポート実施加算</t>
    <rPh sb="6" eb="8">
      <t>じっし</t>
    </rPh>
    <rPh sb="8" eb="10">
      <t>かさん</t>
    </rPh>
    <phoneticPr fontId="9" type="Hiragana"/>
  </si>
  <si>
    <t xml:space="preserve">　（指定共同生活援助）
</t>
  </si>
  <si>
    <t>⑧</t>
  </si>
  <si>
    <t>退居後ピアサポート実施加算</t>
    <rPh sb="0" eb="2">
      <t>たいきょ</t>
    </rPh>
    <rPh sb="2" eb="3">
      <t>あと</t>
    </rPh>
    <rPh sb="9" eb="11">
      <t>じっし</t>
    </rPh>
    <rPh sb="11" eb="13">
      <t>かさん</t>
    </rPh>
    <phoneticPr fontId="9" type="Hiragana"/>
  </si>
  <si>
    <t>夜勤職員加配加算</t>
    <rPh sb="0" eb="2">
      <t>やきん</t>
    </rPh>
    <rPh sb="2" eb="4">
      <t>しょくいん</t>
    </rPh>
    <rPh sb="4" eb="6">
      <t>かはい</t>
    </rPh>
    <rPh sb="6" eb="8">
      <t>かさん</t>
    </rPh>
    <phoneticPr fontId="9" type="Hiragana"/>
  </si>
  <si>
    <t>生活支援員</t>
    <rPh sb="0" eb="5">
      <t>セイカツシエンイン</t>
    </rPh>
    <phoneticPr fontId="5"/>
  </si>
  <si>
    <t>重度障害者支援加算</t>
    <rPh sb="0" eb="2">
      <t>じゅうど</t>
    </rPh>
    <rPh sb="2" eb="5">
      <t>しょうがいしゃ</t>
    </rPh>
    <rPh sb="5" eb="7">
      <t>しえん</t>
    </rPh>
    <rPh sb="7" eb="9">
      <t>かさん</t>
    </rPh>
    <phoneticPr fontId="9" type="Hiragana"/>
  </si>
  <si>
    <t>日中支援加算</t>
    <rPh sb="0" eb="2">
      <t>にっちゅう</t>
    </rPh>
    <rPh sb="2" eb="4">
      <t>しえん</t>
    </rPh>
    <rPh sb="4" eb="6">
      <t>かさん</t>
    </rPh>
    <phoneticPr fontId="9" type="Hiragana"/>
  </si>
  <si>
    <t>自立生活支援加算</t>
    <rPh sb="0" eb="2">
      <t>じりつ</t>
    </rPh>
    <rPh sb="2" eb="4">
      <t>せいかつ</t>
    </rPh>
    <rPh sb="4" eb="6">
      <t>しえん</t>
    </rPh>
    <rPh sb="6" eb="8">
      <t>かさん</t>
    </rPh>
    <phoneticPr fontId="9" type="Hiragana"/>
  </si>
  <si>
    <t>入院時支援特別加算</t>
    <rPh sb="0" eb="3">
      <t>にゅういんじ</t>
    </rPh>
    <rPh sb="3" eb="5">
      <t>しえん</t>
    </rPh>
    <rPh sb="5" eb="7">
      <t>とくべつ</t>
    </rPh>
    <rPh sb="7" eb="9">
      <t>かさん</t>
    </rPh>
    <phoneticPr fontId="9" type="Hiragana"/>
  </si>
  <si>
    <t>長期入院時支援特別加算</t>
    <rPh sb="0" eb="2">
      <t>ちょうき</t>
    </rPh>
    <rPh sb="2" eb="5">
      <t>にゅういんじ</t>
    </rPh>
    <rPh sb="5" eb="7">
      <t>しえん</t>
    </rPh>
    <rPh sb="7" eb="9">
      <t>とくべつ</t>
    </rPh>
    <rPh sb="9" eb="11">
      <t>かさん</t>
    </rPh>
    <phoneticPr fontId="9" type="Hiragana"/>
  </si>
  <si>
    <t>地域生活移行個別支援特別加算</t>
    <rPh sb="0" eb="2">
      <t>ちいき</t>
    </rPh>
    <rPh sb="2" eb="4">
      <t>せいかつ</t>
    </rPh>
    <rPh sb="4" eb="6">
      <t>いこう</t>
    </rPh>
    <rPh sb="6" eb="8">
      <t>こべつ</t>
    </rPh>
    <rPh sb="8" eb="10">
      <t>しえん</t>
    </rPh>
    <rPh sb="10" eb="12">
      <t>とくべつ</t>
    </rPh>
    <rPh sb="12" eb="14">
      <t>かさん</t>
    </rPh>
    <phoneticPr fontId="9" type="Hiragana"/>
  </si>
  <si>
    <t>強度行動障害者地域移行特別加算</t>
    <rPh sb="0" eb="2">
      <t>きょうど</t>
    </rPh>
    <rPh sb="2" eb="4">
      <t>こうどう</t>
    </rPh>
    <rPh sb="4" eb="7">
      <t>しょうがいしゃ</t>
    </rPh>
    <rPh sb="7" eb="9">
      <t>ちいき</t>
    </rPh>
    <rPh sb="9" eb="11">
      <t>いこう</t>
    </rPh>
    <rPh sb="11" eb="13">
      <t>とくべつ</t>
    </rPh>
    <rPh sb="13" eb="15">
      <t>かさん</t>
    </rPh>
    <phoneticPr fontId="9" type="Hiragana"/>
  </si>
  <si>
    <t>サービス管理責任者
※１</t>
    <rPh sb="4" eb="6">
      <t>かんり</t>
    </rPh>
    <rPh sb="6" eb="9">
      <t>せきにんしゃ</t>
    </rPh>
    <phoneticPr fontId="9" type="Hiragana"/>
  </si>
  <si>
    <t>新興感染症等施設療養加算</t>
  </si>
  <si>
    <t>第15の１の注7
第15の１の2の注10
第15の１の2の2の注7</t>
  </si>
  <si>
    <t>・　令和９年３月31日まで</t>
    <rPh sb="2" eb="4">
      <t>れいわ</t>
    </rPh>
    <rPh sb="5" eb="6">
      <t>ねん</t>
    </rPh>
    <rPh sb="7" eb="8">
      <t>がつ</t>
    </rPh>
    <rPh sb="10" eb="11">
      <t>にち</t>
    </rPh>
    <phoneticPr fontId="9" type="Hiragana"/>
  </si>
  <si>
    <t>①</t>
  </si>
  <si>
    <t>　(10) 従業者ごとに、合計勤務時間数を入力してください。</t>
    <rPh sb="6" eb="9">
      <t>ジュウギョウシャ</t>
    </rPh>
    <rPh sb="13" eb="15">
      <t>ゴウケイ</t>
    </rPh>
    <rPh sb="15" eb="17">
      <t>キンム</t>
    </rPh>
    <rPh sb="17" eb="20">
      <t>ジカンスウ</t>
    </rPh>
    <rPh sb="21" eb="23">
      <t>ニュウリョク</t>
    </rPh>
    <phoneticPr fontId="31"/>
  </si>
  <si>
    <t>②</t>
  </si>
  <si>
    <t>⑤</t>
  </si>
  <si>
    <r>
      <t>　重度障害者支援加算（Ⅰ）が算定されている指定共同生活援助事業所等（※）であって、別に厚生労働大臣が定める施設基準に適合しているものとして、知事に届け出た指定共同生活援助事業所等（※）において、別に厚生労働大臣が定める者に対し、指定共同生活援助等（※）を行った場合に、更に加算しているか。
　</t>
    </r>
    <r>
      <rPr>
        <sz val="11"/>
        <color auto="1"/>
        <rFont val="Meiryo UI"/>
      </rPr>
      <t>また、当該加算の算定を開始した日から起算して180日以内の期間については、更に１日につき加算する。
※指定共同生活援助又は日中サービス支援型指定共同生活援助が対象</t>
    </r>
    <rPh sb="14" eb="16">
      <t>さんてい</t>
    </rPh>
    <rPh sb="41" eb="42">
      <t>べつ</t>
    </rPh>
    <rPh sb="43" eb="45">
      <t>こうせい</t>
    </rPh>
    <rPh sb="45" eb="47">
      <t>ろうどう</t>
    </rPh>
    <rPh sb="47" eb="49">
      <t>だいじん</t>
    </rPh>
    <rPh sb="50" eb="51">
      <t>さだ</t>
    </rPh>
    <rPh sb="53" eb="55">
      <t>しせつ</t>
    </rPh>
    <rPh sb="55" eb="57">
      <t>きじゅん</t>
    </rPh>
    <rPh sb="58" eb="60">
      <t>てきごう</t>
    </rPh>
    <rPh sb="70" eb="72">
      <t>ちじ</t>
    </rPh>
    <rPh sb="73" eb="74">
      <t>とど</t>
    </rPh>
    <rPh sb="75" eb="76">
      <t>で</t>
    </rPh>
    <rPh sb="97" eb="98">
      <t>べつ</t>
    </rPh>
    <rPh sb="99" eb="101">
      <t>こうせい</t>
    </rPh>
    <rPh sb="101" eb="103">
      <t>ろうどう</t>
    </rPh>
    <rPh sb="103" eb="105">
      <t>だいじん</t>
    </rPh>
    <rPh sb="106" eb="107">
      <t>さだ</t>
    </rPh>
    <rPh sb="109" eb="110">
      <t>もの</t>
    </rPh>
    <rPh sb="111" eb="112">
      <t>たい</t>
    </rPh>
    <rPh sb="134" eb="135">
      <t>さら</t>
    </rPh>
    <phoneticPr fontId="9" type="Hiragana"/>
  </si>
  <si>
    <t>　区分１以下の延べ利用者数</t>
    <rPh sb="1" eb="3">
      <t>クブン</t>
    </rPh>
    <rPh sb="4" eb="6">
      <t>イカ</t>
    </rPh>
    <rPh sb="7" eb="8">
      <t>ノ</t>
    </rPh>
    <rPh sb="9" eb="13">
      <t>リヨウシャスウ</t>
    </rPh>
    <phoneticPr fontId="5"/>
  </si>
  <si>
    <r>
      <t>別に厚生労働大臣が定める者…平18厚労告第556・第５号の２</t>
    </r>
    <r>
      <rPr>
        <sz val="11"/>
        <color auto="1"/>
        <rFont val="Meiryo UI"/>
      </rPr>
      <t xml:space="preserve">
　平24厚労告122別表障害児通所給付費等単位数表第１の１の表【スコア表】の項目に掲げるいずれかの医療行為を必要とする状態である者
・重度障害者支援加算（Ⅰ）を算定している場合は、加算しない。</t>
    </r>
    <rPh sb="0" eb="1">
      <t>べつ</t>
    </rPh>
    <rPh sb="2" eb="4">
      <t>こうせい</t>
    </rPh>
    <rPh sb="4" eb="6">
      <t>ろうどう</t>
    </rPh>
    <rPh sb="6" eb="8">
      <t>だいじん</t>
    </rPh>
    <rPh sb="9" eb="10">
      <t>さだ</t>
    </rPh>
    <rPh sb="12" eb="13">
      <t>しゃ</t>
    </rPh>
    <rPh sb="25" eb="26">
      <t>だい</t>
    </rPh>
    <rPh sb="27" eb="28">
      <t>ごう</t>
    </rPh>
    <rPh sb="43" eb="46">
      <t>しょうがいじ</t>
    </rPh>
    <rPh sb="46" eb="48">
      <t>つうしょ</t>
    </rPh>
    <rPh sb="48" eb="51">
      <t>きゅうふひ</t>
    </rPh>
    <rPh sb="51" eb="52">
      <t>とう</t>
    </rPh>
    <rPh sb="52" eb="54">
      <t>たんい</t>
    </rPh>
    <rPh sb="54" eb="56">
      <t>すうひょう</t>
    </rPh>
    <rPh sb="56" eb="57">
      <t>だい</t>
    </rPh>
    <rPh sb="61" eb="62">
      <t>ひょう</t>
    </rPh>
    <rPh sb="69" eb="71">
      <t>こうもく</t>
    </rPh>
    <rPh sb="80" eb="82">
      <t>いりょう</t>
    </rPh>
    <rPh sb="82" eb="84">
      <t>こうい</t>
    </rPh>
    <rPh sb="85" eb="87">
      <t>ひつよう</t>
    </rPh>
    <phoneticPr fontId="9" type="Hiragana"/>
  </si>
  <si>
    <t>⑦</t>
  </si>
  <si>
    <t>・　体験利用の利用者で病院又は入所施設に入院又は入所している者については、この加算を算定できない。
・　当該利用者が帰宅している間、家族等との連携を十分図ることにより、当該利用者の居宅等における生活状況等を十分把握するとともに、その内容については、記録しておくこと。また、必要に応じて個別支援計画の見直しを行う必要があること。</t>
  </si>
  <si>
    <t>　 (1)の規定により指定共同生活援助に要する費用の額を算定した場合において、その額に1円未満の端数があるときは、その端数金額は切り捨てて算定しているか。</t>
    <rPh sb="13" eb="15">
      <t>きょうどう</t>
    </rPh>
    <rPh sb="15" eb="17">
      <t>せいかつ</t>
    </rPh>
    <rPh sb="17" eb="19">
      <t>えんじょ</t>
    </rPh>
    <phoneticPr fontId="9" type="Hiragana"/>
  </si>
  <si>
    <t>　共同生活援助サービス費（Ⅱ）</t>
    <rPh sb="11" eb="12">
      <t>ひ</t>
    </rPh>
    <phoneticPr fontId="9" type="Hiragana"/>
  </si>
  <si>
    <t>・　世話人を常勤換算方法で、利用者の数を６で除して得た数以上配置（６：１）</t>
  </si>
  <si>
    <t>　日中サービス支援型共同生活援助サービス費（Ⅱ）</t>
    <rPh sb="20" eb="21">
      <t>ひ</t>
    </rPh>
    <phoneticPr fontId="9" type="Hiragana"/>
  </si>
  <si>
    <r>
      <t>　福祉専門職員配置等加算（Ⅲ）については、次の①又は②のいずれかに該当するものとして知事に届け出た</t>
    </r>
    <r>
      <rPr>
        <sz val="11"/>
        <color auto="1"/>
        <rFont val="Meiryo UI"/>
      </rPr>
      <t>指定共同生活援助事業所等において、指定共同生活援助等を行った場合に、加算しているか。　　　　　　　　　　　　　　　　　
①　世話人等として配置されている従業者のうち、常勤で配置されている従業者の割合が100分の75以上であること。
②　世話人等として常勤で配置されている従業者のうち、３年以上従事している従業者の割合が100分の30以上であること。</t>
    </r>
    <rPh sb="111" eb="114">
      <t>セワニン</t>
    </rPh>
    <rPh sb="114" eb="115">
      <t>トウ</t>
    </rPh>
    <rPh sb="142" eb="145">
      <t>ジュウギョウシャ</t>
    </rPh>
    <rPh sb="167" eb="170">
      <t>セワニン</t>
    </rPh>
    <rPh sb="170" eb="171">
      <t>トウ</t>
    </rPh>
    <phoneticPr fontId="9"/>
  </si>
  <si>
    <t>　日中を当該共同生活住居以外で過ごす場合</t>
    <rPh sb="1" eb="3">
      <t>にっちゅう</t>
    </rPh>
    <rPh sb="4" eb="6">
      <t>とうがい</t>
    </rPh>
    <rPh sb="6" eb="8">
      <t>きょうどう</t>
    </rPh>
    <rPh sb="8" eb="10">
      <t>せいかつ</t>
    </rPh>
    <rPh sb="10" eb="12">
      <t>じゅうきょ</t>
    </rPh>
    <rPh sb="12" eb="14">
      <t>いがい</t>
    </rPh>
    <rPh sb="15" eb="16">
      <t>す</t>
    </rPh>
    <rPh sb="18" eb="20">
      <t>ばあい</t>
    </rPh>
    <phoneticPr fontId="9" type="Hiragana"/>
  </si>
  <si>
    <r>
      <t>別に厚生労働大臣が定める施設基準…平18厚労告551・</t>
    </r>
    <r>
      <rPr>
        <sz val="11"/>
        <color auto="1"/>
        <rFont val="Meiryo UI"/>
      </rPr>
      <t>第16号・チ、第17号ホ
厚生労働大臣が定める基準…平18厚労告543・第40号の３</t>
    </r>
    <rPh sb="34" eb="35">
      <t>だい</t>
    </rPh>
    <rPh sb="37" eb="38">
      <t>ごう</t>
    </rPh>
    <rPh sb="50" eb="52">
      <t>きじゅん</t>
    </rPh>
    <phoneticPr fontId="9" type="Hiragana"/>
  </si>
  <si>
    <t>　外部サービス利用型共同生活援助サービス費（Ⅰ）</t>
    <rPh sb="1" eb="3">
      <t>がいぶ</t>
    </rPh>
    <rPh sb="7" eb="9">
      <t>りよう</t>
    </rPh>
    <rPh sb="9" eb="10">
      <t>がた</t>
    </rPh>
    <rPh sb="10" eb="12">
      <t>きょうどう</t>
    </rPh>
    <rPh sb="12" eb="14">
      <t>せいかつ</t>
    </rPh>
    <rPh sb="14" eb="16">
      <t>えんじょ</t>
    </rPh>
    <rPh sb="20" eb="21">
      <t>ひ</t>
    </rPh>
    <phoneticPr fontId="9" type="Hiragana"/>
  </si>
  <si>
    <t>　外部サービス利用型共同生活援助サービス費（Ⅲ）</t>
    <rPh sb="20" eb="21">
      <t>ひ</t>
    </rPh>
    <phoneticPr fontId="9" type="Hiragana"/>
  </si>
  <si>
    <t>　共同生活援助サービス費の算定に当たって、次の①から⑧のいずれかに該当する場合に、それぞれ所定単位数から減算した単位数を算定しているか。</t>
    <rPh sb="1" eb="3">
      <t>きょうどう</t>
    </rPh>
    <rPh sb="3" eb="5">
      <t>せいかつ</t>
    </rPh>
    <rPh sb="5" eb="7">
      <t>えんじょ</t>
    </rPh>
    <rPh sb="45" eb="47">
      <t>しょてい</t>
    </rPh>
    <rPh sb="47" eb="50">
      <t>たんいすう</t>
    </rPh>
    <rPh sb="52" eb="54">
      <t>げんさん</t>
    </rPh>
    <rPh sb="56" eb="59">
      <t>たんいすう</t>
    </rPh>
    <phoneticPr fontId="9" type="Hiragana"/>
  </si>
  <si>
    <t>①　大規模住居等減算</t>
    <rPh sb="2" eb="5">
      <t>だいきぼ</t>
    </rPh>
    <rPh sb="5" eb="7">
      <t>じゅうきょ</t>
    </rPh>
    <rPh sb="7" eb="8">
      <t>とう</t>
    </rPh>
    <rPh sb="8" eb="10">
      <t>げんさん</t>
    </rPh>
    <phoneticPr fontId="9" type="Hiragana"/>
  </si>
  <si>
    <t>次の資格や修了証を持っている場合は、記載すること。
　理学療法士・作業療法士・言語聴覚士・社会福祉士・介護福祉士・精神保健福祉士・
　公認心理師・強度行動障害支援者養成研修（基礎研修・実践研修）</t>
  </si>
  <si>
    <t>③　サービス管理責任者欠如減算
　　　サービス管理責任者の員数を満たしていない場合
(ｱ)　員数を満たしていない期間が５月未満の場合　　100分の70
(ｲ)　員数を満たしていない期間が５月以上の場合　　100分の50</t>
    <rPh sb="6" eb="8">
      <t>かんり</t>
    </rPh>
    <rPh sb="8" eb="10">
      <t>せきにん</t>
    </rPh>
    <rPh sb="10" eb="11">
      <t>しゃ</t>
    </rPh>
    <rPh sb="11" eb="13">
      <t>けつじょ</t>
    </rPh>
    <rPh sb="13" eb="15">
      <t>げんさん</t>
    </rPh>
    <rPh sb="23" eb="25">
      <t>かんり</t>
    </rPh>
    <rPh sb="25" eb="28">
      <t>せきにんしゃ</t>
    </rPh>
    <phoneticPr fontId="9" type="Hiragana"/>
  </si>
  <si>
    <t>②　サービス提供職員欠如減算
　　　世話人又は生活支援員の員数を満たしていない場合
(ｱ)　員数を満たしていない期間が３月未満の場合　　100分の70
(ｲ)　員数を満たしていない期間が３月以上の場合　　100分の50</t>
    <rPh sb="6" eb="8">
      <t>ていきょう</t>
    </rPh>
    <rPh sb="8" eb="10">
      <t>しょくいん</t>
    </rPh>
    <rPh sb="10" eb="12">
      <t>けつじょ</t>
    </rPh>
    <rPh sb="12" eb="14">
      <t>げんさん</t>
    </rPh>
    <rPh sb="18" eb="21">
      <t>せわにん</t>
    </rPh>
    <rPh sb="21" eb="22">
      <t>また</t>
    </rPh>
    <rPh sb="23" eb="25">
      <t>せいかつ</t>
    </rPh>
    <rPh sb="25" eb="27">
      <t>しえん</t>
    </rPh>
    <rPh sb="27" eb="28">
      <t>いん</t>
    </rPh>
    <rPh sb="47" eb="49">
      <t>いんすう</t>
    </rPh>
    <rPh sb="50" eb="51">
      <t>み</t>
    </rPh>
    <rPh sb="81" eb="83">
      <t>いんすう</t>
    </rPh>
    <rPh sb="84" eb="85">
      <t>み</t>
    </rPh>
    <phoneticPr fontId="9" type="Hiragana"/>
  </si>
  <si>
    <r>
      <t xml:space="preserve">別に厚生労働大臣が定める施設基準（平18厚労告551・第18号・イ）
</t>
    </r>
    <r>
      <rPr>
        <sz val="11"/>
        <color auto="1"/>
        <rFont val="Meiryo UI"/>
      </rPr>
      <t>・外部サービス利用型共同生活援助計画の作成に係る会議を開催した上で、当該利用者の意向を反映した同計画を作成すること。
・おおむね週に１回以上、利用者の居宅を訪問することにより、当該利用者の心身の状況、その置かれている環境及び日常生活全般の状況等の把握を行い、必要な情報の提供及び助言並びに相談、指定障害福祉サービス事業者等、医療機関等との連絡調整等の支援を実施すること。</t>
    </r>
    <rPh sb="36" eb="38">
      <t>がいぶ</t>
    </rPh>
    <rPh sb="42" eb="44">
      <t>りよう</t>
    </rPh>
    <rPh sb="44" eb="45">
      <t>がた</t>
    </rPh>
    <rPh sb="45" eb="47">
      <t>きょうどう</t>
    </rPh>
    <rPh sb="47" eb="49">
      <t>せいかつ</t>
    </rPh>
    <rPh sb="49" eb="51">
      <t>えんじょ</t>
    </rPh>
    <rPh sb="51" eb="53">
      <t>けいかく</t>
    </rPh>
    <rPh sb="54" eb="56">
      <t>さくせい</t>
    </rPh>
    <rPh sb="57" eb="58">
      <t>かか</t>
    </rPh>
    <rPh sb="59" eb="61">
      <t>かいぎ</t>
    </rPh>
    <rPh sb="62" eb="64">
      <t>かいさい</t>
    </rPh>
    <rPh sb="66" eb="67">
      <t>うえ</t>
    </rPh>
    <rPh sb="69" eb="71">
      <t>とうがい</t>
    </rPh>
    <rPh sb="71" eb="74">
      <t>りようしゃ</t>
    </rPh>
    <rPh sb="75" eb="77">
      <t>いこう</t>
    </rPh>
    <rPh sb="78" eb="80">
      <t>はんえい</t>
    </rPh>
    <rPh sb="82" eb="83">
      <t>どう</t>
    </rPh>
    <rPh sb="83" eb="85">
      <t>けいかく</t>
    </rPh>
    <rPh sb="86" eb="88">
      <t>さくせい</t>
    </rPh>
    <rPh sb="99" eb="100">
      <t>しゅう</t>
    </rPh>
    <rPh sb="102" eb="103">
      <t>かい</t>
    </rPh>
    <rPh sb="103" eb="105">
      <t>いじょう</t>
    </rPh>
    <rPh sb="106" eb="109">
      <t>りようしゃ</t>
    </rPh>
    <rPh sb="110" eb="112">
      <t>きょたく</t>
    </rPh>
    <rPh sb="113" eb="115">
      <t>ほうもん</t>
    </rPh>
    <rPh sb="123" eb="125">
      <t>とうがい</t>
    </rPh>
    <rPh sb="125" eb="128">
      <t>りようしゃ</t>
    </rPh>
    <rPh sb="129" eb="131">
      <t>しんしん</t>
    </rPh>
    <rPh sb="132" eb="134">
      <t>じょうきょう</t>
    </rPh>
    <rPh sb="137" eb="138">
      <t>お</t>
    </rPh>
    <rPh sb="143" eb="145">
      <t>かんきょう</t>
    </rPh>
    <rPh sb="145" eb="146">
      <t>およ</t>
    </rPh>
    <rPh sb="147" eb="149">
      <t>にちじょう</t>
    </rPh>
    <rPh sb="149" eb="151">
      <t>せいかつ</t>
    </rPh>
    <rPh sb="151" eb="153">
      <t>ぜんぱん</t>
    </rPh>
    <rPh sb="154" eb="156">
      <t>じょうきょう</t>
    </rPh>
    <rPh sb="156" eb="157">
      <t>とう</t>
    </rPh>
    <rPh sb="158" eb="160">
      <t>はあく</t>
    </rPh>
    <rPh sb="161" eb="162">
      <t>おこな</t>
    </rPh>
    <rPh sb="164" eb="166">
      <t>ひつよう</t>
    </rPh>
    <rPh sb="167" eb="169">
      <t>じょうほう</t>
    </rPh>
    <rPh sb="170" eb="172">
      <t>ていきょう</t>
    </rPh>
    <rPh sb="172" eb="173">
      <t>およ</t>
    </rPh>
    <rPh sb="174" eb="176">
      <t>じょげん</t>
    </rPh>
    <rPh sb="176" eb="177">
      <t>なら</t>
    </rPh>
    <rPh sb="179" eb="181">
      <t>そうだん</t>
    </rPh>
    <rPh sb="182" eb="184">
      <t>してい</t>
    </rPh>
    <rPh sb="184" eb="186">
      <t>しょうがい</t>
    </rPh>
    <rPh sb="186" eb="188">
      <t>ふくし</t>
    </rPh>
    <rPh sb="192" eb="195">
      <t>じぎょうしゃ</t>
    </rPh>
    <rPh sb="195" eb="196">
      <t>とう</t>
    </rPh>
    <rPh sb="197" eb="199">
      <t>いりょう</t>
    </rPh>
    <rPh sb="199" eb="201">
      <t>きかん</t>
    </rPh>
    <rPh sb="201" eb="202">
      <t>とう</t>
    </rPh>
    <rPh sb="204" eb="206">
      <t>れんらく</t>
    </rPh>
    <rPh sb="206" eb="208">
      <t>ちょうせい</t>
    </rPh>
    <rPh sb="208" eb="209">
      <t>とう</t>
    </rPh>
    <rPh sb="210" eb="212">
      <t>しえん</t>
    </rPh>
    <rPh sb="213" eb="215">
      <t>じっし</t>
    </rPh>
    <phoneticPr fontId="9" type="Hiragana"/>
  </si>
  <si>
    <t>　別に厚生労働大臣が定める基準に適合すると認められた利用者の数が当該指定共同生活援助等の利用者の数に100分の30を乗じて得た数以上であって、別に厚生労働大臣が定める施設基準に適合しているものとして知事に届け出た指定共同生活援助事業所等において、指定共同生活援助等を行った場合に、１日につき所定単位数を加算しているか。</t>
    <rPh sb="36" eb="38">
      <t>きょうどう</t>
    </rPh>
    <rPh sb="38" eb="40">
      <t>せいかつ</t>
    </rPh>
    <rPh sb="40" eb="42">
      <t>えんじょ</t>
    </rPh>
    <phoneticPr fontId="9" type="Hiragana"/>
  </si>
  <si>
    <r>
      <t>　夜間支援等体制加算（Ⅳ）について、加算（Ⅰ）を算定している</t>
    </r>
    <r>
      <rPr>
        <sz val="11"/>
        <color auto="1"/>
        <rFont val="Meiryo UI"/>
      </rPr>
      <t>指定共同生活援助事業所等（※）であって、更に夜勤を行う夜間支援従業者を配置し、共同生活住居を巡回させることにより、利用者に対して夜間及び深夜の時間帯を通じて必要な介護等の支援を提供できる体制を確保しているものとして知事が認めた指定共同生活援助事業所等（※）において、指定共同生活援助等（※）を行った場合に、1日につき所定単位数を加算しているか。
※指定共同生活援助又は外部サービス利用型指定共同生活援助が対象
・算定対象となる夜勤を行う夜間支援従業者を1名配置しているものに限る。
・夜間支援従事者は、加算（Ⅰ）により配置される別の夜間支援従事者が１人のみ常駐する共同生活住居の利用者に対する手厚い支援体制の確保や夜間支援従事者の適切な休憩時間の確保を図るため、事業所に夜間及び深夜の時間帯を通じて配置される必要がある。なお、加算（Ⅰ）により配置される別の夜間支援従事者が２人常駐する場合は、当該加算の対象とはならない。</t>
    </r>
    <rPh sb="233" eb="235">
      <t>たいしょう</t>
    </rPh>
    <rPh sb="282" eb="284">
      <t>かさん</t>
    </rPh>
    <rPh sb="290" eb="292">
      <t>はいち</t>
    </rPh>
    <rPh sb="295" eb="296">
      <t>べつ</t>
    </rPh>
    <rPh sb="297" eb="299">
      <t>やかん</t>
    </rPh>
    <rPh sb="299" eb="301">
      <t>しえん</t>
    </rPh>
    <rPh sb="301" eb="304">
      <t>じゅうじしゃ</t>
    </rPh>
    <rPh sb="306" eb="307">
      <t>にん</t>
    </rPh>
    <rPh sb="309" eb="311">
      <t>じょうちゅう</t>
    </rPh>
    <rPh sb="320" eb="323">
      <t>りようしゃ</t>
    </rPh>
    <rPh sb="324" eb="325">
      <t>たい</t>
    </rPh>
    <rPh sb="327" eb="329">
      <t>てあつ</t>
    </rPh>
    <rPh sb="330" eb="332">
      <t>しえん</t>
    </rPh>
    <rPh sb="332" eb="334">
      <t>たいせい</t>
    </rPh>
    <rPh sb="335" eb="337">
      <t>かくほ</t>
    </rPh>
    <rPh sb="338" eb="340">
      <t>やかん</t>
    </rPh>
    <rPh sb="340" eb="342">
      <t>しえん</t>
    </rPh>
    <rPh sb="342" eb="345">
      <t>じゅうじしゃ</t>
    </rPh>
    <rPh sb="346" eb="348">
      <t>てきせつ</t>
    </rPh>
    <rPh sb="349" eb="351">
      <t>きゅうけい</t>
    </rPh>
    <rPh sb="351" eb="353">
      <t>じかん</t>
    </rPh>
    <rPh sb="354" eb="356">
      <t>かくほ</t>
    </rPh>
    <rPh sb="357" eb="358">
      <t>はか</t>
    </rPh>
    <rPh sb="362" eb="365">
      <t>じぎょうしょ</t>
    </rPh>
    <rPh sb="366" eb="368">
      <t>やかん</t>
    </rPh>
    <rPh sb="368" eb="369">
      <t>およ</t>
    </rPh>
    <rPh sb="370" eb="372">
      <t>しんや</t>
    </rPh>
    <rPh sb="373" eb="376">
      <t>じかんたい</t>
    </rPh>
    <rPh sb="377" eb="378">
      <t>つう</t>
    </rPh>
    <rPh sb="394" eb="396">
      <t>かさん</t>
    </rPh>
    <rPh sb="402" eb="404">
      <t>はいち</t>
    </rPh>
    <rPh sb="407" eb="408">
      <t>べつ</t>
    </rPh>
    <rPh sb="409" eb="411">
      <t>やかん</t>
    </rPh>
    <rPh sb="411" eb="413">
      <t>しえん</t>
    </rPh>
    <rPh sb="413" eb="416">
      <t>じゅうじしゃ</t>
    </rPh>
    <rPh sb="418" eb="419">
      <t>にん</t>
    </rPh>
    <rPh sb="419" eb="421">
      <t>じょうちゅう</t>
    </rPh>
    <rPh sb="423" eb="425">
      <t>ばあい</t>
    </rPh>
    <rPh sb="427" eb="429">
      <t>とうがい</t>
    </rPh>
    <rPh sb="429" eb="431">
      <t>かさん</t>
    </rPh>
    <rPh sb="432" eb="434">
      <t>たいしょう</t>
    </rPh>
    <phoneticPr fontId="9" type="Hiragana"/>
  </si>
  <si>
    <t>　利用者が共同生活援助以外の障害福祉サービスを受けている間は、共同生活援助費等を算定してはいないか。
（算定していない場合は「はい」、算定している場合は「いいえ」にチェックすること）</t>
    <rPh sb="5" eb="7">
      <t>きょうどう</t>
    </rPh>
    <rPh sb="7" eb="9">
      <t>せいかつ</t>
    </rPh>
    <rPh sb="9" eb="11">
      <t>えんじょ</t>
    </rPh>
    <rPh sb="28" eb="29">
      <t>あいだ</t>
    </rPh>
    <rPh sb="31" eb="33">
      <t>きょうどう</t>
    </rPh>
    <rPh sb="33" eb="35">
      <t>せいかつ</t>
    </rPh>
    <rPh sb="35" eb="37">
      <t>えんじょ</t>
    </rPh>
    <rPh sb="38" eb="39">
      <t>とう</t>
    </rPh>
    <rPh sb="52" eb="54">
      <t>さんてい</t>
    </rPh>
    <rPh sb="59" eb="61">
      <t>ばあい</t>
    </rPh>
    <rPh sb="67" eb="69">
      <t>さんてい</t>
    </rPh>
    <rPh sb="73" eb="75">
      <t>ばあい</t>
    </rPh>
    <phoneticPr fontId="9" type="Hiragana"/>
  </si>
  <si>
    <t>　令和7年度に請求した実績のある人員配置体制加算には「はい」、請求実績がない場合は「該当なし」にチェックしてください。</t>
    <rPh sb="16" eb="18">
      <t>じんいん</t>
    </rPh>
    <rPh sb="18" eb="20">
      <t>はいち</t>
    </rPh>
    <rPh sb="20" eb="22">
      <t>たいせい</t>
    </rPh>
    <rPh sb="22" eb="24">
      <t>かさん</t>
    </rPh>
    <rPh sb="38" eb="40">
      <t>ばあい</t>
    </rPh>
    <phoneticPr fontId="9" type="Hiragana"/>
  </si>
  <si>
    <t>　人員配置体制加算（Ⅲ）</t>
  </si>
  <si>
    <t>・　加算の対象となる事業所については、以下の支援を行うものとする。
①　社会福祉士、精神保健福祉士又は公認心理師若しくは心理に関する支援を要す者に対する相談、助言、指導等の援助を行う能力を有する者である従業者による、本人、家族、精神科病院その他関係者からの聞き取り等によるアセスメント及び地域生活に向けた個別支援計画の作成
②　精神科病院との日常的な連携（通院支援を含む）
③　対象利用者との定期及び随時の面談
④　日中活動の選択、利用、定着のための支援
⑤　その他必要な支援</t>
    <rPh sb="56" eb="57">
      <t>も</t>
    </rPh>
    <rPh sb="60" eb="62">
      <t>しんり</t>
    </rPh>
    <rPh sb="63" eb="64">
      <t>かん</t>
    </rPh>
    <rPh sb="66" eb="68">
      <t>しえん</t>
    </rPh>
    <rPh sb="69" eb="70">
      <t>よう</t>
    </rPh>
    <rPh sb="71" eb="72">
      <t>もの</t>
    </rPh>
    <rPh sb="73" eb="74">
      <t>たい</t>
    </rPh>
    <rPh sb="76" eb="78">
      <t>そうだん</t>
    </rPh>
    <rPh sb="79" eb="81">
      <t>じょげん</t>
    </rPh>
    <rPh sb="82" eb="84">
      <t>しどう</t>
    </rPh>
    <rPh sb="84" eb="85">
      <t>とう</t>
    </rPh>
    <rPh sb="86" eb="88">
      <t>えんじょ</t>
    </rPh>
    <rPh sb="89" eb="90">
      <t>おこな</t>
    </rPh>
    <rPh sb="91" eb="93">
      <t>のうりょく</t>
    </rPh>
    <rPh sb="94" eb="95">
      <t>ゆう</t>
    </rPh>
    <rPh sb="97" eb="98">
      <t>もの</t>
    </rPh>
    <rPh sb="101" eb="104">
      <t>じゅうぎょうしゃ</t>
    </rPh>
    <rPh sb="108" eb="110">
      <t>ほんにん</t>
    </rPh>
    <rPh sb="111" eb="113">
      <t>かぞく</t>
    </rPh>
    <rPh sb="114" eb="117">
      <t>せいしんか</t>
    </rPh>
    <rPh sb="117" eb="119">
      <t>びょういん</t>
    </rPh>
    <rPh sb="121" eb="122">
      <t>た</t>
    </rPh>
    <rPh sb="122" eb="125">
      <t>かんけいしゃ</t>
    </rPh>
    <rPh sb="128" eb="129">
      <t>き</t>
    </rPh>
    <rPh sb="130" eb="131">
      <t>と</t>
    </rPh>
    <rPh sb="132" eb="133">
      <t>とう</t>
    </rPh>
    <rPh sb="142" eb="143">
      <t>およ</t>
    </rPh>
    <rPh sb="144" eb="146">
      <t>ちいき</t>
    </rPh>
    <rPh sb="146" eb="148">
      <t>せいかつ</t>
    </rPh>
    <rPh sb="149" eb="150">
      <t>む</t>
    </rPh>
    <rPh sb="152" eb="154">
      <t>こべつ</t>
    </rPh>
    <rPh sb="154" eb="156">
      <t>しえん</t>
    </rPh>
    <rPh sb="156" eb="158">
      <t>けいかく</t>
    </rPh>
    <rPh sb="159" eb="161">
      <t>さくせい</t>
    </rPh>
    <rPh sb="164" eb="167">
      <t>せいしんか</t>
    </rPh>
    <rPh sb="167" eb="169">
      <t>びょういん</t>
    </rPh>
    <rPh sb="171" eb="174">
      <t>にちじょうてき</t>
    </rPh>
    <rPh sb="175" eb="177">
      <t>れんけい</t>
    </rPh>
    <rPh sb="178" eb="180">
      <t>つういん</t>
    </rPh>
    <rPh sb="180" eb="182">
      <t>しえん</t>
    </rPh>
    <rPh sb="183" eb="184">
      <t>ふく</t>
    </rPh>
    <rPh sb="189" eb="191">
      <t>たいしょう</t>
    </rPh>
    <rPh sb="191" eb="194">
      <t>りようしゃ</t>
    </rPh>
    <rPh sb="196" eb="198">
      <t>ていき</t>
    </rPh>
    <rPh sb="198" eb="199">
      <t>およ</t>
    </rPh>
    <rPh sb="200" eb="202">
      <t>ずいじ</t>
    </rPh>
    <rPh sb="203" eb="205">
      <t>めんだん</t>
    </rPh>
    <rPh sb="208" eb="210">
      <t>にっちゅう</t>
    </rPh>
    <rPh sb="210" eb="212">
      <t>かつどう</t>
    </rPh>
    <rPh sb="213" eb="215">
      <t>せんたく</t>
    </rPh>
    <rPh sb="216" eb="218">
      <t>りよう</t>
    </rPh>
    <rPh sb="219" eb="221">
      <t>ていちゃく</t>
    </rPh>
    <rPh sb="225" eb="227">
      <t>しえん</t>
    </rPh>
    <rPh sb="232" eb="233">
      <t>た</t>
    </rPh>
    <rPh sb="233" eb="235">
      <t>ひつよう</t>
    </rPh>
    <rPh sb="236" eb="238">
      <t>しえん</t>
    </rPh>
    <phoneticPr fontId="9" type="Hiragana"/>
  </si>
  <si>
    <t>　人員配置体制加算（Ⅳ）</t>
  </si>
  <si>
    <t>　人員配置体制加算（Ⅴ）</t>
  </si>
  <si>
    <t>　人員配置体制加算（Ⅵ）</t>
  </si>
  <si>
    <t>　人員配置体制加算（Ⅷ）</t>
  </si>
  <si>
    <t>　人員配置体制加算（Ⅸ）</t>
  </si>
  <si>
    <r>
      <t>　</t>
    </r>
    <r>
      <rPr>
        <sz val="11"/>
        <color auto="1"/>
        <rFont val="Meiryo UI"/>
      </rPr>
      <t>指定共同生活援助等（日中支援サービス型を除く）の利用者のうち、100分の50以上の者が通常の事業所に雇用されているとして知事に届け出た指定共同生活援助事業所等において、主として日中において、職場での対人関係の調整や相談・助言及び金銭管理についての指導等就労を定着させるために必要な日常生活上の支援を行っている場合に、加算しているか。</t>
    </r>
    <rPh sb="11" eb="13">
      <t>にっちゅう</t>
    </rPh>
    <rPh sb="13" eb="15">
      <t>しえん</t>
    </rPh>
    <rPh sb="19" eb="20">
      <t>がた</t>
    </rPh>
    <rPh sb="21" eb="22">
      <t>のぞ</t>
    </rPh>
    <rPh sb="25" eb="28">
      <t>りようしゃ</t>
    </rPh>
    <rPh sb="35" eb="36">
      <t>ぶん</t>
    </rPh>
    <rPh sb="39" eb="41">
      <t>いじょう</t>
    </rPh>
    <rPh sb="42" eb="43">
      <t>もの</t>
    </rPh>
    <rPh sb="44" eb="46">
      <t>つうじょう</t>
    </rPh>
    <rPh sb="51" eb="53">
      <t>こよう</t>
    </rPh>
    <rPh sb="61" eb="63">
      <t>ちじ</t>
    </rPh>
    <rPh sb="64" eb="65">
      <t>とど</t>
    </rPh>
    <rPh sb="66" eb="67">
      <t>で</t>
    </rPh>
    <rPh sb="85" eb="86">
      <t>しゅ</t>
    </rPh>
    <rPh sb="89" eb="91">
      <t>にっちゅう</t>
    </rPh>
    <rPh sb="96" eb="98">
      <t>しょくば</t>
    </rPh>
    <rPh sb="100" eb="102">
      <t>たいじん</t>
    </rPh>
    <rPh sb="102" eb="104">
      <t>かんけい</t>
    </rPh>
    <rPh sb="105" eb="107">
      <t>ちょうせい</t>
    </rPh>
    <rPh sb="108" eb="110">
      <t>そうだん</t>
    </rPh>
    <rPh sb="111" eb="113">
      <t>じょげん</t>
    </rPh>
    <rPh sb="113" eb="114">
      <t>およ</t>
    </rPh>
    <rPh sb="115" eb="117">
      <t>きんせん</t>
    </rPh>
    <rPh sb="117" eb="119">
      <t>かんり</t>
    </rPh>
    <rPh sb="124" eb="126">
      <t>しどう</t>
    </rPh>
    <rPh sb="126" eb="127">
      <t>とう</t>
    </rPh>
    <rPh sb="127" eb="129">
      <t>しゅうろう</t>
    </rPh>
    <rPh sb="130" eb="132">
      <t>ていちゃく</t>
    </rPh>
    <rPh sb="138" eb="140">
      <t>ひつよう</t>
    </rPh>
    <rPh sb="141" eb="143">
      <t>にちじょう</t>
    </rPh>
    <rPh sb="143" eb="146">
      <t>せいかつじょう</t>
    </rPh>
    <rPh sb="147" eb="149">
      <t>しえん</t>
    </rPh>
    <rPh sb="150" eb="151">
      <t>おこな</t>
    </rPh>
    <rPh sb="155" eb="157">
      <t>ばあい</t>
    </rPh>
    <rPh sb="159" eb="161">
      <t>かさん</t>
    </rPh>
    <phoneticPr fontId="9" type="Hiragana"/>
  </si>
  <si>
    <t>　人員配置体制加算（Ⅻ）</t>
  </si>
  <si>
    <t>第15の１の注9
第15の１の2の注12
第15の１の2の2の注9</t>
  </si>
  <si>
    <t>　自立生活支援加算（Ⅱ）については、居宅における単身等での生活を本人が希望し、かつ、単身等での生活が可能であると見込まれる利用者(利用期間が1月を超えると見込まれる利用者に限る。)の退居に向けて、日中サービス支援型指定共同生活援助事業所の従業者が、日中サービス支援型共同生活援助計画を見直した上で、当該利用者に対して、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入居中２回を限度として加算し、当該利用者の退居後30日以内に当該利用者の居宅を訪問し、当該利用者及びその家族等に対して相談援助を行った場合に、退居後１回を限度として、加算しているか。
　ただし、当該利用者が、退居後に他の社会福祉施設に入所する場合等にあっては、算定しない。　</t>
    <rPh sb="32" eb="34">
      <t>ほんにん</t>
    </rPh>
    <rPh sb="35" eb="37">
      <t>きぼう</t>
    </rPh>
    <rPh sb="42" eb="44">
      <t>たんしん</t>
    </rPh>
    <rPh sb="44" eb="45">
      <t>とう</t>
    </rPh>
    <rPh sb="47" eb="49">
      <t>せいかつ</t>
    </rPh>
    <rPh sb="98" eb="100">
      <t>にっちゅう</t>
    </rPh>
    <rPh sb="104" eb="106">
      <t>しえん</t>
    </rPh>
    <rPh sb="106" eb="107">
      <t>がた</t>
    </rPh>
    <rPh sb="124" eb="126">
      <t>にっちゅう</t>
    </rPh>
    <rPh sb="130" eb="132">
      <t>しえん</t>
    </rPh>
    <rPh sb="132" eb="133">
      <t>がた</t>
    </rPh>
    <rPh sb="400" eb="402">
      <t>さんてい</t>
    </rPh>
    <phoneticPr fontId="9" type="Hiragana"/>
  </si>
  <si>
    <t>　自立生活支援加算（Ⅲ）については、居宅における単身等での生活を本人が希望し、かつ、単身等での生活が可能であると見込まれる利用者の退居に向けて、別に厚生労働大臣が定める施設基準に適合しているものとして知事に届け出た指定共同生活援助事業所又は外部サービス利用型指定事業所が、退居後に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加算しているか。　</t>
    <rPh sb="72" eb="73">
      <t>べつ</t>
    </rPh>
    <rPh sb="74" eb="76">
      <t>こうせい</t>
    </rPh>
    <rPh sb="76" eb="78">
      <t>ろうどう</t>
    </rPh>
    <rPh sb="78" eb="80">
      <t>だいじん</t>
    </rPh>
    <rPh sb="81" eb="82">
      <t>さだ</t>
    </rPh>
    <rPh sb="84" eb="86">
      <t>しせつ</t>
    </rPh>
    <rPh sb="86" eb="88">
      <t>きじゅん</t>
    </rPh>
    <rPh sb="89" eb="91">
      <t>てきごう</t>
    </rPh>
    <rPh sb="100" eb="102">
      <t>ちじ</t>
    </rPh>
    <rPh sb="103" eb="104">
      <t>とど</t>
    </rPh>
    <rPh sb="105" eb="106">
      <t>で</t>
    </rPh>
    <rPh sb="107" eb="109">
      <t>してい</t>
    </rPh>
    <rPh sb="109" eb="111">
      <t>きょうどう</t>
    </rPh>
    <rPh sb="111" eb="113">
      <t>せいかつ</t>
    </rPh>
    <rPh sb="113" eb="115">
      <t>えんじょ</t>
    </rPh>
    <rPh sb="115" eb="118">
      <t>じぎょうしょ</t>
    </rPh>
    <rPh sb="118" eb="119">
      <t>また</t>
    </rPh>
    <rPh sb="120" eb="122">
      <t>がいぶ</t>
    </rPh>
    <rPh sb="126" eb="128">
      <t>りよう</t>
    </rPh>
    <rPh sb="128" eb="129">
      <t>がた</t>
    </rPh>
    <rPh sb="129" eb="131">
      <t>してい</t>
    </rPh>
    <rPh sb="131" eb="134">
      <t>じぎょうしょ</t>
    </rPh>
    <rPh sb="136" eb="138">
      <t>たいきょ</t>
    </rPh>
    <rPh sb="138" eb="139">
      <t>ご</t>
    </rPh>
    <rPh sb="140" eb="142">
      <t>せいかつ</t>
    </rPh>
    <rPh sb="146" eb="148">
      <t>そうだん</t>
    </rPh>
    <rPh sb="148" eb="150">
      <t>えんじょ</t>
    </rPh>
    <rPh sb="151" eb="152">
      <t>おこな</t>
    </rPh>
    <rPh sb="156" eb="158">
      <t>とうがい</t>
    </rPh>
    <rPh sb="158" eb="161">
      <t>りようしゃ</t>
    </rPh>
    <rPh sb="247" eb="249">
      <t>かさん</t>
    </rPh>
    <phoneticPr fontId="9" type="Hiragana"/>
  </si>
  <si>
    <t>・別に厚生労働大臣が定める基準…平18厚労告543・第40号
・別に厚生労働大臣が定める施設基準…平18厚労告551・第16号・ハ、第17号・ロ、第18号・ハ
　　　　　　　　　　　　　　　　　　　　　　　　　　　　　　　　　　　　　</t>
  </si>
  <si>
    <r>
      <t>　福祉専門職員配置等加算（Ⅱ）については、</t>
    </r>
    <r>
      <rPr>
        <sz val="11"/>
        <color auto="1"/>
        <rFont val="Meiryo UI"/>
      </rPr>
      <t>人員に関する基準により置くべき世話人等として常勤で配置されている従業者のうち、社会福祉士、介護福祉士、精神保健福祉士又は公認心理師であるものの割合が100分の25以上であるものとして知事に届け出た指定共同生活援助事業所等において、指定共同生活援助等を行った場合に、加算しているか。</t>
    </r>
    <rPh sb="21" eb="23">
      <t>ジンイン</t>
    </rPh>
    <rPh sb="24" eb="25">
      <t>カン</t>
    </rPh>
    <rPh sb="27" eb="29">
      <t>キジュン</t>
    </rPh>
    <rPh sb="36" eb="39">
      <t>セワニン</t>
    </rPh>
    <rPh sb="39" eb="40">
      <t>トウ</t>
    </rPh>
    <rPh sb="72" eb="74">
      <t>セイシン</t>
    </rPh>
    <rPh sb="74" eb="76">
      <t>ホケン</t>
    </rPh>
    <rPh sb="76" eb="79">
      <t>フクシシ</t>
    </rPh>
    <rPh sb="79" eb="80">
      <t>マタ</t>
    </rPh>
    <rPh sb="81" eb="83">
      <t>コウニン</t>
    </rPh>
    <rPh sb="83" eb="85">
      <t>シンリ</t>
    </rPh>
    <rPh sb="85" eb="86">
      <t>シ</t>
    </rPh>
    <phoneticPr fontId="9"/>
  </si>
  <si>
    <t>　障害者支援施設等感染対策向上加算（Ⅱ）については、感染対策向上加算に係る届出を行った医療機関から、３年に１回以上、施設内で感染者が発生した場合の対応に係る実地指導を受けているものとして知事に届け出た指定共同生活援助事業所等において、１月につき所定単位数を加算しているか。</t>
    <rPh sb="102" eb="104">
      <t>きょうどう</t>
    </rPh>
    <rPh sb="104" eb="106">
      <t>せいかつ</t>
    </rPh>
    <rPh sb="106" eb="108">
      <t>えんじょ</t>
    </rPh>
    <rPh sb="108" eb="111">
      <t>じぎょうしょ</t>
    </rPh>
    <phoneticPr fontId="9" type="Hiragana"/>
  </si>
  <si>
    <r>
      <t>　別に厚生労働大臣が定める施設基準に適合しているものとして知事に届け出た</t>
    </r>
    <r>
      <rPr>
        <sz val="11"/>
        <color auto="1"/>
        <rFont val="Meiryo UI"/>
      </rPr>
      <t>指定共同生活援助事業者等が、厚生労働大臣が定める者に対して、特別な支援に対応した共同生活援助計画等に基づき、地域で生活するために必要な相談援助や個別の支援等を行った場合に、当該利用者に対し、３年以内(医療観察法に基づく通院期間の延長を行った場合にあっては、当該延長期間が終了するまで)の期間(他の指定障害福祉サービスを行う事業所及び指定障害者支援施設等において地域生活移行個別支援特別加算を算定した期間を含む。)において、加算しているか。　</t>
    </r>
    <rPh sb="1" eb="2">
      <t>べつ</t>
    </rPh>
    <rPh sb="3" eb="5">
      <t>こうせい</t>
    </rPh>
    <rPh sb="5" eb="7">
      <t>ろうどう</t>
    </rPh>
    <rPh sb="7" eb="9">
      <t>だいじん</t>
    </rPh>
    <rPh sb="10" eb="11">
      <t>さだ</t>
    </rPh>
    <rPh sb="46" eb="47">
      <t>しゃ</t>
    </rPh>
    <rPh sb="47" eb="48">
      <t>とう</t>
    </rPh>
    <phoneticPr fontId="9" type="Hiragana"/>
  </si>
  <si>
    <t>　　入所者が別に厚生労働大臣が定める感染症に感染した場合に、相談対応、診療、入院調整等を行う医療機関を確保し、かつ、当該感染症に感染した利用者に対し、適切な感染対策を行った上で、指定施設入所支援等を行った場合に、１月に１回、連続する５日を限度として１日につき所定単位数を加算しているか。</t>
  </si>
  <si>
    <t>・　平18厚労告551・第16号・ロ（1）に適合する事業所</t>
    <rPh sb="22" eb="24">
      <t>てきごう</t>
    </rPh>
    <rPh sb="26" eb="29">
      <t>じぎょうしょ</t>
    </rPh>
    <phoneticPr fontId="9" type="Hiragana"/>
  </si>
  <si>
    <t>・　平18厚労告551・第16号・ロ（2）に適合する事業所</t>
    <rPh sb="22" eb="24">
      <t>てきごう</t>
    </rPh>
    <rPh sb="26" eb="29">
      <t>じぎょうしょ</t>
    </rPh>
    <phoneticPr fontId="9" type="Hiragana"/>
  </si>
  <si>
    <t>・　平18厚労告551・第17号・イ（1）に適合する事業所</t>
    <rPh sb="22" eb="24">
      <t>てきごう</t>
    </rPh>
    <rPh sb="26" eb="29">
      <t>じぎょうしょ</t>
    </rPh>
    <phoneticPr fontId="9" type="Hiragana"/>
  </si>
  <si>
    <r>
      <t>　視覚・聴覚言語障害者支援体制加算（Ⅰ）については、視覚障害者等（視覚又は聴覚若しくは言語機能に重度の障害のある者）である指定共同生活援助</t>
    </r>
    <r>
      <rPr>
        <sz val="11"/>
        <color auto="1"/>
        <rFont val="Meiryo UI"/>
      </rPr>
      <t>等の利用者の数が当該指定共同生活援助等の利用者の数に100分の50を乗じて得た数以上であって、視覚障害者等との意思疎通に関し専門性を有する者として専ら視覚障害者等の生活支援に従事する従業者を、人員配置基準に加え、常勤換算方法で、利用者の数を40で除して得た数以上配置しているものとして知事に届け出た指定共同生活援助事業所等において、指定共同生活援助等を行った場合に、加算しているか。</t>
    </r>
    <rPh sb="63" eb="65">
      <t>きょうどう</t>
    </rPh>
    <rPh sb="65" eb="67">
      <t>せいかつ</t>
    </rPh>
    <rPh sb="67" eb="69">
      <t>えんじょ</t>
    </rPh>
    <rPh sb="69" eb="70">
      <t>とう</t>
    </rPh>
    <rPh sb="81" eb="83">
      <t>きょうどう</t>
    </rPh>
    <rPh sb="83" eb="85">
      <t>せいかつ</t>
    </rPh>
    <rPh sb="85" eb="87">
      <t>えんじょ</t>
    </rPh>
    <rPh sb="87" eb="88">
      <t>とう</t>
    </rPh>
    <rPh sb="169" eb="171">
      <t>きじゅん</t>
    </rPh>
    <rPh sb="229" eb="230">
      <t>とう</t>
    </rPh>
    <phoneticPr fontId="9" type="Hiragana"/>
  </si>
  <si>
    <t>①夜間防災体制の内容
　警備会社と共同生活住居に係る警備業務の委託契約を締結している場合に算定できるものであること。なお、警備会社に委託する際には、利用者の状況等について伝達しておくこと。
② 常時の連絡体制の内容
　当該事業所の従業者が常駐する場合のほか、次の場合にも算定できる。
　(ア) 携帯電話などにより、夜間及び深夜の時間帯の連絡体制が確保されている場合
　(イ) 事業所に従事する世話人又は生活支援員以外の者であって、夜間における支援を委託されたものにより連絡体制を確保している場合　
　・緊急時の連絡先や連絡方法については、運営規程に定めるとともに共同生活住居内の見やすい場所に掲示する必要があること。</t>
  </si>
  <si>
    <t>・　１人の夜間支援従事者が支援を行うことができる利用者の数は、30 人まで
・　夜間支援従事者は、常勤、非常勤を問わない。
　　また、事業所に従事する世話人又は生活支援員以外の者であって、夜間における支援を委託されたものであっても差し支えない。
・　夜間支援を行う利用者の就寝前から翌朝の起床後までの間、専従の夜間支援従事者が事業所に配置されていること。
・　夜間支援従事者は、少なくとも一晩につき１回以上は共同生活住居を巡回し、利用者への必要な介護等の支援を行うこと。ただし、サテライト型住居については、当該住居の形態や入居している利用者の意向、状態像等を勘案した上で、サテライト型住居ごとに巡回の必要性を判断することとして差し支えない。</t>
    <rPh sb="125" eb="127">
      <t>やかん</t>
    </rPh>
    <rPh sb="127" eb="129">
      <t>しえん</t>
    </rPh>
    <rPh sb="130" eb="131">
      <t>おこな</t>
    </rPh>
    <rPh sb="132" eb="135">
      <t>りようしゃ</t>
    </rPh>
    <rPh sb="136" eb="139">
      <t>しゅうしんまえ</t>
    </rPh>
    <rPh sb="141" eb="143">
      <t>よくあさ</t>
    </rPh>
    <rPh sb="144" eb="147">
      <t>きしょうご</t>
    </rPh>
    <rPh sb="150" eb="151">
      <t>あいだ</t>
    </rPh>
    <rPh sb="152" eb="154">
      <t>せんじゅう</t>
    </rPh>
    <rPh sb="163" eb="166">
      <t>じぎょうしょ</t>
    </rPh>
    <rPh sb="167" eb="169">
      <t>はいち</t>
    </rPh>
    <phoneticPr fontId="9" type="Hiragana"/>
  </si>
  <si>
    <t xml:space="preserve">別に厚生労働大臣が定める施設基準…平18厚労告551・第16号・ホ、ハ(2)
別に厚生労働大臣が定める者…平18厚労告556・第５の２号
</t>
  </si>
  <si>
    <t>・　日中支援の内容について、個別支援計画に位置付けるとともに、指定障害福祉サービス基準に規定する生活支援員又は世話人の員数に加えて、日中に支援を行う日中支援従事者を加配しなければならない。なお、この場合の日中の支援に係る生活支援員又は世話人の勤務時間については、指定障害福祉サービス基準に規定する生活支援員又は世話人の員数を算定する際の勤務時間には含めてならない。ただし、日中サービス支援型においては、指定障害福祉サービス基準第213条の４に規定する人員を確保する場合には、加算の算定に当たって生活支援員又は世話人の加配を要しない。
・　日中支援従事者は、当該事業所に従事する世話人又は生活支援員以外の者であって、日中の支援を委託されたものであっても差し支えない。</t>
    <rPh sb="2" eb="4">
      <t>にっちゅう</t>
    </rPh>
    <rPh sb="4" eb="6">
      <t>しえん</t>
    </rPh>
    <rPh sb="7" eb="9">
      <t>ないよう</t>
    </rPh>
    <rPh sb="14" eb="16">
      <t>こべつ</t>
    </rPh>
    <rPh sb="16" eb="18">
      <t>しえん</t>
    </rPh>
    <rPh sb="18" eb="20">
      <t>けいかく</t>
    </rPh>
    <rPh sb="21" eb="23">
      <t>いち</t>
    </rPh>
    <rPh sb="23" eb="24">
      <t>つ</t>
    </rPh>
    <rPh sb="31" eb="33">
      <t>してい</t>
    </rPh>
    <rPh sb="33" eb="35">
      <t>しょうがい</t>
    </rPh>
    <rPh sb="35" eb="37">
      <t>ふくし</t>
    </rPh>
    <rPh sb="41" eb="43">
      <t>きじゅん</t>
    </rPh>
    <rPh sb="44" eb="46">
      <t>きてい</t>
    </rPh>
    <rPh sb="48" eb="50">
      <t>せいかつ</t>
    </rPh>
    <rPh sb="50" eb="53">
      <t>しえんいん</t>
    </rPh>
    <rPh sb="53" eb="54">
      <t>また</t>
    </rPh>
    <rPh sb="55" eb="58">
      <t>せわにん</t>
    </rPh>
    <rPh sb="59" eb="61">
      <t>いんすう</t>
    </rPh>
    <rPh sb="62" eb="63">
      <t>くわ</t>
    </rPh>
    <rPh sb="66" eb="68">
      <t>にっちゅう</t>
    </rPh>
    <rPh sb="69" eb="71">
      <t>しえん</t>
    </rPh>
    <rPh sb="72" eb="73">
      <t>おこな</t>
    </rPh>
    <rPh sb="74" eb="76">
      <t>にっちゅう</t>
    </rPh>
    <rPh sb="76" eb="78">
      <t>しえん</t>
    </rPh>
    <rPh sb="78" eb="81">
      <t>じゅうじしゃ</t>
    </rPh>
    <rPh sb="82" eb="84">
      <t>かはい</t>
    </rPh>
    <rPh sb="99" eb="101">
      <t>ばあい</t>
    </rPh>
    <rPh sb="102" eb="104">
      <t>にっちゅう</t>
    </rPh>
    <rPh sb="105" eb="107">
      <t>しえん</t>
    </rPh>
    <rPh sb="108" eb="109">
      <t>かか</t>
    </rPh>
    <rPh sb="110" eb="112">
      <t>せいかつ</t>
    </rPh>
    <rPh sb="112" eb="115">
      <t>しえんいん</t>
    </rPh>
    <rPh sb="115" eb="116">
      <t>また</t>
    </rPh>
    <rPh sb="117" eb="120">
      <t>せわにん</t>
    </rPh>
    <rPh sb="121" eb="123">
      <t>きんむ</t>
    </rPh>
    <rPh sb="123" eb="125">
      <t>じかん</t>
    </rPh>
    <rPh sb="131" eb="133">
      <t>してい</t>
    </rPh>
    <rPh sb="133" eb="135">
      <t>しょうがい</t>
    </rPh>
    <rPh sb="135" eb="137">
      <t>ふくし</t>
    </rPh>
    <rPh sb="141" eb="143">
      <t>きじゅん</t>
    </rPh>
    <rPh sb="144" eb="146">
      <t>きてい</t>
    </rPh>
    <rPh sb="148" eb="150">
      <t>せいかつ</t>
    </rPh>
    <rPh sb="150" eb="153">
      <t>しえんいん</t>
    </rPh>
    <rPh sb="153" eb="154">
      <t>また</t>
    </rPh>
    <rPh sb="155" eb="158">
      <t>せわにん</t>
    </rPh>
    <rPh sb="159" eb="161">
      <t>いんすう</t>
    </rPh>
    <rPh sb="162" eb="164">
      <t>さんてい</t>
    </rPh>
    <rPh sb="166" eb="167">
      <t>さい</t>
    </rPh>
    <rPh sb="168" eb="170">
      <t>きんむ</t>
    </rPh>
    <rPh sb="170" eb="172">
      <t>じかん</t>
    </rPh>
    <rPh sb="174" eb="175">
      <t>ふく</t>
    </rPh>
    <rPh sb="186" eb="188">
      <t>にっちゅう</t>
    </rPh>
    <rPh sb="192" eb="194">
      <t>しえん</t>
    </rPh>
    <rPh sb="194" eb="195">
      <t>がた</t>
    </rPh>
    <rPh sb="201" eb="203">
      <t>してい</t>
    </rPh>
    <rPh sb="203" eb="205">
      <t>しょうがい</t>
    </rPh>
    <rPh sb="205" eb="207">
      <t>ふくし</t>
    </rPh>
    <rPh sb="211" eb="213">
      <t>きじゅん</t>
    </rPh>
    <rPh sb="213" eb="214">
      <t>だい</t>
    </rPh>
    <rPh sb="217" eb="218">
      <t>じょう</t>
    </rPh>
    <rPh sb="221" eb="223">
      <t>きてい</t>
    </rPh>
    <rPh sb="225" eb="227">
      <t>じんいん</t>
    </rPh>
    <rPh sb="228" eb="230">
      <t>かくほ</t>
    </rPh>
    <rPh sb="232" eb="234">
      <t>ばあい</t>
    </rPh>
    <rPh sb="237" eb="239">
      <t>かさん</t>
    </rPh>
    <rPh sb="240" eb="242">
      <t>さんてい</t>
    </rPh>
    <rPh sb="243" eb="244">
      <t>あ</t>
    </rPh>
    <rPh sb="247" eb="249">
      <t>せいかつ</t>
    </rPh>
    <rPh sb="249" eb="252">
      <t>しえんいん</t>
    </rPh>
    <rPh sb="252" eb="253">
      <t>また</t>
    </rPh>
    <rPh sb="254" eb="257">
      <t>せわにん</t>
    </rPh>
    <rPh sb="258" eb="260">
      <t>かはい</t>
    </rPh>
    <rPh sb="261" eb="262">
      <t>よう</t>
    </rPh>
    <rPh sb="269" eb="271">
      <t>にっちゅう</t>
    </rPh>
    <rPh sb="271" eb="273">
      <t>しえん</t>
    </rPh>
    <rPh sb="273" eb="276">
      <t>じゅうじしゃ</t>
    </rPh>
    <rPh sb="278" eb="280">
      <t>とうがい</t>
    </rPh>
    <rPh sb="280" eb="283">
      <t>じぎょうしょ</t>
    </rPh>
    <rPh sb="284" eb="286">
      <t>じゅうじ</t>
    </rPh>
    <rPh sb="288" eb="291">
      <t>せわにん</t>
    </rPh>
    <rPh sb="291" eb="292">
      <t>また</t>
    </rPh>
    <rPh sb="293" eb="295">
      <t>せいかつ</t>
    </rPh>
    <rPh sb="295" eb="298">
      <t>しえんいん</t>
    </rPh>
    <rPh sb="298" eb="300">
      <t>いがい</t>
    </rPh>
    <rPh sb="301" eb="302">
      <t>もの</t>
    </rPh>
    <rPh sb="307" eb="309">
      <t>にっちゅう</t>
    </rPh>
    <rPh sb="310" eb="312">
      <t>しえん</t>
    </rPh>
    <rPh sb="313" eb="315">
      <t>いたく</t>
    </rPh>
    <rPh sb="325" eb="326">
      <t>さ</t>
    </rPh>
    <rPh sb="327" eb="328">
      <t>つか</t>
    </rPh>
    <phoneticPr fontId="9" type="Hiragana"/>
  </si>
  <si>
    <t>別に厚生労働大臣が定める者…平18厚労告556・第1号の2</t>
    <rPh sb="26" eb="27">
      <t>ごう</t>
    </rPh>
    <phoneticPr fontId="9" type="Hiragana"/>
  </si>
  <si>
    <t>・　退居日に算定し、退居後の訪問相談については訪問日に算定する。
・　次の①～③に該当する場合は算定できない。
　　①退居して病院又は診療所へ入院する場合
　　②退居して他の社会福祉施設等へ入所する場合
　　③死亡退居の場合
・　加算の対象となる相談援助を行った場合は、相談援助を行った日及び相談援助の内容の要点に関する記録を行うこと。
・　退居前の相談援助に係る加算を算定していない場合でも、退居後の訪問による相談援助を行えば、当該支援について加算を算定できる。</t>
  </si>
  <si>
    <t>別に厚生労働大臣が定める施設基準…平18厚労告551・第16号・へ、第18号・二
・　次の①、②に該当する場合は算定できない。
①単身等での生活の希望や移行支援住居の入居についての意思の表明が十分に確認できていない状況の者
② 他の共同生活援助事業所や社会福祉施設等への入所等を希望する者
・　算定期間は、移行支援住居入居から３年とする。ただし、引き続き移行支援住居における支援が効果的であるであると市町村が認める者については、３年を超えて算定が可能である。
・　当該加算の算定に当たっては、以下の内容を含む支援を提供すること。
①住居の確保に係る支援
②生活環境の変化に伴い必要となる情報の提供及び助言（ゴミ捨てに係ること、家電の使い方、買い物場所の確認等を本人とともに実施する。）
③生活環境の変化に伴い必要となる指定障害福祉サービス事業者等や医療機関等との連絡調整（サービス担当者会議等への出席や、事業所等への同行支援等を含む。）
④協議会等への出席、居住支援法人や居住支援協議会等との連絡調整その他の関係機関との連携</t>
  </si>
  <si>
    <t>・　体験利用の利用者で病院又は入所施設に入院又は入所している者については、この加算を算定できない。
・　①を算定する場合は、少なくとも１回以上、②を算定する場合は少なくとも２回以上病院又は診療所を訪問する必要がある。入院期間が７日以上の場合であって、訪問回数が１回である場合は、①を算定する。
・　病院又は診療所を訪問し、入院期間中の被服等の準備や利用者の相談支援、入退院の手続や家族等への連絡調整などの支援を行った場合は、その支援内容を記録しておくこと。
・　12の長期入院時支援特別加算を算定する月については算定できない。</t>
    <rPh sb="2" eb="4">
      <t>たいけん</t>
    </rPh>
    <rPh sb="4" eb="6">
      <t>りよう</t>
    </rPh>
    <rPh sb="7" eb="10">
      <t>りようしゃ</t>
    </rPh>
    <rPh sb="11" eb="13">
      <t>びょういん</t>
    </rPh>
    <rPh sb="13" eb="14">
      <t>また</t>
    </rPh>
    <rPh sb="15" eb="17">
      <t>にゅうしょ</t>
    </rPh>
    <rPh sb="17" eb="19">
      <t>しせつ</t>
    </rPh>
    <rPh sb="20" eb="22">
      <t>にゅういん</t>
    </rPh>
    <rPh sb="22" eb="23">
      <t>また</t>
    </rPh>
    <rPh sb="24" eb="26">
      <t>にゅうしょ</t>
    </rPh>
    <rPh sb="30" eb="31">
      <t>もの</t>
    </rPh>
    <rPh sb="39" eb="41">
      <t>かさん</t>
    </rPh>
    <rPh sb="42" eb="44">
      <t>さんてい</t>
    </rPh>
    <rPh sb="54" eb="56">
      <t>さんてい</t>
    </rPh>
    <rPh sb="58" eb="60">
      <t>ばあい</t>
    </rPh>
    <rPh sb="62" eb="63">
      <t>すく</t>
    </rPh>
    <rPh sb="68" eb="69">
      <t>かい</t>
    </rPh>
    <rPh sb="69" eb="71">
      <t>いじょう</t>
    </rPh>
    <rPh sb="74" eb="76">
      <t>さんてい</t>
    </rPh>
    <rPh sb="78" eb="80">
      <t>ばあい</t>
    </rPh>
    <rPh sb="81" eb="82">
      <t>すく</t>
    </rPh>
    <rPh sb="87" eb="88">
      <t>かい</t>
    </rPh>
    <rPh sb="88" eb="90">
      <t>いじょう</t>
    </rPh>
    <rPh sb="90" eb="92">
      <t>びょういん</t>
    </rPh>
    <rPh sb="92" eb="93">
      <t>また</t>
    </rPh>
    <rPh sb="94" eb="97">
      <t>しんりょうしょ</t>
    </rPh>
    <rPh sb="98" eb="100">
      <t>ほうもん</t>
    </rPh>
    <rPh sb="102" eb="104">
      <t>ひつよう</t>
    </rPh>
    <rPh sb="108" eb="110">
      <t>にゅういん</t>
    </rPh>
    <rPh sb="110" eb="112">
      <t>きかん</t>
    </rPh>
    <rPh sb="114" eb="115">
      <t>にち</t>
    </rPh>
    <rPh sb="115" eb="117">
      <t>いじょう</t>
    </rPh>
    <rPh sb="118" eb="120">
      <t>ばあい</t>
    </rPh>
    <rPh sb="125" eb="127">
      <t>ほうもん</t>
    </rPh>
    <rPh sb="127" eb="129">
      <t>かいすう</t>
    </rPh>
    <rPh sb="131" eb="132">
      <t>かい</t>
    </rPh>
    <rPh sb="135" eb="137">
      <t>ばあい</t>
    </rPh>
    <rPh sb="141" eb="143">
      <t>さんてい</t>
    </rPh>
    <rPh sb="149" eb="151">
      <t>びょういん</t>
    </rPh>
    <rPh sb="151" eb="152">
      <t>また</t>
    </rPh>
    <rPh sb="153" eb="156">
      <t>しんりょうしょ</t>
    </rPh>
    <rPh sb="157" eb="159">
      <t>ほうもん</t>
    </rPh>
    <rPh sb="161" eb="163">
      <t>にゅういん</t>
    </rPh>
    <rPh sb="163" eb="166">
      <t>きかんちゅう</t>
    </rPh>
    <rPh sb="167" eb="169">
      <t>ひふく</t>
    </rPh>
    <rPh sb="169" eb="170">
      <t>とう</t>
    </rPh>
    <rPh sb="171" eb="173">
      <t>じゅんび</t>
    </rPh>
    <rPh sb="174" eb="177">
      <t>りようしゃ</t>
    </rPh>
    <rPh sb="178" eb="180">
      <t>そうだん</t>
    </rPh>
    <rPh sb="180" eb="182">
      <t>しえん</t>
    </rPh>
    <rPh sb="183" eb="186">
      <t>にゅうたいいん</t>
    </rPh>
    <rPh sb="187" eb="189">
      <t>てつづ</t>
    </rPh>
    <rPh sb="190" eb="192">
      <t>かぞく</t>
    </rPh>
    <rPh sb="192" eb="193">
      <t>とう</t>
    </rPh>
    <rPh sb="195" eb="197">
      <t>れんらく</t>
    </rPh>
    <rPh sb="197" eb="199">
      <t>ちょうせい</t>
    </rPh>
    <rPh sb="202" eb="204">
      <t>しえん</t>
    </rPh>
    <rPh sb="205" eb="206">
      <t>おこな</t>
    </rPh>
    <rPh sb="208" eb="210">
      <t>ばあい</t>
    </rPh>
    <rPh sb="214" eb="216">
      <t>しえん</t>
    </rPh>
    <rPh sb="216" eb="218">
      <t>ないよう</t>
    </rPh>
    <rPh sb="219" eb="221">
      <t>きろく</t>
    </rPh>
    <rPh sb="234" eb="236">
      <t>ちょうき</t>
    </rPh>
    <rPh sb="236" eb="239">
      <t>にゅういんじ</t>
    </rPh>
    <rPh sb="239" eb="241">
      <t>しえん</t>
    </rPh>
    <rPh sb="241" eb="243">
      <t>とくべつ</t>
    </rPh>
    <rPh sb="243" eb="245">
      <t>かさん</t>
    </rPh>
    <rPh sb="246" eb="248">
      <t>さんてい</t>
    </rPh>
    <rPh sb="250" eb="251">
      <t>つき</t>
    </rPh>
    <rPh sb="256" eb="258">
      <t>さんてい</t>
    </rPh>
    <phoneticPr fontId="9" type="Hiragana"/>
  </si>
  <si>
    <t>・　新興感染症発生時等の対応としては、感染発生時等における相談、感染者の診療、入院の要否の判断等が求められることから、本加算における連携の対象となる第二種協定指定医療機関は診療所、病院に限る。第二種協定指定医療機関である薬局や訪問看護ステーションとの連携を行うことを妨げるものではない。
 ・　令和６年９月30日までの間は、現に感染対策向上加算又は外来感染対策向上加算の届出を行っている医療機関と連携することでも差し支えないものとする。</t>
  </si>
  <si>
    <t>個人居宅介護
利用者数平均</t>
    <rPh sb="11" eb="13">
      <t>ヘイキン</t>
    </rPh>
    <phoneticPr fontId="5"/>
  </si>
  <si>
    <t>別に厚生労働大臣が定める基準…平18厚労告543・第41号</t>
  </si>
  <si>
    <t>・訓練等給付費請求書
・訓練等給付費請求明細書
・個別支援計画
・サービスの提供に関する記録
・利用者数に関する書類</t>
    <rPh sb="1" eb="3">
      <t>くんれん</t>
    </rPh>
    <rPh sb="3" eb="4">
      <t>とう</t>
    </rPh>
    <rPh sb="12" eb="14">
      <t>くんれん</t>
    </rPh>
    <rPh sb="14" eb="15">
      <t>とう</t>
    </rPh>
    <rPh sb="25" eb="27">
      <t>こべつ</t>
    </rPh>
    <rPh sb="27" eb="29">
      <t>しえん</t>
    </rPh>
    <phoneticPr fontId="9" type="Hiragana"/>
  </si>
  <si>
    <t>・運営規程</t>
    <rPh sb="1" eb="3">
      <t>うんえい</t>
    </rPh>
    <rPh sb="3" eb="5">
      <t>きてい</t>
    </rPh>
    <phoneticPr fontId="9" type="Hiragana"/>
  </si>
  <si>
    <t>・支援内容の記録</t>
    <rPh sb="1" eb="3">
      <t>しえん</t>
    </rPh>
    <rPh sb="3" eb="5">
      <t>ないよう</t>
    </rPh>
    <rPh sb="6" eb="8">
      <t>きろく</t>
    </rPh>
    <phoneticPr fontId="9" type="Hiragana"/>
  </si>
  <si>
    <t>・生活状況等の把握の記録</t>
    <rPh sb="1" eb="3">
      <t>せいかつ</t>
    </rPh>
    <rPh sb="3" eb="5">
      <t>じょうきょう</t>
    </rPh>
    <rPh sb="5" eb="6">
      <t>とう</t>
    </rPh>
    <rPh sb="7" eb="9">
      <t>はあく</t>
    </rPh>
    <rPh sb="10" eb="12">
      <t>きろく</t>
    </rPh>
    <phoneticPr fontId="9" type="Hiragana"/>
  </si>
  <si>
    <t>計</t>
    <rPh sb="0" eb="1">
      <t>ケイ</t>
    </rPh>
    <phoneticPr fontId="9"/>
  </si>
  <si>
    <r>
      <t>　指定共同生活援助に要する費用の額は、平成18年厚生労働省告示第523号の別表「介護給付費</t>
    </r>
    <r>
      <rPr>
        <sz val="11"/>
        <color auto="1"/>
        <rFont val="Meiryo UI"/>
      </rPr>
      <t>等単位数表」の第15により算定する単位数に10円を乗じて得た額を算定しているか。
　ただし、その額が現に当該指定共同生活援助に要した費用の額を超えるときは、現に当該指定共同生活援助事業に要した費用の額となっているか。</t>
    </r>
    <rPh sb="3" eb="5">
      <t>キョウドウ</t>
    </rPh>
    <rPh sb="5" eb="7">
      <t>セイカツ</t>
    </rPh>
    <rPh sb="7" eb="9">
      <t>エンジョ</t>
    </rPh>
    <rPh sb="40" eb="42">
      <t>カイゴ</t>
    </rPh>
    <rPh sb="45" eb="46">
      <t>トウ</t>
    </rPh>
    <rPh sb="68" eb="69">
      <t>エン</t>
    </rPh>
    <rPh sb="93" eb="94">
      <t>ガク</t>
    </rPh>
    <rPh sb="95" eb="96">
      <t>ゲン</t>
    </rPh>
    <rPh sb="97" eb="99">
      <t>トウガイ</t>
    </rPh>
    <rPh sb="99" eb="101">
      <t>シテイ</t>
    </rPh>
    <rPh sb="101" eb="103">
      <t>キョウドウ</t>
    </rPh>
    <rPh sb="103" eb="105">
      <t>セイカツ</t>
    </rPh>
    <rPh sb="105" eb="107">
      <t>エンジョ</t>
    </rPh>
    <rPh sb="108" eb="109">
      <t>ヨウ</t>
    </rPh>
    <rPh sb="111" eb="113">
      <t>ヒヨウ</t>
    </rPh>
    <rPh sb="114" eb="115">
      <t>ガク</t>
    </rPh>
    <rPh sb="116" eb="117">
      <t>コ</t>
    </rPh>
    <rPh sb="123" eb="124">
      <t>ゲン</t>
    </rPh>
    <rPh sb="125" eb="127">
      <t>トウガイ</t>
    </rPh>
    <rPh sb="127" eb="129">
      <t>シテイ</t>
    </rPh>
    <rPh sb="129" eb="131">
      <t>キョウドウ</t>
    </rPh>
    <rPh sb="131" eb="133">
      <t>セイカツ</t>
    </rPh>
    <rPh sb="133" eb="135">
      <t>エンジョ</t>
    </rPh>
    <rPh sb="135" eb="137">
      <t>ジギョウ</t>
    </rPh>
    <rPh sb="138" eb="139">
      <t>ヨウ</t>
    </rPh>
    <rPh sb="141" eb="143">
      <t>ヒヨウ</t>
    </rPh>
    <rPh sb="144" eb="145">
      <t>ガク</t>
    </rPh>
    <phoneticPr fontId="9"/>
  </si>
  <si>
    <r>
      <t>　</t>
    </r>
    <r>
      <rPr>
        <sz val="11"/>
        <color auto="1"/>
        <rFont val="Meiryo UI"/>
      </rPr>
      <t>令和７年度に請求した実績のあるサービス費区分には「はい」、請求実績がない区分には「該当なし」にチェックしてください。</t>
    </r>
    <rPh sb="1" eb="3">
      <t>れいわ</t>
    </rPh>
    <phoneticPr fontId="9" type="Hiragana"/>
  </si>
  <si>
    <t>該当あり　加算（Ⅲ）</t>
    <rPh sb="0" eb="2">
      <t>がいとう</t>
    </rPh>
    <rPh sb="5" eb="7">
      <t>かさん</t>
    </rPh>
    <phoneticPr fontId="9" type="Hiragana"/>
  </si>
  <si>
    <t>A</t>
  </si>
  <si>
    <t>共同生活援助・介護サービス包括型</t>
    <rPh sb="0" eb="2">
      <t>キョウドウ</t>
    </rPh>
    <rPh sb="2" eb="4">
      <t>セイカツ</t>
    </rPh>
    <rPh sb="4" eb="6">
      <t>エンジョ</t>
    </rPh>
    <phoneticPr fontId="9"/>
  </si>
  <si>
    <r>
      <t>④　個別支援計画未作成減算
　　　　個別支援</t>
    </r>
    <r>
      <rPr>
        <sz val="11"/>
        <color auto="1"/>
        <rFont val="Meiryo UI"/>
      </rPr>
      <t>計画が作成されていない場合
(ｱ)　作成されていない期間が３月未満の場合　　100分の70
(ｲ)　作成されていない期間が３月以上の場合　　100分の50</t>
    </r>
    <rPh sb="2" eb="4">
      <t>こべつ</t>
    </rPh>
    <rPh sb="4" eb="6">
      <t>しえん</t>
    </rPh>
    <rPh sb="6" eb="8">
      <t>けいかく</t>
    </rPh>
    <rPh sb="8" eb="11">
      <t>みさくせい</t>
    </rPh>
    <rPh sb="11" eb="13">
      <t>げんさん</t>
    </rPh>
    <rPh sb="18" eb="20">
      <t>こべつ</t>
    </rPh>
    <rPh sb="20" eb="22">
      <t>しえん</t>
    </rPh>
    <rPh sb="41" eb="43">
      <t>さくせい</t>
    </rPh>
    <rPh sb="49" eb="51">
      <t>きかん</t>
    </rPh>
    <rPh sb="53" eb="54">
      <t>つき</t>
    </rPh>
    <rPh sb="54" eb="56">
      <t>みまん</t>
    </rPh>
    <rPh sb="57" eb="59">
      <t>ばあい</t>
    </rPh>
    <rPh sb="73" eb="75">
      <t>さくせい</t>
    </rPh>
    <rPh sb="81" eb="83">
      <t>きかん</t>
    </rPh>
    <rPh sb="85" eb="86">
      <t>つき</t>
    </rPh>
    <rPh sb="86" eb="88">
      <t>いじょう</t>
    </rPh>
    <rPh sb="89" eb="91">
      <t>ばあい</t>
    </rPh>
    <phoneticPr fontId="9" type="Hiragana"/>
  </si>
  <si>
    <r>
      <t>⑦</t>
    </r>
    <r>
      <rPr>
        <sz val="11"/>
        <color auto="1"/>
        <rFont val="Meiryo UI"/>
      </rPr>
      <t xml:space="preserve">　身体拘束廃止未実施減算　　
　　　　以下の基準に適応していない場合　100分の10
（ア）身体拘束等にかかる記録が未作成の場合
（イ）身体拘束等適正化対策検討委員会を年１回以上開催していない場合
（ウ）身体拘束等の適正化のための指針を整備していない場合
（エ）身体拘束等の適正化のための研修を年１回以上実施していない場合
</t>
    </r>
    <rPh sb="2" eb="4">
      <t>しんたい</t>
    </rPh>
    <rPh sb="4" eb="6">
      <t>こうそく</t>
    </rPh>
    <rPh sb="47" eb="49">
      <t>しんたい</t>
    </rPh>
    <rPh sb="49" eb="51">
      <t>こうそく</t>
    </rPh>
    <rPh sb="51" eb="52">
      <t>とう</t>
    </rPh>
    <rPh sb="56" eb="58">
      <t>きろく</t>
    </rPh>
    <rPh sb="59" eb="62">
      <t>みさくせい</t>
    </rPh>
    <rPh sb="63" eb="65">
      <t>ばあい</t>
    </rPh>
    <rPh sb="97" eb="99">
      <t>ばあい</t>
    </rPh>
    <rPh sb="119" eb="121">
      <t>せいび</t>
    </rPh>
    <rPh sb="126" eb="128">
      <t>ばあい</t>
    </rPh>
    <rPh sb="148" eb="149">
      <t>ねん</t>
    </rPh>
    <rPh sb="150" eb="151">
      <t>かい</t>
    </rPh>
    <rPh sb="151" eb="153">
      <t>いじょう</t>
    </rPh>
    <rPh sb="160" eb="162">
      <t>ばあい</t>
    </rPh>
    <phoneticPr fontId="9" type="Hiragana"/>
  </si>
  <si>
    <r>
      <t>⑧　虐待防止措置未実施減算
　　　　次の基準を満たしていない場合　100分の1
（ア）虐待防止委員会を定期的に開催するとともに、その結果について従業者に周知徹底を図ること</t>
    </r>
    <r>
      <rPr>
        <sz val="11"/>
        <color auto="1"/>
        <rFont val="Meiryo UI"/>
      </rPr>
      <t xml:space="preserve">（１年に１回以上開催）
（イ）従業者に対し、虐待の防止のための研修を定期的に実施すること（１年に１回以上実施）
（ウ）上記措置を適切に実施するための担当者を置くこと
</t>
    </r>
    <rPh sb="2" eb="4">
      <t>ぎゃくたい</t>
    </rPh>
    <rPh sb="4" eb="6">
      <t>ぼうし</t>
    </rPh>
    <rPh sb="6" eb="8">
      <t>そち</t>
    </rPh>
    <rPh sb="8" eb="11">
      <t>みじっし</t>
    </rPh>
    <rPh sb="11" eb="13">
      <t>げんさん</t>
    </rPh>
    <rPh sb="36" eb="37">
      <t>ぶん</t>
    </rPh>
    <rPh sb="88" eb="89">
      <t>ねん</t>
    </rPh>
    <rPh sb="91" eb="92">
      <t>かい</t>
    </rPh>
    <rPh sb="92" eb="94">
      <t>いじょう</t>
    </rPh>
    <rPh sb="94" eb="96">
      <t>かいさい</t>
    </rPh>
    <rPh sb="132" eb="133">
      <t>ねん</t>
    </rPh>
    <rPh sb="135" eb="136">
      <t>かい</t>
    </rPh>
    <rPh sb="136" eb="138">
      <t>いじょう</t>
    </rPh>
    <rPh sb="138" eb="140">
      <t>じっし</t>
    </rPh>
    <phoneticPr fontId="9" type="Hiragana"/>
  </si>
  <si>
    <r>
      <t>別に厚生労働大臣が定める施設基準…平18厚労</t>
    </r>
    <r>
      <rPr>
        <sz val="11"/>
        <color auto="1"/>
        <rFont val="Meiryo UI"/>
      </rPr>
      <t xml:space="preserve">告551・第１６号・ニ、ハ(1)
第523号告示別表第8の1の注1の(2)に規定する利用者…別に厚生労働大臣が定める基準（平18厚労告543・第４号）の別表第2に掲げる行動関連項目の合計点数が10点以上である者
・加算（Ⅰ）を算定している場合は、加算しない。
</t>
    </r>
    <rPh sb="0" eb="1">
      <t>べつ</t>
    </rPh>
    <rPh sb="2" eb="4">
      <t>こうせい</t>
    </rPh>
    <rPh sb="4" eb="6">
      <t>ろうどう</t>
    </rPh>
    <rPh sb="6" eb="8">
      <t>だいじん</t>
    </rPh>
    <rPh sb="9" eb="10">
      <t>さだ</t>
    </rPh>
    <rPh sb="12" eb="14">
      <t>しせつ</t>
    </rPh>
    <rPh sb="14" eb="16">
      <t>きじゅん</t>
    </rPh>
    <rPh sb="17" eb="18">
      <t>ひら</t>
    </rPh>
    <rPh sb="20" eb="23">
      <t>こうろうこく</t>
    </rPh>
    <rPh sb="45" eb="47">
      <t>こくじ</t>
    </rPh>
    <rPh sb="99" eb="101">
      <t>べっぴょう</t>
    </rPh>
    <rPh sb="101" eb="102">
      <t>だい</t>
    </rPh>
    <rPh sb="104" eb="105">
      <t>かか</t>
    </rPh>
    <rPh sb="107" eb="109">
      <t>こうどう</t>
    </rPh>
    <rPh sb="109" eb="111">
      <t>かんれん</t>
    </rPh>
    <rPh sb="111" eb="113">
      <t>こうもく</t>
    </rPh>
    <rPh sb="114" eb="117">
      <t>ごうけいてん</t>
    </rPh>
    <rPh sb="117" eb="118">
      <t>すう</t>
    </rPh>
    <rPh sb="121" eb="122">
      <t>てん</t>
    </rPh>
    <rPh sb="122" eb="124">
      <t>いじょう</t>
    </rPh>
    <rPh sb="127" eb="128">
      <t>もの</t>
    </rPh>
    <phoneticPr fontId="9" type="Hiragana"/>
  </si>
  <si>
    <r>
      <t>　別に厚生労働大臣が定める施設基準に適合する</t>
    </r>
    <r>
      <rPr>
        <sz val="11"/>
        <color auto="1"/>
        <rFont val="Meiryo UI"/>
      </rPr>
      <t>指定共同生活援助事業所の従業者が、当該指定共同生活援助事業所を退居した利用者（自立生活支援加算(Ⅰ)又は自立生活支援加算(Ⅲ)を算定していた者に限る）に対し、当該利用者の居宅を訪問して指定共同生活援助を行った場合に、当該退居の日の属する月から３月以内の期間に限り、１月につき所定単位数を算定しているか。
　ただし、３月を超えて引き続き支援することが必要であると市町村が認めた利用者に対しては、退居の日の属する月から６月以内の期間に限り、１月につき所定単位数を算定しているか。</t>
    </r>
  </si>
  <si>
    <t>個人居宅介護利用者数</t>
    <rPh sb="0" eb="2">
      <t>コジン</t>
    </rPh>
    <rPh sb="9" eb="10">
      <t>スウ</t>
    </rPh>
    <phoneticPr fontId="5"/>
  </si>
  <si>
    <r>
      <t>該当あり　加算（Ⅰ）</t>
    </r>
    <r>
      <rPr>
        <sz val="11"/>
        <color rgb="FFFF0000"/>
        <rFont val="Meiryo UI"/>
      </rPr>
      <t>イ</t>
    </r>
    <rPh sb="0" eb="2">
      <t>がいとう</t>
    </rPh>
    <rPh sb="5" eb="7">
      <t>かさん</t>
    </rPh>
    <phoneticPr fontId="9" type="Hiragana"/>
  </si>
  <si>
    <r>
      <t>　外部サービス利用型指定共同生活援助事業所の利用者（区分２以上に該当する利用者に限る）に対して、受託居宅介護サービス事業所の従業者が</t>
    </r>
    <r>
      <rPr>
        <sz val="11"/>
        <color auto="1"/>
        <rFont val="Meiryo UI"/>
      </rPr>
      <t>受託居宅介護サービスを行った場合に、現に要した時間ではなく、外部サービス利用型共同生活援助の提供時間帯において、外部サービス利用型共同生活援助計画に位置づけられた内容の受託居宅介護サービスを行うのに要する標準的な時間で、所定単位数を算定しているか。</t>
    </r>
    <rPh sb="1" eb="3">
      <t>がいぶ</t>
    </rPh>
    <rPh sb="7" eb="9">
      <t>りよう</t>
    </rPh>
    <rPh sb="9" eb="10">
      <t>がた</t>
    </rPh>
    <rPh sb="10" eb="12">
      <t>してい</t>
    </rPh>
    <rPh sb="12" eb="14">
      <t>きょうどう</t>
    </rPh>
    <rPh sb="14" eb="16">
      <t>せいかつ</t>
    </rPh>
    <rPh sb="16" eb="18">
      <t>えんじょ</t>
    </rPh>
    <rPh sb="18" eb="21">
      <t>じぎょうしょ</t>
    </rPh>
    <rPh sb="22" eb="25">
      <t>りようしゃ</t>
    </rPh>
    <rPh sb="26" eb="28">
      <t>くぶん</t>
    </rPh>
    <rPh sb="29" eb="31">
      <t>いじょう</t>
    </rPh>
    <rPh sb="32" eb="34">
      <t>がいとう</t>
    </rPh>
    <rPh sb="36" eb="39">
      <t>りようしゃ</t>
    </rPh>
    <rPh sb="40" eb="41">
      <t>かぎ</t>
    </rPh>
    <rPh sb="44" eb="45">
      <t>たい</t>
    </rPh>
    <rPh sb="48" eb="50">
      <t>じゅたく</t>
    </rPh>
    <rPh sb="50" eb="52">
      <t>きょたく</t>
    </rPh>
    <rPh sb="52" eb="54">
      <t>かいご</t>
    </rPh>
    <rPh sb="58" eb="61">
      <t>じぎょうしょ</t>
    </rPh>
    <rPh sb="62" eb="65">
      <t>じゅうぎょうしゃ</t>
    </rPh>
    <rPh sb="66" eb="68">
      <t>じゅたく</t>
    </rPh>
    <rPh sb="68" eb="70">
      <t>きょたく</t>
    </rPh>
    <rPh sb="70" eb="72">
      <t>かいご</t>
    </rPh>
    <rPh sb="77" eb="78">
      <t>おこな</t>
    </rPh>
    <rPh sb="80" eb="82">
      <t>ばあい</t>
    </rPh>
    <rPh sb="84" eb="85">
      <t>げん</t>
    </rPh>
    <rPh sb="86" eb="87">
      <t>よう</t>
    </rPh>
    <rPh sb="89" eb="91">
      <t>じかん</t>
    </rPh>
    <rPh sb="96" eb="98">
      <t>がいぶ</t>
    </rPh>
    <rPh sb="102" eb="104">
      <t>りよう</t>
    </rPh>
    <rPh sb="104" eb="105">
      <t>がた</t>
    </rPh>
    <rPh sb="105" eb="107">
      <t>きょうどう</t>
    </rPh>
    <rPh sb="107" eb="109">
      <t>せいかつ</t>
    </rPh>
    <rPh sb="109" eb="111">
      <t>えんじょ</t>
    </rPh>
    <rPh sb="112" eb="114">
      <t>ていきょう</t>
    </rPh>
    <rPh sb="114" eb="117">
      <t>じかんたい</t>
    </rPh>
    <rPh sb="122" eb="124">
      <t>がいぶ</t>
    </rPh>
    <rPh sb="128" eb="130">
      <t>りよう</t>
    </rPh>
    <rPh sb="130" eb="131">
      <t>がた</t>
    </rPh>
    <rPh sb="131" eb="133">
      <t>きょうどう</t>
    </rPh>
    <rPh sb="133" eb="135">
      <t>せいかつ</t>
    </rPh>
    <rPh sb="135" eb="137">
      <t>えんじょ</t>
    </rPh>
    <rPh sb="137" eb="139">
      <t>けいかく</t>
    </rPh>
    <rPh sb="140" eb="142">
      <t>いち</t>
    </rPh>
    <rPh sb="147" eb="149">
      <t>ないよう</t>
    </rPh>
    <rPh sb="150" eb="152">
      <t>じゅたく</t>
    </rPh>
    <rPh sb="152" eb="154">
      <t>きょたく</t>
    </rPh>
    <rPh sb="154" eb="156">
      <t>かいご</t>
    </rPh>
    <rPh sb="161" eb="162">
      <t>おこな</t>
    </rPh>
    <rPh sb="165" eb="166">
      <t>よう</t>
    </rPh>
    <rPh sb="168" eb="171">
      <t>ひょうじゅんてき</t>
    </rPh>
    <rPh sb="172" eb="174">
      <t>じかん</t>
    </rPh>
    <rPh sb="176" eb="178">
      <t>しょてい</t>
    </rPh>
    <rPh sb="178" eb="181">
      <t>たんいすう</t>
    </rPh>
    <rPh sb="182" eb="184">
      <t>さんてい</t>
    </rPh>
    <phoneticPr fontId="9" type="Hiragana"/>
  </si>
  <si>
    <r>
      <t>　次の①から③までのいずれにも該当する</t>
    </r>
    <r>
      <rPr>
        <sz val="11"/>
        <color auto="1"/>
        <rFont val="Meiryo UI"/>
      </rPr>
      <t>ものとして知事に届け出た指定共同生活援助事業所（※）において、障害者又は障害者であったと知事が認める者である従業者であって、かつ、障害者ピアサポート研修修了者であるものが、その経験に基づき、利用者に対して、相談援助を行った場合に、当該相談支援を受けた利用者の数に応じ、1日につき所定単位数を加算しているか。 
※指定共同生活援助又は外部サービス利用型指定共同生活援助が対象
 ①自立生活支援加算（Ⅲ）を加算していること。
 ② 障害者ピアサポート研修修了者を指定共同生活援助事業所又は外部サービス利用型共同生活援助事業所の従業者として２名以上（当該２名以上のうち少なくとも１名は障害者等とする。）配置していること。
③ ②に掲げるところにより配置した者のいずれかにより、従業者に対し、障害者に対する配慮等に関する研修が年1回以上行われていること。</t>
    </r>
    <rPh sb="24" eb="26">
      <t>ちじ</t>
    </rPh>
    <rPh sb="27" eb="28">
      <t>とど</t>
    </rPh>
    <rPh sb="29" eb="30">
      <t>で</t>
    </rPh>
    <rPh sb="33" eb="35">
      <t>きょうどう</t>
    </rPh>
    <rPh sb="35" eb="37">
      <t>せいかつ</t>
    </rPh>
    <rPh sb="37" eb="39">
      <t>えんじょ</t>
    </rPh>
    <rPh sb="39" eb="42">
      <t>じぎょうしょ</t>
    </rPh>
    <rPh sb="209" eb="211">
      <t>じりつ</t>
    </rPh>
    <rPh sb="211" eb="213">
      <t>せいかつ</t>
    </rPh>
    <rPh sb="213" eb="215">
      <t>しえん</t>
    </rPh>
    <rPh sb="215" eb="217">
      <t>かさん</t>
    </rPh>
    <rPh sb="221" eb="223">
      <t>かさん</t>
    </rPh>
    <phoneticPr fontId="9" type="Hiragana"/>
  </si>
  <si>
    <t>第３週</t>
    <rPh sb="0" eb="1">
      <t>ダイ</t>
    </rPh>
    <rPh sb="2" eb="3">
      <t>シュウ</t>
    </rPh>
    <phoneticPr fontId="9"/>
  </si>
  <si>
    <r>
      <t>　夜間支援等体制加算（Ⅲ）について、夜間及び深夜の時間帯を通じて、利用者に病状の急変その他の緊急の事態が生じた時に、利用者の呼び出し等に速やかに対応できるよう、常時の連絡体制又は防災体制を確保しているものとして知事が認めた</t>
    </r>
    <r>
      <rPr>
        <sz val="11"/>
        <color auto="1"/>
        <rFont val="Meiryo UI"/>
      </rPr>
      <t xml:space="preserve">指定共同生活援助事業所等（※）において、指定共同生活援助等（※）を行った場合に、加算しているか。
　ただし、夜間支援等体制加算(Ⅰ)又は夜間支援等体制加算(Ⅱ)の算定対象となる利用者については、算定しない。
※指定共同生活援助又は外部サービス利用型指定共同生活援助が対象
・夜間及び深夜の時間帯を通じて、必要な防災体制又は利用者に病状の急変その他の緊急の事態が生じた時に、利用者の呼び出し等に速やかに対応できるよう、常時の連絡体制を確保しているものとして知事が認める場合に算定するものであるが、具体的には右記の体制をいう。
</t>
    </r>
    <rPh sb="364" eb="366">
      <t>うき</t>
    </rPh>
    <phoneticPr fontId="9" type="Hiragana"/>
  </si>
  <si>
    <r>
      <t>　夜間支援等体制加算（Ⅴ）について、加算（Ⅰ）を算定している</t>
    </r>
    <r>
      <rPr>
        <sz val="11"/>
        <color auto="1"/>
        <rFont val="Meiryo UI"/>
      </rPr>
      <t>指定共同生活援助事業所等（※）であって、更に夜勤を行う夜間支援従業者を配置し、共同生活住居を巡回させることにより、利用者に対して夜間及び深夜の一部の時間帯を通じて必要な介護等の支援を提供できる体制を確保しているものとして知事が認めた指定共同生活援助事業所等（※）において、指定共同生活援助等（※）を行った場合に、夜間支援対象利用者の数に応じ、1日につき所定単位数を加算しているか。
　ただし、加算（Ⅳ）の算定対象となる利用者については、加算しない。
※指定共同生活援助又は外部サービス利用型指定共同生活援助が対象
・算定対象となる夜勤を行う夜間支援従業者を1名配置しているものに限る。
・夜間支援従事者は、加算（Ⅰ）により配置される別の夜間支援従事者が１人のみ常駐する共同生活住居の利用者に対する手厚い支援体制の確保や夜間支援従事者の適切な休憩時間の確保を図るため、事業所に夜間及び深夜の一部の時間帯に配置される必要がある。なお、加算（Ⅰ）により配置される別の夜間支援従事者が２人常駐する場合は、当該加算の対象とはならない。</t>
    </r>
    <rPh sb="425" eb="427">
      <t>いちぶ</t>
    </rPh>
    <phoneticPr fontId="9" type="Hiragana"/>
  </si>
  <si>
    <r>
      <t>　夜間支援等体制加算（Ⅵ）について、加算（Ⅰ）を算定している</t>
    </r>
    <r>
      <rPr>
        <sz val="11"/>
        <color auto="1"/>
        <rFont val="Meiryo UI"/>
      </rPr>
      <t>指定共同生活援助事業所等（※）であって、更に宿直を行う夜間支援従業者を配置し、共同生活住居を巡回させることにより、利用者に対して夜間及び深夜の時間帯を通じて、定期的な居室の巡回や緊急時の支援等を提供できる体制を確保しているものとして知事が認めた指定共同生活援助事業所等（※）において、指定共同生活援助等（※）を行った場合に、夜間支援対象利用者の数に応じ、1日につき所定単位数を加算しているか。
　ただし、加算（Ⅳ）又は加算（Ⅴ）の算定対象となる利用者については、加算しない。
※指定共同生活援助又は外部サービス利用型指定共同生活援助が対象
・算定対象となる夜勤を行う夜間支援従業者を1名配置しているものに限る。
・夜間支援従事者は、加算（Ⅰ）により配置される別の夜間支援従事者が１人のみ常駐する共同生活住居の利用者に対する手厚い支援体制の確保や夜間支援従事者の適切な休憩時間の確保を図るため、事業所に夜間及び深夜の時間帯を通じて配置される必要がある。なお、加算（Ⅰ）により配置される別の夜間支援従事者が２人常駐する場合は、当該加算の対象とはならない。</t>
    </r>
    <rPh sb="52" eb="54">
      <t>しゅくちょく</t>
    </rPh>
    <phoneticPr fontId="9" type="Hiragana"/>
  </si>
  <si>
    <r>
      <t>　人員配置基準で定める員数の夜間支援従事者に加え、共同住居ごとに、夜勤を行う夜間支援従事者を１以上配置しているものとして知事に届け出た</t>
    </r>
    <r>
      <rPr>
        <sz val="11"/>
        <color auto="1"/>
        <rFont val="Meiryo UI"/>
      </rPr>
      <t>日中サービス支援型指定共同生活援助事業所において、日中サービス支援型指定共同生活援助を行った場合に、加算しているか。</t>
    </r>
    <rPh sb="1" eb="3">
      <t>じんいん</t>
    </rPh>
    <rPh sb="3" eb="5">
      <t>はいち</t>
    </rPh>
    <rPh sb="5" eb="7">
      <t>きじゅん</t>
    </rPh>
    <rPh sb="8" eb="9">
      <t>さだ</t>
    </rPh>
    <rPh sb="11" eb="13">
      <t>いんすう</t>
    </rPh>
    <rPh sb="14" eb="16">
      <t>やかん</t>
    </rPh>
    <rPh sb="16" eb="18">
      <t>しえん</t>
    </rPh>
    <rPh sb="18" eb="21">
      <t>じゅうじしゃ</t>
    </rPh>
    <rPh sb="22" eb="23">
      <t>くわ</t>
    </rPh>
    <rPh sb="25" eb="27">
      <t>きょうどう</t>
    </rPh>
    <rPh sb="27" eb="29">
      <t>じゅうきょ</t>
    </rPh>
    <rPh sb="33" eb="35">
      <t>やきん</t>
    </rPh>
    <rPh sb="36" eb="37">
      <t>おこな</t>
    </rPh>
    <rPh sb="38" eb="40">
      <t>やかん</t>
    </rPh>
    <rPh sb="40" eb="42">
      <t>しえん</t>
    </rPh>
    <rPh sb="42" eb="45">
      <t>じゅうじしゃ</t>
    </rPh>
    <rPh sb="47" eb="49">
      <t>いじょう</t>
    </rPh>
    <rPh sb="49" eb="51">
      <t>はいち</t>
    </rPh>
    <rPh sb="60" eb="62">
      <t>ちじ</t>
    </rPh>
    <rPh sb="63" eb="64">
      <t>とど</t>
    </rPh>
    <rPh sb="65" eb="66">
      <t>で</t>
    </rPh>
    <rPh sb="76" eb="78">
      <t>してい</t>
    </rPh>
    <rPh sb="78" eb="80">
      <t>きょうどう</t>
    </rPh>
    <rPh sb="80" eb="82">
      <t>せいかつ</t>
    </rPh>
    <rPh sb="82" eb="84">
      <t>えんじょ</t>
    </rPh>
    <rPh sb="84" eb="87">
      <t>じぎょうしょ</t>
    </rPh>
    <rPh sb="110" eb="111">
      <t>おこな</t>
    </rPh>
    <rPh sb="113" eb="115">
      <t>ばあい</t>
    </rPh>
    <rPh sb="117" eb="119">
      <t>かさん</t>
    </rPh>
    <phoneticPr fontId="9" type="Hiragana"/>
  </si>
  <si>
    <r>
      <t>　</t>
    </r>
    <r>
      <rPr>
        <sz val="11"/>
        <color auto="1"/>
        <rFont val="Meiryo UI"/>
      </rPr>
      <t>重度障害者支援加算（Ⅰ）について、別に厚生労働大臣が定める施設基準に適合しているものとして知事に届け出た指定共同生活援助事業所等（※）において、平成18年厚生労働省告示第523号の別表「介護給付費等単位数表」の第8の1の注1に規定する利用者の支援の度合にある者（</t>
    </r>
    <r>
      <rPr>
        <sz val="9"/>
        <color auto="1"/>
        <rFont val="Meiryo UI"/>
      </rPr>
      <t>指定障害福祉サービス基準附則第18条の2第1項又は第2項の規定の適用を受ける利用者を除く。</t>
    </r>
    <r>
      <rPr>
        <sz val="11"/>
        <color auto="1"/>
        <rFont val="Meiryo UI"/>
      </rPr>
      <t>）に対して指定共同生活援助等（※）を行った場合に、1日につき所定単位数を加算しているか。
　また、当該加算の算定を開始した日から起算して180日以内の期間については、更に１日につき加算する。
※指定共同生活援助又は日中サービス支援型指定共同生活援助が対象</t>
    </r>
    <rPh sb="18" eb="19">
      <t>べつ</t>
    </rPh>
    <rPh sb="304" eb="306">
      <t>たいしょう</t>
    </rPh>
    <phoneticPr fontId="9" type="Hiragana"/>
  </si>
  <si>
    <r>
      <t xml:space="preserve">　重度障害者支援加算（Ⅱ）が算定されている指定共同生活援助事業所等（※）であって、別に厚生労働大臣が定める施設基準に適合しているものとして、知事に届け出た指定共同生活援助事業所等（※）において、別に厚生労働大臣が定める者に対し、指定共同生活援助等（※）を行った場合に、更に加算しているか。
</t>
    </r>
    <r>
      <rPr>
        <sz val="11"/>
        <color auto="1"/>
        <rFont val="Meiryo UI"/>
      </rPr>
      <t>　また、当該加算の算定を開始した日から起算して180日以内の期間については、更に１日につき加算する。
※指定共同生活援助又は日中サービス支援型指定共同生活援助が対象</t>
    </r>
  </si>
  <si>
    <r>
      <t>　</t>
    </r>
    <r>
      <rPr>
        <sz val="11"/>
        <color auto="1"/>
        <rFont val="Meiryo UI"/>
      </rPr>
      <t>指定障害福祉サービス基準に定める員数の従業者に加え、看護職員を常勤換算方法で1以上配置するものとして知事に届け出た指定共同生活援助事業所等において、別に厚生労働大臣が定める者に対して指定共同生活援助等を行った場合に、1日につき所定単位数を加算しているか。</t>
    </r>
    <rPh sb="75" eb="76">
      <t>べつ</t>
    </rPh>
    <phoneticPr fontId="9" type="Hiragana"/>
  </si>
  <si>
    <r>
      <t>　日中支援加算(Ⅰ)については、</t>
    </r>
    <r>
      <rPr>
        <sz val="11"/>
        <color auto="1"/>
        <rFont val="Meiryo UI"/>
      </rPr>
      <t>指定共同生活援助事業所等（介護サービス包括型及び外部サービス利用型に限る）が、高齢又は重度の障害者(65歳以上又は障害支援区分4以上の障害者をいう)であって日中を共同生活住居の外で過ごすことが困難であると認められる利用者に対して、個別支援計画に基づき、日中に支援を行った場合に、加算しているか。
　ただし、介護サービス包括型にあっては、日曜日、土曜日又は休日に支援を行った場合については、算定しない。</t>
    </r>
    <rPh sb="29" eb="31">
      <t>かいご</t>
    </rPh>
    <rPh sb="35" eb="37">
      <t>ほうかつ</t>
    </rPh>
    <rPh sb="37" eb="38">
      <t>がた</t>
    </rPh>
    <rPh sb="38" eb="39">
      <t>およ</t>
    </rPh>
    <rPh sb="40" eb="42">
      <t>がいぶ</t>
    </rPh>
    <rPh sb="46" eb="48">
      <t>りよう</t>
    </rPh>
    <rPh sb="48" eb="49">
      <t>がた</t>
    </rPh>
    <rPh sb="50" eb="51">
      <t>かぎ</t>
    </rPh>
    <rPh sb="131" eb="133">
      <t>こべつ</t>
    </rPh>
    <rPh sb="133" eb="135">
      <t>しえん</t>
    </rPh>
    <rPh sb="169" eb="171">
      <t>かいご</t>
    </rPh>
    <rPh sb="175" eb="177">
      <t>ほうかつ</t>
    </rPh>
    <rPh sb="177" eb="178">
      <t>がた</t>
    </rPh>
    <phoneticPr fontId="9" type="Hiragana"/>
  </si>
  <si>
    <r>
      <t>　家族等から入院に係る支援を受けることが困難な利用者が病院又は診療所(当該</t>
    </r>
    <r>
      <rPr>
        <sz val="11"/>
        <color auto="1"/>
        <rFont val="Meiryo UI"/>
      </rPr>
      <t>指定共同生活援助事業所等の同一敷地内に併設する病院又は診療所を除く。)への入院を要した場合に、指定共同生活援助事業所等に置くべき従業者のうちいずれかの職種の者が、共同生活援助計画等に基づき、当該利用者が入院している病院又は診療所を訪問し、当該病院又は診療所との連絡調整及び被服等の準備その他の日常生活上の支援を行った場合に、1月の入院期間(入院の初日及び最終日を除く。)の日数が2日を超える場合に、当該日数を超える期間(継続して入院している者にあっては、入院した初日から起算して3月に限る。)について、1日につき所定単位数を加算しているか。
　ただし、12の入院時支援特別加算が算定される月は、算定しない。</t>
    </r>
    <rPh sb="35" eb="37">
      <t>とうがい</t>
    </rPh>
    <phoneticPr fontId="9" type="Hiragana"/>
  </si>
  <si>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3"/>
  </si>
  <si>
    <r>
      <t>　利用者が</t>
    </r>
    <r>
      <rPr>
        <sz val="11"/>
        <color auto="1"/>
        <rFont val="Meiryo UI"/>
      </rPr>
      <t>共同生活援助計画等に基づき家族等の居宅等において外泊した場合に、1月に1回を限度として、外泊期間の日数に応じ、算定しているか。</t>
    </r>
  </si>
  <si>
    <r>
      <t>　利用者が</t>
    </r>
    <r>
      <rPr>
        <sz val="11"/>
        <color auto="1"/>
        <rFont val="Meiryo UI"/>
      </rPr>
      <t>共同生活援助計画等に基づき家族等の居宅等において外泊した場合に、1月の外泊期間(外泊の初日及び最終日を除く。)の日数が2日を超える場合に、当該日数を超える期間について、1日につき加算(継続して外泊している者にあっては、外泊した初日から起算して3月に限る。)しているか。
　ただし、14の帰宅時支援加算が算定される期間は、算定しない。</t>
    </r>
  </si>
  <si>
    <r>
      <t>　</t>
    </r>
    <r>
      <rPr>
        <sz val="11"/>
        <color auto="1"/>
        <rFont val="Meiryo UI"/>
      </rPr>
      <t>医療連携体制加算（Ⅰ）については、医療機関等との連携により、看護職員を指定共同生活援助事業所等に訪問させ、当該看護職員が利用者に対して１時間未満の看護を行った場合に、当該看護を受けた利用者に対し、１日につき所定単位数を加算しているか。</t>
    </r>
    <rPh sb="69" eb="71">
      <t>じかん</t>
    </rPh>
    <rPh sb="71" eb="73">
      <t>みまん</t>
    </rPh>
    <phoneticPr fontId="9" type="Hiragana"/>
  </si>
  <si>
    <r>
      <t>　</t>
    </r>
    <r>
      <rPr>
        <sz val="11"/>
        <color auto="1"/>
        <rFont val="Meiryo UI"/>
      </rPr>
      <t>医療連携体制加算（Ⅲ）については、医療機関等との連携により、看護職員を指定共同生活援助事業所等に訪問させ、当該看護職員が利用者に対して２時間以上の看護を行った場合に、当該看護を受けた利用者に対し、１日につき所定単位数を加算しているか。</t>
    </r>
    <rPh sb="69" eb="71">
      <t>じかん</t>
    </rPh>
    <rPh sb="71" eb="73">
      <t>いじょう</t>
    </rPh>
    <phoneticPr fontId="9" type="Hiragana"/>
  </si>
  <si>
    <r>
      <t>　</t>
    </r>
    <r>
      <rPr>
        <sz val="11"/>
        <color auto="1"/>
        <rFont val="Meiryo UI"/>
      </rPr>
      <t>医療連携体制加算（Ⅳ）については、医療機関等との連携により、看護職員を指定共同生活援助事業所等に訪問させ、当該看護職員が別に厚生労働大臣が定める者に対して看護を行った場合に、当該看護を受けた利用者の数に応じ、１日につき所定単位数を加算しているか。</t>
    </r>
    <rPh sb="75" eb="76">
      <t>たい</t>
    </rPh>
    <rPh sb="78" eb="80">
      <t>かんご</t>
    </rPh>
    <rPh sb="88" eb="90">
      <t>とうがい</t>
    </rPh>
    <rPh sb="100" eb="101">
      <t>かず</t>
    </rPh>
    <rPh sb="102" eb="103">
      <t>おう</t>
    </rPh>
    <phoneticPr fontId="9" type="Hiragana"/>
  </si>
  <si>
    <r>
      <t>　</t>
    </r>
    <r>
      <rPr>
        <sz val="11"/>
        <color auto="1"/>
        <rFont val="Meiryo UI"/>
      </rPr>
      <t>医療連携体制加算（Ⅶ）については、別に厚生労働大臣が定める施設基準に適合するものとして県知事に届け出た指定共同生活援助事業所等において、援助を行った場合に、加算しているか。</t>
    </r>
    <rPh sb="18" eb="19">
      <t>べつ</t>
    </rPh>
    <rPh sb="20" eb="22">
      <t>こうせい</t>
    </rPh>
    <rPh sb="22" eb="24">
      <t>ろうどう</t>
    </rPh>
    <rPh sb="24" eb="26">
      <t>だいじん</t>
    </rPh>
    <rPh sb="27" eb="28">
      <t>さだ</t>
    </rPh>
    <rPh sb="30" eb="32">
      <t>しせつ</t>
    </rPh>
    <rPh sb="32" eb="34">
      <t>きじゅん</t>
    </rPh>
    <rPh sb="35" eb="37">
      <t>てきごう</t>
    </rPh>
    <rPh sb="44" eb="47">
      <t>けんちじ</t>
    </rPh>
    <rPh sb="48" eb="49">
      <t>とど</t>
    </rPh>
    <rPh sb="50" eb="51">
      <t>で</t>
    </rPh>
    <rPh sb="69" eb="71">
      <t>えんじょ</t>
    </rPh>
    <rPh sb="72" eb="73">
      <t>おこな</t>
    </rPh>
    <rPh sb="75" eb="77">
      <t>ばあい</t>
    </rPh>
    <rPh sb="79" eb="81">
      <t>かさん</t>
    </rPh>
    <phoneticPr fontId="9" type="Hiragana"/>
  </si>
  <si>
    <t>医療的ケア対応支援加算</t>
    <rPh sb="0" eb="3">
      <t>いりょうてき</t>
    </rPh>
    <rPh sb="5" eb="7">
      <t>たいおう</t>
    </rPh>
    <rPh sb="7" eb="9">
      <t>しえん</t>
    </rPh>
    <rPh sb="9" eb="11">
      <t>かさん</t>
    </rPh>
    <phoneticPr fontId="9" type="Hiragana"/>
  </si>
  <si>
    <r>
      <t>　障害者支援施設等感染対策向上加算（Ⅰ）については、以下の①から③までのいずれにも適合するものとして知事に届け出た指定共同生活援助事業所等において、指定共同生活援助</t>
    </r>
    <r>
      <rPr>
        <sz val="11"/>
        <color auto="1"/>
        <rFont val="Meiryo UI"/>
      </rPr>
      <t>等を行った場合に、１月につき所定単位数を加算しているか。
①第二種協定指定医療機関との間で、新興感染症の発生時等の対応を行う体制を確保していること。
②協力医療機関等（指定障害福祉サービス基準第212条の４に規定する協力医療機関その他の医療機関）との間で、感染症（新興感染症を除く。以下②において同じ。）の発生時等の対応を取り決めるとともに、感染症の発生時等に、協力医療機関等と連携し適切に対応すること。
③医科診療報酬点数表の区分番号Ａ２３４－２に規定する感染対策向上加算（（２）において「感染対策向上加算」という。）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t>
    </r>
    <rPh sb="59" eb="61">
      <t>きょうどう</t>
    </rPh>
    <rPh sb="61" eb="63">
      <t>せいかつ</t>
    </rPh>
    <rPh sb="63" eb="65">
      <t>えんじょ</t>
    </rPh>
    <rPh sb="65" eb="68">
      <t>じぎょうしょ</t>
    </rPh>
    <rPh sb="82" eb="83">
      <t>とう</t>
    </rPh>
    <rPh sb="84" eb="85">
      <t>おこな</t>
    </rPh>
    <rPh sb="87" eb="89">
      <t>ばあい</t>
    </rPh>
    <rPh sb="171" eb="173">
      <t>ふくし</t>
    </rPh>
    <rPh sb="215" eb="221">
      <t>しんこうかん</t>
    </rPh>
    <rPh sb="221" eb="222">
      <t>のぞ</t>
    </rPh>
    <rPh sb="224" eb="226">
      <t>いか</t>
    </rPh>
    <rPh sb="231" eb="232">
      <t>おな</t>
    </rPh>
    <phoneticPr fontId="9" type="Hiragana"/>
  </si>
  <si>
    <r>
      <t>・　１人の夜間支援従事者が支援を行うことができる利用者の数は、
　①複数の共同生活住居(５カ所まで(</t>
    </r>
    <r>
      <rPr>
        <sz val="9"/>
        <color auto="1"/>
        <rFont val="Meiryo UI"/>
      </rPr>
      <t>サテライト型住居の数は本体住居と併せて1 カ所とする。</t>
    </r>
    <r>
      <rPr>
        <sz val="11"/>
        <color auto="1"/>
        <rFont val="Meiryo UI"/>
      </rPr>
      <t>)に限る。)における夜間支援を行う場合にあっては20 人まで
　②１カ所の共同生活住居内において夜間支援を行う場合にあっては30 人まで
・　夜間支援従事者は、常勤、非常勤を問わない。
　　また、事業所に従事する世話人又は生活支援員以外の者であって、夜間における支援を委託されたものであっても差し支えない。
・　夜間支援を行う共同生活住居の利用者の就寝前から翌朝の起床後までの間、宿直を行う専従の夜間支援従事者を配置すること。
・　夜間支援従事者は、利用者の状況に応じ、定期的な居室の巡回や電話の収受のほか、必要に応じて、緊急時の対応等を行うものとする。
・　１人の夜間支援従事者が複数の共同生活住居の夜間支援を行う場合にあっては、少なくとも一晩につき１回以上は共同生活住居を巡回する必要があること。ただし、サテライト型住居については、当該住居の形態や入居している利用者の意向、状態像等を勘案した上で、サテライト型住居ごとに巡回の必要性を判断することとして差し支えない。</t>
    </r>
    <rPh sb="234" eb="236">
      <t>やかん</t>
    </rPh>
    <rPh sb="236" eb="238">
      <t>しえん</t>
    </rPh>
    <rPh sb="239" eb="240">
      <t>おこな</t>
    </rPh>
    <rPh sb="241" eb="243">
      <t>きょうどう</t>
    </rPh>
    <rPh sb="243" eb="245">
      <t>せいかつ</t>
    </rPh>
    <rPh sb="245" eb="247">
      <t>じゅうきょ</t>
    </rPh>
    <rPh sb="248" eb="251">
      <t>りようしゃ</t>
    </rPh>
    <rPh sb="252" eb="255">
      <t>しゅうしんまえ</t>
    </rPh>
    <rPh sb="257" eb="259">
      <t>よくあさ</t>
    </rPh>
    <rPh sb="260" eb="263">
      <t>きしょうご</t>
    </rPh>
    <rPh sb="266" eb="267">
      <t>あいだ</t>
    </rPh>
    <rPh sb="268" eb="270">
      <t>しゅくちょく</t>
    </rPh>
    <rPh sb="271" eb="272">
      <t>おこな</t>
    </rPh>
    <rPh sb="273" eb="275">
      <t>せんじゅう</t>
    </rPh>
    <rPh sb="276" eb="278">
      <t>やかん</t>
    </rPh>
    <rPh sb="278" eb="280">
      <t>しえん</t>
    </rPh>
    <rPh sb="280" eb="283">
      <t>じゅうじしゃ</t>
    </rPh>
    <rPh sb="284" eb="286">
      <t>はいち</t>
    </rPh>
    <rPh sb="294" eb="296">
      <t>やかん</t>
    </rPh>
    <rPh sb="296" eb="298">
      <t>しえん</t>
    </rPh>
    <rPh sb="298" eb="301">
      <t>じゅうじしゃ</t>
    </rPh>
    <rPh sb="303" eb="306">
      <t>りようしゃ</t>
    </rPh>
    <rPh sb="307" eb="309">
      <t>じょうきょう</t>
    </rPh>
    <rPh sb="310" eb="311">
      <t>おう</t>
    </rPh>
    <rPh sb="313" eb="316">
      <t>ていきてき</t>
    </rPh>
    <rPh sb="317" eb="319">
      <t>きょしつ</t>
    </rPh>
    <rPh sb="320" eb="322">
      <t>じゅんかい</t>
    </rPh>
    <rPh sb="323" eb="325">
      <t>でんわ</t>
    </rPh>
    <rPh sb="326" eb="328">
      <t>しゅうじゅ</t>
    </rPh>
    <rPh sb="332" eb="334">
      <t>ひつよう</t>
    </rPh>
    <rPh sb="335" eb="336">
      <t>おう</t>
    </rPh>
    <rPh sb="339" eb="342">
      <t>きんきゅうじ</t>
    </rPh>
    <rPh sb="343" eb="345">
      <t>たいおう</t>
    </rPh>
    <rPh sb="345" eb="346">
      <t>とう</t>
    </rPh>
    <rPh sb="347" eb="348">
      <t>おこな</t>
    </rPh>
    <phoneticPr fontId="9" type="Hiragana"/>
  </si>
  <si>
    <r>
      <t>・　加配される夜間支援従事者は、夜間に支援を行う利用者が居住する共同生活</t>
    </r>
    <r>
      <rPr>
        <sz val="11"/>
        <color auto="1"/>
        <rFont val="Meiryo UI"/>
      </rPr>
      <t>住居に配置され、専らその職務に従事する必要があり、複数の共同生活住居又は他の事業所等における夜間業務を行うことで、この加算を算定することはできない。ただし、当該事業所が設置する指定短期入所事業所（併設事業所に限る。）の従業者が、当該夜間支援従事者の業務を兼務しても差し支えない。
・　夜間支援従事者は、常勤、非常勤を問わない。
　　また、事業所に従事する世話人又は生活支援員以外の者であって、夜間における支援を委託されたものであっても差し支えない。</t>
    </r>
    <rPh sb="2" eb="4">
      <t>かはい</t>
    </rPh>
    <rPh sb="7" eb="9">
      <t>やかん</t>
    </rPh>
    <rPh sb="9" eb="11">
      <t>しえん</t>
    </rPh>
    <rPh sb="11" eb="14">
      <t>じゅうじしゃ</t>
    </rPh>
    <rPh sb="16" eb="18">
      <t>やかん</t>
    </rPh>
    <rPh sb="19" eb="21">
      <t>しえん</t>
    </rPh>
    <rPh sb="22" eb="23">
      <t>おこな</t>
    </rPh>
    <rPh sb="24" eb="27">
      <t>りようしゃ</t>
    </rPh>
    <rPh sb="28" eb="30">
      <t>きょじゅう</t>
    </rPh>
    <rPh sb="32" eb="34">
      <t>きょうどう</t>
    </rPh>
    <rPh sb="34" eb="36">
      <t>せいかつ</t>
    </rPh>
    <rPh sb="36" eb="38">
      <t>じゅうきょ</t>
    </rPh>
    <rPh sb="39" eb="41">
      <t>はいち</t>
    </rPh>
    <rPh sb="44" eb="45">
      <t>もっぱ</t>
    </rPh>
    <rPh sb="48" eb="50">
      <t>しょくむ</t>
    </rPh>
    <rPh sb="51" eb="53">
      <t>じゅうじ</t>
    </rPh>
    <rPh sb="55" eb="57">
      <t>ひつよう</t>
    </rPh>
    <rPh sb="61" eb="63">
      <t>ふくすう</t>
    </rPh>
    <rPh sb="64" eb="66">
      <t>きょうどう</t>
    </rPh>
    <rPh sb="66" eb="68">
      <t>せいかつ</t>
    </rPh>
    <rPh sb="68" eb="70">
      <t>じゅうきょ</t>
    </rPh>
    <rPh sb="70" eb="71">
      <t>また</t>
    </rPh>
    <rPh sb="72" eb="73">
      <t>た</t>
    </rPh>
    <rPh sb="74" eb="76">
      <t>じぎょう</t>
    </rPh>
    <rPh sb="76" eb="78">
      <t>しょとう</t>
    </rPh>
    <rPh sb="82" eb="84">
      <t>やかん</t>
    </rPh>
    <rPh sb="84" eb="86">
      <t>ぎょうむ</t>
    </rPh>
    <rPh sb="87" eb="88">
      <t>おこな</t>
    </rPh>
    <rPh sb="95" eb="97">
      <t>かさん</t>
    </rPh>
    <rPh sb="98" eb="100">
      <t>さんてい</t>
    </rPh>
    <rPh sb="114" eb="116">
      <t>とうがい</t>
    </rPh>
    <rPh sb="116" eb="119">
      <t>じぎょうしょ</t>
    </rPh>
    <rPh sb="120" eb="122">
      <t>せっち</t>
    </rPh>
    <rPh sb="124" eb="126">
      <t>してい</t>
    </rPh>
    <rPh sb="126" eb="128">
      <t>たんき</t>
    </rPh>
    <rPh sb="128" eb="130">
      <t>にゅうしょ</t>
    </rPh>
    <rPh sb="130" eb="133">
      <t>じぎょうしょ</t>
    </rPh>
    <rPh sb="134" eb="136">
      <t>へいせつ</t>
    </rPh>
    <rPh sb="136" eb="139">
      <t>じぎょうしょ</t>
    </rPh>
    <rPh sb="140" eb="141">
      <t>かぎ</t>
    </rPh>
    <rPh sb="145" eb="148">
      <t>じゅうぎょうしゃ</t>
    </rPh>
    <rPh sb="150" eb="152">
      <t>とうがい</t>
    </rPh>
    <rPh sb="152" eb="154">
      <t>やかん</t>
    </rPh>
    <rPh sb="154" eb="156">
      <t>しえん</t>
    </rPh>
    <rPh sb="156" eb="159">
      <t>じゅうじしゃ</t>
    </rPh>
    <rPh sb="160" eb="162">
      <t>ぎょうむ</t>
    </rPh>
    <rPh sb="163" eb="165">
      <t>けんむ</t>
    </rPh>
    <rPh sb="168" eb="169">
      <t>さ</t>
    </rPh>
    <rPh sb="170" eb="171">
      <t>つか</t>
    </rPh>
    <phoneticPr fontId="9" type="Hiragana"/>
  </si>
  <si>
    <t>世話人</t>
    <rPh sb="0" eb="3">
      <t>せわにん</t>
    </rPh>
    <phoneticPr fontId="9" type="Hiragana"/>
  </si>
  <si>
    <t>　(4) 従業者の職種を入力してください。</t>
    <rPh sb="5" eb="8">
      <t>ジュウギョウシャ</t>
    </rPh>
    <rPh sb="9" eb="11">
      <t>ショクシュ</t>
    </rPh>
    <rPh sb="12" eb="14">
      <t>ニュウリョク</t>
    </rPh>
    <phoneticPr fontId="31"/>
  </si>
  <si>
    <r>
      <t>・　体験利用の利用者で病院又は入所施設に入院又は入所している者については、この加算を算定できない。
・　特段の事情がない限り、原則、１週に１回以上病院又は診療所を訪問する必要がある。（「特段の事情」とは、利用者の事情により、病院又は診療所を訪問できない場合を主として指す。また、当該特段の事情がある場合は、その具体的な菜用を記録しておくこと。）
・　病院又は診療所を訪問し、入院期間中の被服等の準備や利用者の相談支援、入退院の手続や家族等への連絡調整などの支援を行った場合は、その支援内容を記録しておくこと。
・</t>
    </r>
    <r>
      <rPr>
        <sz val="11"/>
        <color auto="1"/>
        <rFont val="Meiryo UI"/>
      </rPr>
      <t>　15の長期帰宅時支援加算と同一日に算定することはできない。</t>
    </r>
    <rPh sb="52" eb="54">
      <t>とくだん</t>
    </rPh>
    <rPh sb="55" eb="57">
      <t>じじょう</t>
    </rPh>
    <rPh sb="60" eb="61">
      <t>かぎ</t>
    </rPh>
    <rPh sb="63" eb="65">
      <t>げんそく</t>
    </rPh>
    <rPh sb="67" eb="68">
      <t>しゅう</t>
    </rPh>
    <rPh sb="70" eb="71">
      <t>かい</t>
    </rPh>
    <rPh sb="71" eb="73">
      <t>いじょう</t>
    </rPh>
    <rPh sb="73" eb="75">
      <t>びょういん</t>
    </rPh>
    <rPh sb="75" eb="76">
      <t>また</t>
    </rPh>
    <rPh sb="77" eb="80">
      <t>しんりょうしょ</t>
    </rPh>
    <rPh sb="81" eb="83">
      <t>ほうもん</t>
    </rPh>
    <rPh sb="85" eb="87">
      <t>ひつよう</t>
    </rPh>
    <rPh sb="93" eb="95">
      <t>とくだん</t>
    </rPh>
    <rPh sb="96" eb="98">
      <t>じじょう</t>
    </rPh>
    <rPh sb="102" eb="105">
      <t>りようしゃ</t>
    </rPh>
    <rPh sb="106" eb="108">
      <t>じじょう</t>
    </rPh>
    <rPh sb="112" eb="114">
      <t>びょういん</t>
    </rPh>
    <rPh sb="114" eb="115">
      <t>また</t>
    </rPh>
    <rPh sb="116" eb="119">
      <t>しんりょうしょ</t>
    </rPh>
    <rPh sb="120" eb="122">
      <t>ほうもん</t>
    </rPh>
    <rPh sb="126" eb="128">
      <t>ばあい</t>
    </rPh>
    <rPh sb="129" eb="130">
      <t>しゅ</t>
    </rPh>
    <rPh sb="133" eb="134">
      <t>さ</t>
    </rPh>
    <rPh sb="139" eb="141">
      <t>とうがい</t>
    </rPh>
    <rPh sb="141" eb="143">
      <t>とくだん</t>
    </rPh>
    <rPh sb="144" eb="146">
      <t>じじょう</t>
    </rPh>
    <rPh sb="149" eb="151">
      <t>ばあい</t>
    </rPh>
    <rPh sb="155" eb="158">
      <t>ぐたいてき</t>
    </rPh>
    <rPh sb="159" eb="160">
      <t>な</t>
    </rPh>
    <rPh sb="160" eb="161">
      <t>よう</t>
    </rPh>
    <rPh sb="162" eb="164">
      <t>きろく</t>
    </rPh>
    <rPh sb="260" eb="262">
      <t>ちょうき</t>
    </rPh>
    <rPh sb="262" eb="265">
      <t>きたくじ</t>
    </rPh>
    <rPh sb="265" eb="267">
      <t>しえん</t>
    </rPh>
    <rPh sb="267" eb="269">
      <t>かさん</t>
    </rPh>
    <rPh sb="270" eb="272">
      <t>どういつ</t>
    </rPh>
    <rPh sb="272" eb="273">
      <t>び</t>
    </rPh>
    <rPh sb="274" eb="276">
      <t>さんてい</t>
    </rPh>
    <phoneticPr fontId="9" type="Hiragana"/>
  </si>
  <si>
    <r>
      <t>別に厚生労働大臣が定める施設基準…平18厚労告551・第16号・</t>
    </r>
    <r>
      <rPr>
        <sz val="11"/>
        <color auto="1"/>
        <rFont val="Meiryo UI"/>
      </rPr>
      <t>ト、第17号・ニ、第18号・ホ
厚生労働大臣が定める者…平18厚労告・556・第９号
・　加算の対象となる事業所については、以下の支援を行うものとする。
①　本人や関係者からの聞き取りや経過記録、行動観察等によるアセスメントに基づき、犯罪行為等に至った要因を理解し、これを誘発しないような環境調整と必要な専門的支援（教育又は訓練）が組み込まれた個別支援計画の作成
②　指定医療機関や保護観察所等の関係者との調整会議の開催
③　日常生活や人間関係に関する助言
④　医療観察法に基づく通院決定を受けた者に対する通院の支援
⑤　日中活動の場における緊急時の対応
⑥　その他必要な支援</t>
    </r>
    <rPh sb="0" eb="1">
      <t>べつ</t>
    </rPh>
    <rPh sb="2" eb="4">
      <t>こうせい</t>
    </rPh>
    <rPh sb="4" eb="6">
      <t>ろうどう</t>
    </rPh>
    <rPh sb="6" eb="8">
      <t>だいじん</t>
    </rPh>
    <rPh sb="9" eb="10">
      <t>さだ</t>
    </rPh>
    <rPh sb="12" eb="14">
      <t>しせつ</t>
    </rPh>
    <rPh sb="14" eb="16">
      <t>きじゅん</t>
    </rPh>
    <rPh sb="17" eb="18">
      <t>ひら</t>
    </rPh>
    <rPh sb="20" eb="23">
      <t>こうろうこく</t>
    </rPh>
    <rPh sb="27" eb="28">
      <t>だい</t>
    </rPh>
    <rPh sb="30" eb="31">
      <t>ごう</t>
    </rPh>
    <rPh sb="34" eb="35">
      <t>だい</t>
    </rPh>
    <rPh sb="37" eb="38">
      <t>ごう</t>
    </rPh>
    <rPh sb="41" eb="42">
      <t>だい</t>
    </rPh>
    <rPh sb="44" eb="45">
      <t>ごう</t>
    </rPh>
    <rPh sb="48" eb="50">
      <t>こうせい</t>
    </rPh>
    <rPh sb="50" eb="52">
      <t>ろうどう</t>
    </rPh>
    <rPh sb="52" eb="54">
      <t>だいじん</t>
    </rPh>
    <rPh sb="55" eb="56">
      <t>さだ</t>
    </rPh>
    <rPh sb="58" eb="59">
      <t>もの</t>
    </rPh>
    <rPh sb="60" eb="61">
      <t>ひら</t>
    </rPh>
    <rPh sb="63" eb="66">
      <t>こうろうこく</t>
    </rPh>
    <rPh sb="71" eb="72">
      <t>だい</t>
    </rPh>
    <rPh sb="73" eb="74">
      <t>ごう</t>
    </rPh>
    <rPh sb="78" eb="80">
      <t>かさん</t>
    </rPh>
    <rPh sb="81" eb="83">
      <t>たいしょう</t>
    </rPh>
    <rPh sb="86" eb="89">
      <t>じぎょうしょ</t>
    </rPh>
    <rPh sb="95" eb="97">
      <t>いか</t>
    </rPh>
    <rPh sb="98" eb="100">
      <t>しえん</t>
    </rPh>
    <rPh sb="101" eb="102">
      <t>おこな</t>
    </rPh>
    <rPh sb="112" eb="114">
      <t>ほんにん</t>
    </rPh>
    <rPh sb="115" eb="118">
      <t>かんけいしゃ</t>
    </rPh>
    <rPh sb="121" eb="122">
      <t>き</t>
    </rPh>
    <rPh sb="123" eb="124">
      <t>と</t>
    </rPh>
    <rPh sb="126" eb="128">
      <t>けいか</t>
    </rPh>
    <rPh sb="128" eb="130">
      <t>きろく</t>
    </rPh>
    <rPh sb="131" eb="133">
      <t>こうどう</t>
    </rPh>
    <rPh sb="133" eb="135">
      <t>かんさつ</t>
    </rPh>
    <rPh sb="135" eb="136">
      <t>とう</t>
    </rPh>
    <rPh sb="146" eb="147">
      <t>もと</t>
    </rPh>
    <rPh sb="150" eb="152">
      <t>はんざい</t>
    </rPh>
    <rPh sb="152" eb="154">
      <t>こうい</t>
    </rPh>
    <rPh sb="154" eb="155">
      <t>とう</t>
    </rPh>
    <rPh sb="156" eb="157">
      <t>いた</t>
    </rPh>
    <rPh sb="159" eb="161">
      <t>よういん</t>
    </rPh>
    <rPh sb="162" eb="164">
      <t>りかい</t>
    </rPh>
    <rPh sb="169" eb="171">
      <t>ゆうはつ</t>
    </rPh>
    <rPh sb="177" eb="179">
      <t>かんきょう</t>
    </rPh>
    <rPh sb="179" eb="181">
      <t>ちょうせい</t>
    </rPh>
    <rPh sb="182" eb="184">
      <t>ひつよう</t>
    </rPh>
    <rPh sb="185" eb="188">
      <t>せんもんてき</t>
    </rPh>
    <rPh sb="188" eb="190">
      <t>しえん</t>
    </rPh>
    <rPh sb="191" eb="193">
      <t>きょういく</t>
    </rPh>
    <rPh sb="193" eb="194">
      <t>また</t>
    </rPh>
    <rPh sb="195" eb="197">
      <t>くんれん</t>
    </rPh>
    <rPh sb="199" eb="200">
      <t>く</t>
    </rPh>
    <rPh sb="201" eb="202">
      <t>こ</t>
    </rPh>
    <rPh sb="205" eb="207">
      <t>こべつ</t>
    </rPh>
    <rPh sb="207" eb="209">
      <t>しえん</t>
    </rPh>
    <rPh sb="209" eb="211">
      <t>けいかく</t>
    </rPh>
    <rPh sb="212" eb="214">
      <t>さくせい</t>
    </rPh>
    <rPh sb="217" eb="219">
      <t>してい</t>
    </rPh>
    <rPh sb="219" eb="221">
      <t>いりょう</t>
    </rPh>
    <rPh sb="221" eb="223">
      <t>きかん</t>
    </rPh>
    <rPh sb="224" eb="226">
      <t>ほご</t>
    </rPh>
    <rPh sb="226" eb="229">
      <t>かんさつしょ</t>
    </rPh>
    <rPh sb="229" eb="230">
      <t>とう</t>
    </rPh>
    <rPh sb="231" eb="234">
      <t>かんけいしゃ</t>
    </rPh>
    <rPh sb="236" eb="238">
      <t>ちょうせい</t>
    </rPh>
    <rPh sb="238" eb="240">
      <t>かいぎ</t>
    </rPh>
    <rPh sb="241" eb="243">
      <t>かいさい</t>
    </rPh>
    <rPh sb="246" eb="248">
      <t>にちじょう</t>
    </rPh>
    <rPh sb="248" eb="250">
      <t>せいかつ</t>
    </rPh>
    <rPh sb="251" eb="253">
      <t>にんげん</t>
    </rPh>
    <rPh sb="253" eb="255">
      <t>かんけい</t>
    </rPh>
    <rPh sb="256" eb="257">
      <t>かん</t>
    </rPh>
    <rPh sb="259" eb="261">
      <t>じょげん</t>
    </rPh>
    <rPh sb="264" eb="266">
      <t>いりょう</t>
    </rPh>
    <rPh sb="266" eb="268">
      <t>かんさつ</t>
    </rPh>
    <rPh sb="268" eb="269">
      <t>ほう</t>
    </rPh>
    <rPh sb="270" eb="271">
      <t>もと</t>
    </rPh>
    <rPh sb="273" eb="275">
      <t>つういん</t>
    </rPh>
    <rPh sb="275" eb="277">
      <t>けってい</t>
    </rPh>
    <rPh sb="278" eb="279">
      <t>う</t>
    </rPh>
    <rPh sb="281" eb="282">
      <t>もの</t>
    </rPh>
    <rPh sb="283" eb="284">
      <t>たい</t>
    </rPh>
    <rPh sb="286" eb="288">
      <t>つういん</t>
    </rPh>
    <rPh sb="289" eb="291">
      <t>しえん</t>
    </rPh>
    <rPh sb="294" eb="296">
      <t>にっちゅう</t>
    </rPh>
    <rPh sb="296" eb="298">
      <t>かつどう</t>
    </rPh>
    <rPh sb="299" eb="300">
      <t>ば</t>
    </rPh>
    <rPh sb="304" eb="307">
      <t>きんきゅうじ</t>
    </rPh>
    <rPh sb="308" eb="310">
      <t>たいおう</t>
    </rPh>
    <rPh sb="315" eb="316">
      <t>た</t>
    </rPh>
    <rPh sb="316" eb="318">
      <t>ひつよう</t>
    </rPh>
    <rPh sb="319" eb="321">
      <t>しえん</t>
    </rPh>
    <phoneticPr fontId="9" type="Hiragana"/>
  </si>
  <si>
    <t>第15の1の注5
第15の１の2の注8
第15の１の2の2の注5</t>
  </si>
  <si>
    <t>第15の1の注6
第15の１の2の注9
第15の１の2の2の注6</t>
  </si>
  <si>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9"/>
  </si>
  <si>
    <t>⑤　情報公表未報告減算
　　　　法第76条の３第１項の規定に基づく情報公表対象サービス等情報に係る報告を行っていない場合
　　　　　100分の10</t>
    <rPh sb="2" eb="4">
      <t>じょうほう</t>
    </rPh>
    <rPh sb="4" eb="6">
      <t>こうひょう</t>
    </rPh>
    <rPh sb="6" eb="9">
      <t>みほうこく</t>
    </rPh>
    <rPh sb="9" eb="11">
      <t>げんさん</t>
    </rPh>
    <rPh sb="69" eb="70">
      <t>ぶん</t>
    </rPh>
    <phoneticPr fontId="9" type="Hiragana"/>
  </si>
  <si>
    <t>・　平18厚労告551・第17号・イ（1）に適合する事業所</t>
  </si>
  <si>
    <t>⑩</t>
  </si>
  <si>
    <t>⑪</t>
  </si>
  <si>
    <t>⑫</t>
  </si>
  <si>
    <t>介護サービス包括型
　a　入居定員が８人以上　　100分の95　
　b　入居定員が21人以上　　100分の93
  c　一体的な運営が行われている共同生活住居（サテライト型住居含む）の入居定員の合計数が21人以上
　　　　　　　　　　　　　　　　　100分の95</t>
    <rPh sb="0" eb="2">
      <t>かいご</t>
    </rPh>
    <rPh sb="6" eb="8">
      <t>ほうかつ</t>
    </rPh>
    <rPh sb="8" eb="9">
      <t>がた</t>
    </rPh>
    <rPh sb="14" eb="16">
      <t>にゅうきょ</t>
    </rPh>
    <rPh sb="16" eb="18">
      <t>ていいん</t>
    </rPh>
    <rPh sb="20" eb="23">
      <t>にんいじょう</t>
    </rPh>
    <rPh sb="28" eb="29">
      <t>ぶん</t>
    </rPh>
    <rPh sb="37" eb="39">
      <t>にゅうきょ</t>
    </rPh>
    <rPh sb="39" eb="41">
      <t>ていいん</t>
    </rPh>
    <rPh sb="44" eb="47">
      <t>にんいじょう</t>
    </rPh>
    <rPh sb="52" eb="53">
      <t>ぶん</t>
    </rPh>
    <rPh sb="61" eb="64">
      <t>いったいてき</t>
    </rPh>
    <rPh sb="65" eb="67">
      <t>うんえい</t>
    </rPh>
    <rPh sb="68" eb="69">
      <t>おこな</t>
    </rPh>
    <rPh sb="74" eb="76">
      <t>きょうどう</t>
    </rPh>
    <rPh sb="76" eb="78">
      <t>せいかつ</t>
    </rPh>
    <rPh sb="78" eb="80">
      <t>じゅうきょ</t>
    </rPh>
    <rPh sb="86" eb="87">
      <t>がた</t>
    </rPh>
    <rPh sb="87" eb="89">
      <t>じゅうきょ</t>
    </rPh>
    <rPh sb="89" eb="90">
      <t>ふく</t>
    </rPh>
    <rPh sb="93" eb="95">
      <t>にゅうきょ</t>
    </rPh>
    <rPh sb="95" eb="97">
      <t>ていいん</t>
    </rPh>
    <rPh sb="98" eb="101">
      <t>ごうけいすう</t>
    </rPh>
    <rPh sb="104" eb="105">
      <t>にん</t>
    </rPh>
    <rPh sb="105" eb="107">
      <t>いじょう</t>
    </rPh>
    <rPh sb="128" eb="129">
      <t>ぶん</t>
    </rPh>
    <phoneticPr fontId="9" type="Hiragana"/>
  </si>
  <si>
    <t>・　福祉専門職員配置等加算(Ⅰ)又は(Ⅱ）を算定している場合は、算定しない。
・　「3年以上の従事」については、同一法人が経営する他の社会福祉施設等において、サービスを利用者に直接提供する職員として勤務した年数も含めることができる。（非常勤で勤務していた年数も含めて可。）</t>
    <rPh sb="134" eb="135">
      <t>か</t>
    </rPh>
    <phoneticPr fontId="9" type="Hiragana"/>
  </si>
  <si>
    <r>
      <t>別に厚生労働大臣が定める施設基準…平18厚労告551・</t>
    </r>
    <r>
      <rPr>
        <sz val="11"/>
        <color auto="1"/>
        <rFont val="Meiryo UI"/>
      </rPr>
      <t>第16号・ニ、ハ(1)
第523号告示別表第8の1の注1に規定する利用者…障害支援区分６（障害児にあっては、これに相当する支援の度合）で、重症心身障害者等「重度障害者等包括支援」の対象となる者であって、次の①又は②のいずれかに該当する者
①四肢すべてに麻痺等があり、かつ、寝たきりの状態にある者のうち、人工呼吸器による呼吸管理を行っている者又は重度の知的障害のある者
②別に厚生労働大臣が定める基準（平18厚労告543・第４号）の別表第2に掲げる行動関連項目の合計点数が10点以上である者</t>
    </r>
    <rPh sb="0" eb="1">
      <t>べつ</t>
    </rPh>
    <rPh sb="2" eb="4">
      <t>こうせい</t>
    </rPh>
    <rPh sb="4" eb="6">
      <t>ろうどう</t>
    </rPh>
    <rPh sb="6" eb="8">
      <t>だいじん</t>
    </rPh>
    <rPh sb="9" eb="10">
      <t>さだ</t>
    </rPh>
    <rPh sb="12" eb="14">
      <t>しせつ</t>
    </rPh>
    <rPh sb="14" eb="16">
      <t>きじゅん</t>
    </rPh>
    <rPh sb="17" eb="18">
      <t>ひら</t>
    </rPh>
    <rPh sb="20" eb="23">
      <t>こうろうこく</t>
    </rPh>
    <rPh sb="27" eb="28">
      <t>だい</t>
    </rPh>
    <rPh sb="30" eb="31">
      <t>ごう</t>
    </rPh>
    <rPh sb="45" eb="47">
      <t>こくじ</t>
    </rPh>
    <rPh sb="65" eb="67">
      <t>しょうがい</t>
    </rPh>
    <rPh sb="67" eb="69">
      <t>しえん</t>
    </rPh>
    <rPh sb="69" eb="71">
      <t>くぶん</t>
    </rPh>
    <rPh sb="97" eb="99">
      <t>じゅうしょう</t>
    </rPh>
    <rPh sb="99" eb="101">
      <t>しんしん</t>
    </rPh>
    <rPh sb="101" eb="104">
      <t>しょうがいしゃ</t>
    </rPh>
    <rPh sb="104" eb="105">
      <t>とう</t>
    </rPh>
    <rPh sb="106" eb="108">
      <t>じゅうど</t>
    </rPh>
    <rPh sb="108" eb="111">
      <t>しょうがいしゃ</t>
    </rPh>
    <rPh sb="111" eb="112">
      <t>とう</t>
    </rPh>
    <rPh sb="112" eb="114">
      <t>ほうかつ</t>
    </rPh>
    <rPh sb="114" eb="116">
      <t>しえん</t>
    </rPh>
    <rPh sb="118" eb="120">
      <t>たいしょう</t>
    </rPh>
    <rPh sb="123" eb="124">
      <t>もの</t>
    </rPh>
    <rPh sb="129" eb="130">
      <t>つぎ</t>
    </rPh>
    <rPh sb="132" eb="133">
      <t>また</t>
    </rPh>
    <rPh sb="141" eb="143">
      <t>がいとう</t>
    </rPh>
    <rPh sb="145" eb="146">
      <t>もの</t>
    </rPh>
    <rPh sb="243" eb="245">
      <t>べっぴょう</t>
    </rPh>
    <rPh sb="245" eb="246">
      <t>だい</t>
    </rPh>
    <rPh sb="248" eb="249">
      <t>かか</t>
    </rPh>
    <rPh sb="251" eb="253">
      <t>こうどう</t>
    </rPh>
    <rPh sb="253" eb="255">
      <t>かんれん</t>
    </rPh>
    <rPh sb="255" eb="257">
      <t>こうもく</t>
    </rPh>
    <rPh sb="258" eb="261">
      <t>ごうけいてん</t>
    </rPh>
    <rPh sb="261" eb="262">
      <t>すう</t>
    </rPh>
    <rPh sb="265" eb="266">
      <t>てん</t>
    </rPh>
    <rPh sb="266" eb="268">
      <t>いじょう</t>
    </rPh>
    <rPh sb="271" eb="272">
      <t>もの</t>
    </rPh>
    <phoneticPr fontId="9" type="Hiragana"/>
  </si>
  <si>
    <t>大規模住居等減算</t>
    <rPh sb="0" eb="3">
      <t>だいきぼ</t>
    </rPh>
    <rPh sb="3" eb="5">
      <t>じゅうきょ</t>
    </rPh>
    <rPh sb="5" eb="6">
      <t>とう</t>
    </rPh>
    <rPh sb="6" eb="8">
      <t>げんさん</t>
    </rPh>
    <phoneticPr fontId="9" type="Hiragana"/>
  </si>
  <si>
    <r>
      <t>該当あり　加算（Ⅱ）</t>
    </r>
    <r>
      <rPr>
        <sz val="11"/>
        <color rgb="FFFF0000"/>
        <rFont val="Meiryo UI"/>
      </rPr>
      <t>ロ</t>
    </r>
    <rPh sb="0" eb="2">
      <t>がいとう</t>
    </rPh>
    <rPh sb="5" eb="7">
      <t>かさん</t>
    </rPh>
    <phoneticPr fontId="9" type="Hiragana"/>
  </si>
  <si>
    <t>退去後ピアサポート実施加算</t>
    <rPh sb="0" eb="3">
      <t>たいきょご</t>
    </rPh>
    <rPh sb="9" eb="11">
      <t>じっし</t>
    </rPh>
    <rPh sb="11" eb="13">
      <t>かさん</t>
    </rPh>
    <phoneticPr fontId="9" type="Hiragana"/>
  </si>
  <si>
    <t>人員配置体制加算</t>
  </si>
  <si>
    <r>
      <t>強度行動障害者体験利用</t>
    </r>
    <r>
      <rPr>
        <sz val="11"/>
        <color auto="1"/>
        <rFont val="Meiryo UI"/>
      </rPr>
      <t>加算</t>
    </r>
    <rPh sb="0" eb="2">
      <t>きょうど</t>
    </rPh>
    <rPh sb="2" eb="4">
      <t>こうどう</t>
    </rPh>
    <rPh sb="4" eb="7">
      <t>しょうがいしゃ</t>
    </rPh>
    <rPh sb="7" eb="9">
      <t>たいけん</t>
    </rPh>
    <rPh sb="9" eb="11">
      <t>りよう</t>
    </rPh>
    <rPh sb="11" eb="13">
      <t>かさん</t>
    </rPh>
    <phoneticPr fontId="9" type="Hiragana"/>
  </si>
  <si>
    <t>※８</t>
  </si>
  <si>
    <t>　サービス管理責任者の必要配置数
　利用者の数が30以下…１以上
　利用者の数が31以上…１に、利用者の数が30を超えて30又はその端数を増やすごとに１を加えて得た数以上</t>
    <rPh sb="5" eb="7">
      <t>かんり</t>
    </rPh>
    <rPh sb="7" eb="10">
      <t>せきにんしゃ</t>
    </rPh>
    <rPh sb="11" eb="13">
      <t>ひつよう</t>
    </rPh>
    <rPh sb="13" eb="16">
      <t>はいちすう</t>
    </rPh>
    <phoneticPr fontId="9" type="Hiragana"/>
  </si>
  <si>
    <t>　事業者は指定共同生活援助事業所ごとに専らその職務に従事する常勤の管理者を置かなければならない。ただし、事業所の管理上支障がない場合は、当該事業所の他の職務に従事させ、又は他の事業所、施設等の職務に従事させることができるものとする。</t>
    <rPh sb="1" eb="4">
      <t>じぎょうしゃ</t>
    </rPh>
    <rPh sb="5" eb="7">
      <t>してい</t>
    </rPh>
    <rPh sb="7" eb="9">
      <t>きょうどう</t>
    </rPh>
    <rPh sb="9" eb="11">
      <t>せいかつ</t>
    </rPh>
    <rPh sb="11" eb="13">
      <t>えんじょ</t>
    </rPh>
    <rPh sb="13" eb="16">
      <t>じぎょうしょ</t>
    </rPh>
    <rPh sb="19" eb="20">
      <t>もっぱ</t>
    </rPh>
    <rPh sb="23" eb="25">
      <t>しょくむ</t>
    </rPh>
    <rPh sb="26" eb="28">
      <t>じゅうじ</t>
    </rPh>
    <rPh sb="30" eb="32">
      <t>じょうきん</t>
    </rPh>
    <rPh sb="33" eb="36">
      <t>かんりしゃ</t>
    </rPh>
    <rPh sb="37" eb="38">
      <t>お</t>
    </rPh>
    <rPh sb="52" eb="55">
      <t>じぎょうしょ</t>
    </rPh>
    <rPh sb="56" eb="59">
      <t>かんりじょう</t>
    </rPh>
    <rPh sb="59" eb="61">
      <t>ししょう</t>
    </rPh>
    <rPh sb="64" eb="66">
      <t>ばあい</t>
    </rPh>
    <rPh sb="68" eb="70">
      <t>とうがい</t>
    </rPh>
    <rPh sb="70" eb="73">
      <t>じぎょうしょ</t>
    </rPh>
    <rPh sb="74" eb="75">
      <t>た</t>
    </rPh>
    <rPh sb="76" eb="78">
      <t>しょくむ</t>
    </rPh>
    <rPh sb="79" eb="81">
      <t>じゅうじ</t>
    </rPh>
    <rPh sb="84" eb="85">
      <t>また</t>
    </rPh>
    <rPh sb="86" eb="87">
      <t>た</t>
    </rPh>
    <rPh sb="88" eb="91">
      <t>じぎょうしょ</t>
    </rPh>
    <rPh sb="92" eb="94">
      <t>しせつ</t>
    </rPh>
    <rPh sb="94" eb="95">
      <t>とう</t>
    </rPh>
    <rPh sb="96" eb="98">
      <t>しょくむ</t>
    </rPh>
    <rPh sb="99" eb="101">
      <t>じゅうじ</t>
    </rPh>
    <phoneticPr fontId="9" type="Hiragana"/>
  </si>
  <si>
    <t>　管理者は、適切な指定共同生活援助を提供するために必要な知識及び経験を有する者でなければならない。</t>
    <rPh sb="1" eb="4">
      <t>かんりしゃ</t>
    </rPh>
    <rPh sb="6" eb="8">
      <t>てきせつ</t>
    </rPh>
    <rPh sb="9" eb="11">
      <t>してい</t>
    </rPh>
    <rPh sb="11" eb="13">
      <t>きょうどう</t>
    </rPh>
    <rPh sb="13" eb="15">
      <t>せいかつ</t>
    </rPh>
    <rPh sb="15" eb="17">
      <t>えんじょ</t>
    </rPh>
    <rPh sb="18" eb="20">
      <t>ていきょう</t>
    </rPh>
    <rPh sb="25" eb="27">
      <t>ひつよう</t>
    </rPh>
    <rPh sb="28" eb="30">
      <t>ちしき</t>
    </rPh>
    <rPh sb="30" eb="31">
      <t>およ</t>
    </rPh>
    <rPh sb="32" eb="34">
      <t>けいけん</t>
    </rPh>
    <rPh sb="35" eb="36">
      <t>ゆう</t>
    </rPh>
    <rPh sb="38" eb="39">
      <t>もの</t>
    </rPh>
    <phoneticPr fontId="9" type="Hiragana"/>
  </si>
  <si>
    <t>　生活支援員の必要配置数
　・区分３に該当する利用者の数を９で除した数
　・区分４に該当する利用者の数を６で除した数
　・区分５に該当する利用者の数を４で除した数
　・区分６に該当する利用者の数を２．５で除した数</t>
    <rPh sb="1" eb="3">
      <t>せいかつ</t>
    </rPh>
    <rPh sb="3" eb="6">
      <t>しえんいん</t>
    </rPh>
    <rPh sb="7" eb="9">
      <t>ひつよう</t>
    </rPh>
    <rPh sb="9" eb="12">
      <t>はいちすう</t>
    </rPh>
    <rPh sb="15" eb="17">
      <t>くぶん</t>
    </rPh>
    <rPh sb="19" eb="21">
      <t>がいとう</t>
    </rPh>
    <rPh sb="23" eb="26">
      <t>りようしゃ</t>
    </rPh>
    <rPh sb="27" eb="28">
      <t>かず</t>
    </rPh>
    <rPh sb="31" eb="32">
      <t>じょ</t>
    </rPh>
    <rPh sb="34" eb="35">
      <t>かず</t>
    </rPh>
    <rPh sb="38" eb="40">
      <t>くぶん</t>
    </rPh>
    <rPh sb="42" eb="44">
      <t>がいとう</t>
    </rPh>
    <rPh sb="46" eb="49">
      <t>りようしゃ</t>
    </rPh>
    <rPh sb="50" eb="51">
      <t>かず</t>
    </rPh>
    <rPh sb="54" eb="55">
      <t>じょ</t>
    </rPh>
    <rPh sb="57" eb="58">
      <t>かず</t>
    </rPh>
    <rPh sb="61" eb="63">
      <t>くぶん</t>
    </rPh>
    <rPh sb="65" eb="67">
      <t>がいとう</t>
    </rPh>
    <rPh sb="69" eb="72">
      <t>りようしゃ</t>
    </rPh>
    <rPh sb="73" eb="74">
      <t>かず</t>
    </rPh>
    <rPh sb="77" eb="78">
      <t>じょ</t>
    </rPh>
    <rPh sb="80" eb="81">
      <t>かず</t>
    </rPh>
    <rPh sb="84" eb="86">
      <t>くぶん</t>
    </rPh>
    <rPh sb="88" eb="90">
      <t>がいとう</t>
    </rPh>
    <rPh sb="92" eb="95">
      <t>りようしゃ</t>
    </rPh>
    <rPh sb="96" eb="97">
      <t>かず</t>
    </rPh>
    <rPh sb="102" eb="103">
      <t>じょ</t>
    </rPh>
    <rPh sb="105" eb="106">
      <t>かず</t>
    </rPh>
    <phoneticPr fontId="9" type="Hiragana"/>
  </si>
  <si>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1"/>
  </si>
  <si>
    <t>※２　</t>
  </si>
  <si>
    <t>「介護サービス包括型」
事業所ごとに常勤換算方法で利用者の数を６で除した数以上</t>
    <rPh sb="1" eb="3">
      <t>かいご</t>
    </rPh>
    <rPh sb="7" eb="9">
      <t>ほうかつ</t>
    </rPh>
    <rPh sb="9" eb="10">
      <t>がた</t>
    </rPh>
    <rPh sb="12" eb="15">
      <t>じぎょうしょ</t>
    </rPh>
    <rPh sb="18" eb="20">
      <t>じょうきん</t>
    </rPh>
    <rPh sb="20" eb="22">
      <t>かんさん</t>
    </rPh>
    <rPh sb="22" eb="24">
      <t>ほうほう</t>
    </rPh>
    <rPh sb="25" eb="28">
      <t>りようしゃ</t>
    </rPh>
    <rPh sb="29" eb="30">
      <t>かず</t>
    </rPh>
    <rPh sb="33" eb="34">
      <t>じょ</t>
    </rPh>
    <rPh sb="36" eb="37">
      <t>かず</t>
    </rPh>
    <rPh sb="37" eb="39">
      <t>いじょう</t>
    </rPh>
    <phoneticPr fontId="9" type="Hiragana"/>
  </si>
  <si>
    <t>「介護サービス包括型」
事業所ごとに常勤換算方法で、※５に掲げる数を合計した数以上</t>
    <rPh sb="1" eb="3">
      <t>かいご</t>
    </rPh>
    <rPh sb="7" eb="9">
      <t>ほうかつ</t>
    </rPh>
    <rPh sb="9" eb="10">
      <t>がた</t>
    </rPh>
    <rPh sb="12" eb="15">
      <t>じぎょうしょ</t>
    </rPh>
    <rPh sb="18" eb="20">
      <t>じょうきん</t>
    </rPh>
    <rPh sb="20" eb="22">
      <t>かんさん</t>
    </rPh>
    <rPh sb="22" eb="24">
      <t>ほうほう</t>
    </rPh>
    <rPh sb="29" eb="30">
      <t>かか</t>
    </rPh>
    <rPh sb="32" eb="33">
      <t>かず</t>
    </rPh>
    <rPh sb="34" eb="36">
      <t>ごうけい</t>
    </rPh>
    <rPh sb="38" eb="39">
      <t>かず</t>
    </rPh>
    <rPh sb="39" eb="41">
      <t>いじょう</t>
    </rPh>
    <phoneticPr fontId="9" type="Hiragana"/>
  </si>
  <si>
    <r>
      <t>「日中サービス支援型」
事業所ごとに常勤換算方法で、※５に掲げる数を合計した数以上
（</t>
    </r>
    <r>
      <rPr>
        <sz val="11"/>
        <color auto="1"/>
        <rFont val="Meiryo UI"/>
      </rPr>
      <t>世話人又は生活支援員のうち、１人以上は常勤）</t>
    </r>
    <rPh sb="1" eb="3">
      <t>にっちゅう</t>
    </rPh>
    <rPh sb="7" eb="9">
      <t>しえん</t>
    </rPh>
    <rPh sb="9" eb="10">
      <t>がた</t>
    </rPh>
    <rPh sb="12" eb="15">
      <t>じぎょうしょ</t>
    </rPh>
    <rPh sb="18" eb="20">
      <t>じょうきん</t>
    </rPh>
    <rPh sb="20" eb="22">
      <t>かんさん</t>
    </rPh>
    <rPh sb="22" eb="24">
      <t>ほうほう</t>
    </rPh>
    <rPh sb="29" eb="30">
      <t>かか</t>
    </rPh>
    <rPh sb="32" eb="33">
      <t>かず</t>
    </rPh>
    <rPh sb="34" eb="36">
      <t>ごうけい</t>
    </rPh>
    <rPh sb="38" eb="39">
      <t>かず</t>
    </rPh>
    <rPh sb="39" eb="41">
      <t>いじょう</t>
    </rPh>
    <rPh sb="58" eb="59">
      <t>にん</t>
    </rPh>
    <rPh sb="59" eb="61">
      <t>いじょう</t>
    </rPh>
    <rPh sb="62" eb="64">
      <t>じょうきん</t>
    </rPh>
    <phoneticPr fontId="9" type="Hiragana"/>
  </si>
  <si>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9"/>
  </si>
  <si>
    <t>サービス提供時間</t>
    <rPh sb="4" eb="6">
      <t>テイキョウ</t>
    </rPh>
    <rPh sb="6" eb="8">
      <t>ジカン</t>
    </rPh>
    <phoneticPr fontId="9"/>
  </si>
  <si>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9"/>
  </si>
  <si>
    <t>(8)</t>
  </si>
  <si>
    <t>利用者延べ数計</t>
    <rPh sb="3" eb="4">
      <t>ノ</t>
    </rPh>
    <rPh sb="6" eb="7">
      <t>ケイ</t>
    </rPh>
    <phoneticPr fontId="9"/>
  </si>
  <si>
    <t>必要な配置数</t>
    <rPh sb="0" eb="2">
      <t>ヒツヨウ</t>
    </rPh>
    <rPh sb="3" eb="6">
      <t>ハイチスウ</t>
    </rPh>
    <phoneticPr fontId="32"/>
  </si>
  <si>
    <t>　区分２の延べ利用者数</t>
    <rPh sb="1" eb="3">
      <t>クブン</t>
    </rPh>
    <rPh sb="5" eb="6">
      <t>ノ</t>
    </rPh>
    <rPh sb="7" eb="11">
      <t>リヨウシャスウ</t>
    </rPh>
    <phoneticPr fontId="5"/>
  </si>
  <si>
    <t>　区分３の延べ利用者数</t>
    <rPh sb="1" eb="3">
      <t>クブン</t>
    </rPh>
    <rPh sb="5" eb="6">
      <t>ノ</t>
    </rPh>
    <rPh sb="7" eb="11">
      <t>リヨウシャスウ</t>
    </rPh>
    <phoneticPr fontId="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</si>
  <si>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1"/>
  </si>
  <si>
    <t>　区分４の延べ利用者数</t>
    <rPh sb="1" eb="3">
      <t>クブン</t>
    </rPh>
    <rPh sb="5" eb="6">
      <t>ノ</t>
    </rPh>
    <rPh sb="7" eb="11">
      <t>リヨウシャスウ</t>
    </rPh>
    <phoneticPr fontId="5"/>
  </si>
  <si>
    <t>　区分６の延べ利用者数</t>
    <rPh sb="1" eb="3">
      <t>クブン</t>
    </rPh>
    <rPh sb="5" eb="6">
      <t>ノ</t>
    </rPh>
    <rPh sb="7" eb="11">
      <t>リヨウシャスウ</t>
    </rPh>
    <phoneticPr fontId="5"/>
  </si>
  <si>
    <t>開所日数</t>
    <rPh sb="0" eb="2">
      <t>カイショ</t>
    </rPh>
    <rPh sb="2" eb="4">
      <t>ニッスウ</t>
    </rPh>
    <phoneticPr fontId="32"/>
  </si>
  <si>
    <t>＜人員に関する基準＞</t>
    <rPh sb="1" eb="3">
      <t>ジンイン</t>
    </rPh>
    <rPh sb="4" eb="5">
      <t>カン</t>
    </rPh>
    <rPh sb="7" eb="9">
      <t>キジュン</t>
    </rPh>
    <phoneticPr fontId="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</si>
  <si>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1"/>
  </si>
  <si>
    <t>該当あり　加算（Ⅳ）</t>
    <rPh sb="0" eb="2">
      <t>がいとう</t>
    </rPh>
    <rPh sb="5" eb="7">
      <t>かさん</t>
    </rPh>
    <phoneticPr fontId="9" type="Hiragana"/>
  </si>
  <si>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1"/>
  </si>
  <si>
    <t xml:space="preserve"> 　　 記入の順序は、職種ごとにまとめてください。</t>
    <rPh sb="4" eb="6">
      <t>キニュウ</t>
    </rPh>
    <rPh sb="7" eb="9">
      <t>ジュンジョ</t>
    </rPh>
    <rPh sb="11" eb="13">
      <t>ショクシュ</t>
    </rPh>
    <phoneticPr fontId="31"/>
  </si>
  <si>
    <t xml:space="preserve"> 　　 保有資格を全て記入するのではなく、人員基準・加配加算上、求められる資格等を入力してください。</t>
  </si>
  <si>
    <r>
      <t xml:space="preserve">       ※選択した資格及び研修に関して、</t>
    </r>
    <r>
      <rPr>
        <b/>
        <u/>
        <sz val="9"/>
        <color auto="1"/>
        <rFont val="ＭＳ ゴシック"/>
      </rPr>
      <t>必要に応じて、</t>
    </r>
    <r>
      <rPr>
        <b/>
        <sz val="9"/>
        <color auto="1"/>
        <rFont val="ＭＳ ゴシック"/>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1"/>
  </si>
  <si>
    <t>　(7) 従業者の氏名を記入してください。</t>
    <rPh sb="5" eb="8">
      <t>ジュウギョウシャ</t>
    </rPh>
    <rPh sb="9" eb="11">
      <t>シメイ</t>
    </rPh>
    <rPh sb="12" eb="14">
      <t>キニュウ</t>
    </rPh>
    <phoneticPr fontId="3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</si>
  <si>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</si>
  <si>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3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</si>
  <si>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31"/>
  </si>
  <si>
    <t>　　　 その他、特記事項欄としてもご活用ください。</t>
    <rPh sb="6" eb="7">
      <t>タ</t>
    </rPh>
    <rPh sb="8" eb="10">
      <t>トッキ</t>
    </rPh>
    <rPh sb="10" eb="12">
      <t>ジコウ</t>
    </rPh>
    <rPh sb="12" eb="13">
      <t>ラン</t>
    </rPh>
    <rPh sb="18" eb="20">
      <t>カツヨウ</t>
    </rPh>
    <phoneticPr fontId="33"/>
  </si>
  <si>
    <t xml:space="preserve"> （14) 必要項目を満たしていれば、各事業所で使用するシフト表等をもって代替書類として差し支えありません。</t>
  </si>
  <si>
    <t>(4)職種</t>
    <rPh sb="3" eb="5">
      <t>ショクシュ</t>
    </rPh>
    <phoneticPr fontId="9"/>
  </si>
  <si>
    <t>※選択肢にない職種については直接入力してください</t>
  </si>
  <si>
    <t>個人居宅介護利用者数</t>
    <rPh sb="0" eb="2">
      <t>コジン</t>
    </rPh>
    <rPh sb="2" eb="4">
      <t>キョタク</t>
    </rPh>
    <rPh sb="4" eb="6">
      <t>カイゴ</t>
    </rPh>
    <rPh sb="6" eb="9">
      <t>リヨウシャ</t>
    </rPh>
    <rPh sb="9" eb="10">
      <t>スウ</t>
    </rPh>
    <phoneticPr fontId="5"/>
  </si>
  <si>
    <t>非常勤</t>
    <rPh sb="0" eb="3">
      <t>ヒジョウキン</t>
    </rPh>
    <phoneticPr fontId="9"/>
  </si>
  <si>
    <t>記号</t>
    <rPh sb="0" eb="2">
      <t>キゴウ</t>
    </rPh>
    <phoneticPr fontId="31"/>
  </si>
  <si>
    <t>B</t>
  </si>
  <si>
    <t>C</t>
  </si>
  <si>
    <t>D</t>
  </si>
  <si>
    <t>（注）常勤・非常勤の区分について</t>
    <rPh sb="1" eb="2">
      <t>チュウ</t>
    </rPh>
    <rPh sb="3" eb="5">
      <t>ジョウキン</t>
    </rPh>
    <rPh sb="6" eb="9">
      <t>ヒジョウキン</t>
    </rPh>
    <rPh sb="10" eb="12">
      <t>クブン</t>
    </rPh>
    <phoneticPr fontId="31"/>
  </si>
  <si>
    <r>
      <t>　　　当該事業所における勤務時間が、当該事業所において定められている常勤の従業者が勤務すべき時間数に達していることをいいます。</t>
    </r>
    <r>
      <rPr>
        <u/>
        <sz val="9"/>
        <color auto="1"/>
        <rFont val="ＭＳ ゴシック"/>
      </rPr>
      <t>雇用の形態は考慮しません</t>
    </r>
    <r>
      <rPr>
        <sz val="9"/>
        <color auto="1"/>
        <rFont val="ＭＳ ゴシック"/>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</si>
  <si>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1"/>
  </si>
  <si>
    <t>※指定基準の確認に際しては、４週分の入力で差し支えありません。</t>
    <rPh sb="1" eb="5">
      <t>シテイキジュン</t>
    </rPh>
    <rPh sb="15" eb="17">
      <t>シュウブン</t>
    </rPh>
    <rPh sb="18" eb="20">
      <t>ニュウリョク</t>
    </rPh>
    <rPh sb="21" eb="22">
      <t>サ</t>
    </rPh>
    <rPh sb="23" eb="24">
      <t>ツカ</t>
    </rPh>
    <phoneticPr fontId="9"/>
  </si>
  <si>
    <t>常勤で専従</t>
    <rPh sb="0" eb="2">
      <t>ジョウキン</t>
    </rPh>
    <rPh sb="3" eb="5">
      <t>センジュウ</t>
    </rPh>
    <phoneticPr fontId="31"/>
  </si>
  <si>
    <t>常勤で兼務</t>
    <rPh sb="0" eb="2">
      <t>ジョウキン</t>
    </rPh>
    <rPh sb="3" eb="5">
      <t>ケンム</t>
    </rPh>
    <phoneticPr fontId="31"/>
  </si>
  <si>
    <t>非常勤で専従</t>
    <rPh sb="0" eb="3">
      <t>ヒジョウキン</t>
    </rPh>
    <rPh sb="4" eb="6">
      <t>センジュウ</t>
    </rPh>
    <phoneticPr fontId="31"/>
  </si>
  <si>
    <t>(6)資格</t>
    <rPh sb="3" eb="5">
      <t>シカク</t>
    </rPh>
    <phoneticPr fontId="9"/>
  </si>
  <si>
    <t>兼務</t>
    <rPh sb="0" eb="2">
      <t>ケンム</t>
    </rPh>
    <phoneticPr fontId="32"/>
  </si>
  <si>
    <t>(7)氏名</t>
    <rPh sb="3" eb="5">
      <t>シメイ</t>
    </rPh>
    <phoneticPr fontId="9"/>
  </si>
  <si>
    <t>生活支援員</t>
  </si>
  <si>
    <t>年</t>
    <rPh sb="0" eb="1">
      <t>ネン</t>
    </rPh>
    <phoneticPr fontId="9"/>
  </si>
  <si>
    <t>月</t>
    <rPh sb="0" eb="1">
      <t>ゲツ</t>
    </rPh>
    <phoneticPr fontId="9"/>
  </si>
  <si>
    <t>第４週</t>
    <rPh sb="0" eb="1">
      <t>ダイ</t>
    </rPh>
    <rPh sb="2" eb="3">
      <t>シュウ</t>
    </rPh>
    <phoneticPr fontId="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</si>
  <si>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1"/>
  </si>
  <si>
    <t>事業所名</t>
    <rPh sb="0" eb="3">
      <t>ジギョウショ</t>
    </rPh>
    <rPh sb="3" eb="4">
      <t>メイ</t>
    </rPh>
    <phoneticPr fontId="31"/>
  </si>
  <si>
    <t>４週</t>
  </si>
  <si>
    <t>時間/週</t>
    <rPh sb="0" eb="2">
      <t>ジカン</t>
    </rPh>
    <rPh sb="3" eb="4">
      <t>シュウ</t>
    </rPh>
    <phoneticPr fontId="9"/>
  </si>
  <si>
    <t>(9)勤務時間数合計</t>
    <rPh sb="3" eb="5">
      <t>キンム</t>
    </rPh>
    <rPh sb="5" eb="7">
      <t>ジカン</t>
    </rPh>
    <rPh sb="7" eb="8">
      <t>スウ</t>
    </rPh>
    <rPh sb="8" eb="10">
      <t>ゴウケイ</t>
    </rPh>
    <phoneticPr fontId="9"/>
  </si>
  <si>
    <t>(10)週平均の勤務時間数</t>
    <rPh sb="4" eb="7">
      <t>シュウヘイキン</t>
    </rPh>
    <rPh sb="8" eb="10">
      <t>キンム</t>
    </rPh>
    <rPh sb="10" eb="12">
      <t>ジカン</t>
    </rPh>
    <rPh sb="12" eb="13">
      <t>スウ</t>
    </rPh>
    <phoneticPr fontId="9"/>
  </si>
  <si>
    <t>時間/月</t>
    <rPh sb="0" eb="2">
      <t>ジカン</t>
    </rPh>
    <rPh sb="3" eb="4">
      <t>ツキ</t>
    </rPh>
    <phoneticPr fontId="9"/>
  </si>
  <si>
    <t>(11)兼務状況
（兼務先／兼務する職務の内容）等</t>
  </si>
  <si>
    <t>兼務</t>
    <rPh sb="0" eb="2">
      <t>ケンム</t>
    </rPh>
    <phoneticPr fontId="9"/>
  </si>
  <si>
    <t>共同生活援助・外部サービス利用型</t>
    <rPh sb="0" eb="2">
      <t>キョウドウ</t>
    </rPh>
    <rPh sb="2" eb="4">
      <t>セイカツ</t>
    </rPh>
    <rPh sb="4" eb="6">
      <t>エンジョ</t>
    </rPh>
    <phoneticPr fontId="9"/>
  </si>
  <si>
    <t>夜間支援従事者</t>
    <rPh sb="0" eb="7">
      <t>ヤカンシエンジュウジシャ</t>
    </rPh>
    <phoneticPr fontId="5"/>
  </si>
  <si>
    <t>共同生活援助・日中サービス支援型</t>
    <rPh sb="0" eb="2">
      <t>キョウドウ</t>
    </rPh>
    <rPh sb="2" eb="4">
      <t>セイカツ</t>
    </rPh>
    <rPh sb="4" eb="6">
      <t>エンジョ</t>
    </rPh>
    <phoneticPr fontId="9"/>
  </si>
  <si>
    <r>
      <t>　別に厚生労働大臣が定める基準に適合している福祉・介護職員等の賃金の改善等を実施しているものとして知事に届け出た</t>
    </r>
    <r>
      <rPr>
        <sz val="11"/>
        <color auto="1"/>
        <rFont val="Meiryo UI"/>
      </rPr>
      <t>指定共同生活援助事業所等が、利用者に対し、指定共同生活援助等を行った場合には、当該基準に掲げる区分に従い、加算しているか。ただし、次に掲げるいずれかの加算を算定している場合にあっては、次に掲げるその他の加算は算定しない。
　・福祉・介護職員等処遇改善加算(Ⅰ)</t>
    </r>
    <r>
      <rPr>
        <sz val="11"/>
        <color rgb="FFFF0000"/>
        <rFont val="Meiryo UI"/>
      </rPr>
      <t>イ・ロ</t>
    </r>
    <r>
      <rPr>
        <sz val="11"/>
        <color auto="1"/>
        <rFont val="Meiryo UI"/>
      </rPr>
      <t xml:space="preserve">
　・福祉・介護職員等処遇改善加算(Ⅱ)</t>
    </r>
    <r>
      <rPr>
        <sz val="11"/>
        <color rgb="FFFF0000"/>
        <rFont val="Meiryo UI"/>
      </rPr>
      <t>イ・ロ</t>
    </r>
    <r>
      <rPr>
        <sz val="11"/>
        <color auto="1"/>
        <rFont val="Meiryo UI"/>
      </rPr>
      <t xml:space="preserve">
　・福祉・介護職員等処遇改善加算(Ⅲ)
　・福祉・介護職員等処遇改善加算(Ⅳ)</t>
    </r>
    <rPh sb="29" eb="30">
      <t>とう</t>
    </rPh>
    <rPh sb="70" eb="73">
      <t>りようしゃ</t>
    </rPh>
    <phoneticPr fontId="9" type="Hiragana"/>
  </si>
  <si>
    <r>
      <t>該当あり　加算（Ⅱ）</t>
    </r>
    <r>
      <rPr>
        <sz val="11"/>
        <color rgb="FFFF0000"/>
        <rFont val="Meiryo UI"/>
      </rPr>
      <t>イ</t>
    </r>
    <rPh sb="0" eb="2">
      <t>がいとう</t>
    </rPh>
    <rPh sb="5" eb="7">
      <t>かさん</t>
    </rPh>
    <phoneticPr fontId="9" type="Hiragana"/>
  </si>
  <si>
    <t>令和８年度 共同生活援助サービス費</t>
    <rPh sb="0" eb="2">
      <t>レイワ</t>
    </rPh>
    <rPh sb="3" eb="5">
      <t>ネンド</t>
    </rPh>
    <phoneticPr fontId="9"/>
  </si>
</sst>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
    <numFmt numFmtId="177" formatCode="[=1]&quot;〇&quot;;General"/>
    <numFmt numFmtId="178" formatCode="[$-409]d&quot;月&quot;"/>
    <numFmt numFmtId="179" formatCode="[$-409]d;@"/>
    <numFmt numFmtId="180" formatCode="aaa"/>
    <numFmt numFmtId="181" formatCode="0.0_ "/>
  </numFmts>
  <fonts count="34">
    <font>
      <sz val="11"/>
      <color theme="1"/>
      <name val="Yu Gothic UI"/>
      <family val="3"/>
    </font>
    <font>
      <sz val="10"/>
      <color theme="1"/>
      <name val="ＭＳ ゴシック"/>
      <family val="3"/>
    </font>
    <font>
      <sz val="11"/>
      <color auto="1"/>
      <name val="ＭＳ Ｐゴシック"/>
      <family val="3"/>
    </font>
    <font>
      <sz val="11"/>
      <color theme="1"/>
      <name val="ＭＳ Ｐゴシック"/>
      <family val="3"/>
    </font>
    <font>
      <sz val="11"/>
      <color theme="1"/>
      <name val="游ゴシック"/>
      <family val="3"/>
      <scheme val="minor"/>
    </font>
    <font>
      <sz val="6"/>
      <color auto="1"/>
      <name val="游ゴシック"/>
      <family val="3"/>
    </font>
    <font>
      <sz val="11"/>
      <color theme="1"/>
      <name val="Meiryo UI"/>
      <family val="3"/>
    </font>
    <font>
      <sz val="28"/>
      <color theme="1"/>
      <name val="Meiryo UI"/>
      <family val="3"/>
    </font>
    <font>
      <sz val="20"/>
      <color theme="1"/>
      <name val="Meiryo UI"/>
      <family val="3"/>
    </font>
    <font>
      <sz val="6"/>
      <color auto="1"/>
      <name val="ＭＳ Ｐゴシック"/>
      <family val="3"/>
    </font>
    <font>
      <sz val="11"/>
      <color auto="1"/>
      <name val="Meiryo UI"/>
      <family val="3"/>
    </font>
    <font>
      <strike/>
      <sz val="11"/>
      <color auto="1"/>
      <name val="Meiryo UI"/>
      <family val="3"/>
    </font>
    <font>
      <sz val="9"/>
      <color auto="1"/>
      <name val="Meiryo UI"/>
      <family val="3"/>
    </font>
    <font>
      <sz val="6"/>
      <color auto="1"/>
      <name val="Yu Gothic UI"/>
      <family val="3"/>
    </font>
    <font>
      <sz val="18"/>
      <color auto="1"/>
      <name val="Meiryo UI"/>
      <family val="3"/>
    </font>
    <font>
      <b/>
      <sz val="18"/>
      <color auto="1"/>
      <name val="Meiryo UI"/>
      <family val="3"/>
    </font>
    <font>
      <sz val="12"/>
      <color auto="1"/>
      <name val="ＭＳ ゴシック"/>
      <family val="3"/>
    </font>
    <font>
      <sz val="12"/>
      <color rgb="FFFF0000"/>
      <name val="ＭＳ ゴシック"/>
      <family val="3"/>
    </font>
    <font>
      <sz val="9"/>
      <color auto="1"/>
      <name val="ＭＳ ゴシック"/>
      <family val="3"/>
    </font>
    <font>
      <b/>
      <sz val="11"/>
      <color auto="1"/>
      <name val="ＭＳ ゴシック"/>
      <family val="3"/>
    </font>
    <font>
      <sz val="10"/>
      <color auto="1"/>
      <name val="ＭＳ ゴシック"/>
      <family val="3"/>
    </font>
    <font>
      <sz val="11"/>
      <color theme="1"/>
      <name val="ＭＳ ゴシック"/>
      <family val="3"/>
    </font>
    <font>
      <sz val="8"/>
      <color rgb="FFC00000"/>
      <name val="ＭＳ ゴシック"/>
      <family val="3"/>
    </font>
    <font>
      <sz val="8"/>
      <color auto="1"/>
      <name val="ＭＳ ゴシック"/>
      <family val="3"/>
    </font>
    <font>
      <sz val="9"/>
      <color theme="0"/>
      <name val="ＭＳ ゴシック"/>
      <family val="3"/>
    </font>
    <font>
      <sz val="11"/>
      <color auto="1"/>
      <name val="ＭＳ ゴシック"/>
      <family val="3"/>
    </font>
    <font>
      <sz val="10"/>
      <color theme="0"/>
      <name val="ＭＳ ゴシック"/>
      <family val="3"/>
    </font>
    <font>
      <sz val="9"/>
      <color theme="1"/>
      <name val="ＭＳ ゴシック"/>
      <family val="3"/>
    </font>
    <font>
      <sz val="10"/>
      <color theme="1"/>
      <name val="游ゴシック"/>
      <family val="3"/>
      <scheme val="minor"/>
    </font>
    <font>
      <sz val="11"/>
      <color rgb="FFFF0000"/>
      <name val="游ゴシック"/>
      <family val="3"/>
      <scheme val="minor"/>
    </font>
    <font>
      <sz val="11"/>
      <color auto="1"/>
      <name val="游ゴシック"/>
      <family val="3"/>
      <scheme val="minor"/>
    </font>
    <font>
      <sz val="10"/>
      <color indexed="8"/>
      <name val="ＭＳ ゴシック"/>
      <family val="3"/>
    </font>
    <font>
      <sz val="6"/>
      <color auto="1"/>
      <name val="ＭＳ ゴシック"/>
      <family val="3"/>
    </font>
    <font>
      <sz val="10"/>
      <color auto="1"/>
      <name val="ＭＳ ゴシック"/>
      <family val="3"/>
    </font>
  </fonts>
  <fills count="12">
    <fill>
      <patternFill patternType="none"/>
    </fill>
    <fill>
      <patternFill patternType="gray125"/>
    </fill>
    <fill>
      <patternFill patternType="solid">
        <fgColor rgb="FFFFCCCC"/>
        <bgColor indexed="64"/>
      </patternFill>
    </fill>
    <fill>
      <patternFill patternType="solid">
        <fgColor theme="4" tint="0.6"/>
        <bgColor indexed="64"/>
      </patternFill>
    </fill>
    <fill>
      <patternFill patternType="solid">
        <fgColor rgb="FFFFFF00"/>
        <bgColor indexed="64"/>
      </patternFill>
    </fill>
    <fill>
      <patternFill patternType="solid">
        <fgColor theme="0" tint="-0.14000000000000001"/>
        <bgColor indexed="64"/>
      </patternFill>
    </fill>
    <fill>
      <patternFill patternType="solid">
        <fgColor theme="0"/>
        <bgColor indexed="64"/>
      </patternFill>
    </fill>
    <fill>
      <patternFill patternType="solid">
        <fgColor theme="5" tint="0.8"/>
        <bgColor indexed="64"/>
      </patternFill>
    </fill>
    <fill>
      <patternFill patternType="solid">
        <fgColor theme="0" tint="-0.35"/>
        <bgColor indexed="64"/>
      </patternFill>
    </fill>
    <fill>
      <patternFill patternType="solid">
        <fgColor theme="7" tint="0.8"/>
        <bgColor indexed="64"/>
      </patternFill>
    </fill>
    <fill>
      <patternFill patternType="solid">
        <fgColor theme="8" tint="0.8"/>
        <bgColor indexed="64"/>
      </patternFill>
    </fill>
    <fill>
      <patternFill patternType="solid">
        <fgColor theme="4" tint="0.8"/>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tted">
        <color indexed="64"/>
      </bottom>
      <diagonal/>
    </border>
    <border>
      <left style="thin">
        <color indexed="64"/>
      </left>
      <right/>
      <top style="dotted">
        <color indexed="64"/>
      </top>
      <bottom style="hair">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dotted">
        <color indexed="64"/>
      </bottom>
      <diagonal/>
    </border>
    <border>
      <left/>
      <right style="thin">
        <color indexed="64"/>
      </right>
      <top style="dotted">
        <color indexed="64"/>
      </top>
      <bottom style="hair">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s>
  <cellStyleXfs count="37">
    <xf numFmtId="0" fontId="0"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3" fillId="0" borderId="0">
      <alignment vertical="center"/>
    </xf>
    <xf numFmtId="0" fontId="4" fillId="0" borderId="0">
      <alignment vertical="center"/>
    </xf>
    <xf numFmtId="0" fontId="2" fillId="0" borderId="0"/>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cellStyleXfs>
  <cellXfs count="240">
    <xf numFmtId="0" fontId="0" fillId="0" borderId="0" xfId="0">
      <alignment vertical="center"/>
    </xf>
    <xf numFmtId="0" fontId="6" fillId="0" borderId="0" xfId="10" applyFont="1">
      <alignment vertical="center"/>
    </xf>
    <xf numFmtId="0" fontId="7" fillId="0" borderId="0" xfId="10" applyFont="1" applyBorder="1" applyAlignment="1">
      <alignment horizontal="center" vertical="center"/>
    </xf>
    <xf numFmtId="0" fontId="8" fillId="0" borderId="0" xfId="10" applyFont="1" applyBorder="1" applyAlignment="1">
      <alignment horizontal="center" vertical="center" wrapText="1"/>
    </xf>
    <xf numFmtId="0" fontId="6" fillId="0" borderId="1" xfId="10" applyFont="1" applyBorder="1">
      <alignment vertical="center"/>
    </xf>
    <xf numFmtId="0" fontId="8" fillId="0" borderId="0" xfId="10" applyFont="1" applyBorder="1" applyAlignment="1">
      <alignment horizontal="center" vertical="center"/>
    </xf>
    <xf numFmtId="0" fontId="6" fillId="0" borderId="1" xfId="10" applyFont="1" applyBorder="1" applyAlignment="1">
      <alignment vertical="center"/>
    </xf>
    <xf numFmtId="0" fontId="10" fillId="0" borderId="0" xfId="0" applyFont="1">
      <alignment vertical="center"/>
    </xf>
    <xf numFmtId="176" fontId="10" fillId="0" borderId="0" xfId="0" applyNumberFormat="1" applyFont="1" applyAlignment="1">
      <alignment vertical="center" shrinkToFit="1"/>
    </xf>
    <xf numFmtId="0" fontId="10" fillId="0" borderId="0" xfId="0" applyFont="1" applyAlignment="1">
      <alignment vertical="center" wrapText="1"/>
    </xf>
    <xf numFmtId="0" fontId="10" fillId="2" borderId="1" xfId="0" applyFont="1" applyFill="1" applyBorder="1" applyAlignment="1">
      <alignment horizontal="center" vertical="center"/>
    </xf>
    <xf numFmtId="0" fontId="10" fillId="3" borderId="1" xfId="0" applyFont="1" applyFill="1" applyBorder="1">
      <alignment vertical="center"/>
    </xf>
    <xf numFmtId="0" fontId="10" fillId="0" borderId="2" xfId="0" applyFont="1" applyBorder="1" applyAlignment="1">
      <alignment horizontal="center" vertical="top"/>
    </xf>
    <xf numFmtId="0" fontId="10" fillId="0" borderId="3" xfId="0" applyFont="1" applyBorder="1" applyAlignment="1">
      <alignment horizontal="center" vertical="top"/>
    </xf>
    <xf numFmtId="0" fontId="10" fillId="0" borderId="4" xfId="0" applyFont="1" applyBorder="1" applyAlignment="1">
      <alignment horizontal="center" vertical="top"/>
    </xf>
    <xf numFmtId="0" fontId="10" fillId="0" borderId="5" xfId="0" applyFont="1" applyBorder="1" applyAlignment="1">
      <alignment horizontal="center" vertical="top"/>
    </xf>
    <xf numFmtId="0" fontId="10" fillId="0" borderId="6" xfId="0" applyFont="1" applyBorder="1" applyAlignment="1">
      <alignment vertical="top"/>
    </xf>
    <xf numFmtId="0" fontId="10" fillId="0" borderId="7" xfId="0" applyFont="1" applyBorder="1" applyAlignment="1">
      <alignment vertical="top"/>
    </xf>
    <xf numFmtId="0" fontId="10" fillId="0" borderId="6" xfId="0" applyFont="1" applyBorder="1" applyAlignment="1">
      <alignment horizontal="left" vertical="top" wrapText="1"/>
    </xf>
    <xf numFmtId="0" fontId="10" fillId="0" borderId="8" xfId="0" applyFont="1" applyBorder="1" applyAlignment="1">
      <alignment horizontal="left" vertical="top" wrapText="1"/>
    </xf>
    <xf numFmtId="0" fontId="10" fillId="0" borderId="7" xfId="0" applyFont="1" applyBorder="1" applyAlignment="1">
      <alignment horizontal="left" vertical="top" wrapText="1"/>
    </xf>
    <xf numFmtId="0" fontId="10" fillId="0" borderId="6" xfId="0" applyFont="1" applyBorder="1" applyAlignment="1">
      <alignment vertical="top" wrapText="1"/>
    </xf>
    <xf numFmtId="0" fontId="10" fillId="0" borderId="8" xfId="0" applyFont="1" applyBorder="1" applyAlignment="1">
      <alignment vertical="top" wrapText="1"/>
    </xf>
    <xf numFmtId="0" fontId="10" fillId="0" borderId="7" xfId="0" applyFont="1" applyBorder="1" applyAlignment="1">
      <alignment vertical="top" wrapText="1"/>
    </xf>
    <xf numFmtId="0" fontId="10" fillId="0" borderId="9" xfId="0" applyFont="1" applyBorder="1" applyAlignment="1">
      <alignment vertical="top" wrapText="1"/>
    </xf>
    <xf numFmtId="176" fontId="10" fillId="3" borderId="1" xfId="0" applyNumberFormat="1" applyFont="1" applyFill="1" applyBorder="1" applyAlignment="1">
      <alignment vertical="center" shrinkToFit="1"/>
    </xf>
    <xf numFmtId="176" fontId="10" fillId="0" borderId="10" xfId="0" quotePrefix="1" applyNumberFormat="1" applyFont="1" applyBorder="1" applyAlignment="1">
      <alignment horizontal="right" vertical="top" shrinkToFit="1"/>
    </xf>
    <xf numFmtId="176" fontId="10" fillId="0" borderId="11" xfId="0" quotePrefix="1" applyNumberFormat="1" applyFont="1" applyBorder="1" applyAlignment="1">
      <alignment horizontal="right" vertical="top" shrinkToFit="1"/>
    </xf>
    <xf numFmtId="176" fontId="10" fillId="0" borderId="12" xfId="0" quotePrefix="1" applyNumberFormat="1" applyFont="1" applyBorder="1" applyAlignment="1">
      <alignment horizontal="right" vertical="top" shrinkToFit="1"/>
    </xf>
    <xf numFmtId="176" fontId="10" fillId="0" borderId="13" xfId="0" quotePrefix="1" applyNumberFormat="1" applyFont="1" applyBorder="1" applyAlignment="1">
      <alignment horizontal="right" vertical="top" shrinkToFit="1"/>
    </xf>
    <xf numFmtId="176" fontId="10" fillId="0" borderId="14" xfId="0" quotePrefix="1" applyNumberFormat="1" applyFont="1" applyBorder="1" applyAlignment="1">
      <alignment horizontal="right" vertical="top" shrinkToFit="1"/>
    </xf>
    <xf numFmtId="176" fontId="10" fillId="0" borderId="15" xfId="0" quotePrefix="1" applyNumberFormat="1" applyFont="1" applyBorder="1" applyAlignment="1">
      <alignment horizontal="right" vertical="top" shrinkToFit="1"/>
    </xf>
    <xf numFmtId="176" fontId="10" fillId="0" borderId="13" xfId="0" applyNumberFormat="1" applyFont="1" applyBorder="1" applyAlignment="1">
      <alignment horizontal="right" vertical="center" shrinkToFit="1"/>
    </xf>
    <xf numFmtId="176" fontId="10" fillId="0" borderId="14" xfId="0" applyNumberFormat="1" applyFont="1" applyBorder="1" applyAlignment="1">
      <alignment horizontal="right" vertical="center" shrinkToFit="1"/>
    </xf>
    <xf numFmtId="176" fontId="10" fillId="0" borderId="16" xfId="0" quotePrefix="1" applyNumberFormat="1" applyFont="1" applyBorder="1" applyAlignment="1">
      <alignment horizontal="right" vertical="top" shrinkToFit="1"/>
    </xf>
    <xf numFmtId="176" fontId="10" fillId="0" borderId="10" xfId="0" applyNumberFormat="1" applyFont="1" applyBorder="1" applyAlignment="1">
      <alignment horizontal="right" vertical="center" shrinkToFit="1"/>
    </xf>
    <xf numFmtId="176" fontId="10" fillId="0" borderId="16" xfId="0" applyNumberFormat="1" applyFont="1" applyBorder="1" applyAlignment="1">
      <alignment horizontal="right" vertical="top" shrinkToFit="1"/>
    </xf>
    <xf numFmtId="176" fontId="10" fillId="0" borderId="11" xfId="0" applyNumberFormat="1" applyFont="1" applyBorder="1" applyAlignment="1">
      <alignment horizontal="right" vertical="top" shrinkToFit="1"/>
    </xf>
    <xf numFmtId="176" fontId="10" fillId="0" borderId="5" xfId="0" applyNumberFormat="1" applyFont="1" applyBorder="1" applyAlignment="1">
      <alignment horizontal="right" vertical="center" shrinkToFit="1"/>
    </xf>
    <xf numFmtId="176" fontId="10" fillId="0" borderId="5" xfId="0" quotePrefix="1" applyNumberFormat="1" applyFont="1" applyBorder="1" applyAlignment="1">
      <alignment horizontal="right" vertical="top" shrinkToFit="1"/>
    </xf>
    <xf numFmtId="0" fontId="10" fillId="0" borderId="17" xfId="0" applyFont="1" applyBorder="1" applyAlignment="1">
      <alignment horizontal="left" vertical="top" wrapText="1"/>
    </xf>
    <xf numFmtId="0" fontId="10" fillId="0" borderId="18" xfId="0" applyFont="1" applyBorder="1" applyAlignment="1">
      <alignment horizontal="left" vertical="top" wrapText="1"/>
    </xf>
    <xf numFmtId="0" fontId="10" fillId="0" borderId="19" xfId="0" applyFont="1" applyBorder="1" applyAlignment="1">
      <alignment horizontal="left" vertical="top" wrapText="1"/>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23" xfId="0" applyFont="1" applyBorder="1" applyAlignment="1">
      <alignment horizontal="left" vertical="top" wrapText="1"/>
    </xf>
    <xf numFmtId="0" fontId="10" fillId="0" borderId="23" xfId="0" applyFont="1" applyBorder="1" applyAlignment="1">
      <alignment horizontal="left" vertical="top" wrapText="1" shrinkToFit="1"/>
    </xf>
    <xf numFmtId="0" fontId="10" fillId="0" borderId="9" xfId="0" applyFont="1" applyBorder="1" applyAlignment="1">
      <alignment horizontal="left" vertical="top" wrapText="1"/>
    </xf>
    <xf numFmtId="0" fontId="10" fillId="4" borderId="9" xfId="0" applyFont="1" applyFill="1" applyBorder="1" applyAlignment="1">
      <alignment horizontal="left" vertical="top" wrapText="1"/>
    </xf>
    <xf numFmtId="177" fontId="10" fillId="0" borderId="24" xfId="0" applyNumberFormat="1" applyFont="1" applyBorder="1" applyAlignment="1">
      <alignment horizontal="center" vertical="center"/>
    </xf>
    <xf numFmtId="177" fontId="10" fillId="0" borderId="25" xfId="0" applyNumberFormat="1" applyFont="1" applyBorder="1" applyAlignment="1">
      <alignment horizontal="center" vertical="center"/>
    </xf>
    <xf numFmtId="177" fontId="10" fillId="0" borderId="26" xfId="0" applyNumberFormat="1" applyFont="1" applyBorder="1" applyAlignment="1">
      <alignment horizontal="center" vertical="center"/>
    </xf>
    <xf numFmtId="177" fontId="10" fillId="0" borderId="27" xfId="0" applyNumberFormat="1" applyFont="1" applyBorder="1" applyAlignment="1">
      <alignment horizontal="center" vertical="center"/>
    </xf>
    <xf numFmtId="177" fontId="10" fillId="0" borderId="28" xfId="0" applyNumberFormat="1" applyFont="1" applyBorder="1" applyAlignment="1">
      <alignment horizontal="center" vertical="center"/>
    </xf>
    <xf numFmtId="177" fontId="10" fillId="0" borderId="29" xfId="0" applyNumberFormat="1" applyFont="1" applyBorder="1" applyAlignment="1">
      <alignment horizontal="center" vertical="center"/>
    </xf>
    <xf numFmtId="177" fontId="10" fillId="0" borderId="30" xfId="0" applyNumberFormat="1" applyFont="1" applyBorder="1" applyAlignment="1">
      <alignment horizontal="center" vertical="center"/>
    </xf>
    <xf numFmtId="0" fontId="10" fillId="0" borderId="30" xfId="0" applyFont="1" applyBorder="1">
      <alignment vertical="center"/>
    </xf>
    <xf numFmtId="0" fontId="10" fillId="0" borderId="25" xfId="0" applyFont="1" applyBorder="1">
      <alignment vertical="center"/>
    </xf>
    <xf numFmtId="0" fontId="10" fillId="0" borderId="24" xfId="0" applyFont="1" applyBorder="1">
      <alignment vertical="center"/>
    </xf>
    <xf numFmtId="0" fontId="10" fillId="0" borderId="1" xfId="0" applyFont="1" applyBorder="1">
      <alignment vertical="center"/>
    </xf>
    <xf numFmtId="0" fontId="10" fillId="2" borderId="1" xfId="0" applyFont="1" applyFill="1" applyBorder="1" applyAlignment="1">
      <alignment horizontal="center" vertical="center" wrapText="1"/>
    </xf>
    <xf numFmtId="0" fontId="10" fillId="0" borderId="24" xfId="0" applyFont="1" applyBorder="1" applyAlignment="1">
      <alignment horizontal="left" vertical="top" wrapText="1"/>
    </xf>
    <xf numFmtId="0" fontId="10" fillId="0" borderId="25" xfId="0" applyFont="1" applyBorder="1" applyAlignment="1">
      <alignment horizontal="left" vertical="top" wrapText="1"/>
    </xf>
    <xf numFmtId="0" fontId="10" fillId="0" borderId="26" xfId="0" applyFont="1" applyBorder="1" applyAlignment="1">
      <alignment horizontal="left" vertical="top" wrapText="1"/>
    </xf>
    <xf numFmtId="0" fontId="11" fillId="0" borderId="27" xfId="0" applyFont="1" applyBorder="1" applyAlignment="1">
      <alignment horizontal="left" vertical="top" wrapText="1"/>
    </xf>
    <xf numFmtId="0" fontId="10" fillId="0" borderId="27" xfId="0" applyFont="1" applyBorder="1" applyAlignment="1">
      <alignment horizontal="left" vertical="top" wrapTex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10" fillId="0" borderId="28" xfId="0" applyFont="1" applyBorder="1" applyAlignment="1">
      <alignment horizontal="right" vertical="center" wrapText="1"/>
    </xf>
    <xf numFmtId="0" fontId="10" fillId="0" borderId="30" xfId="0" applyFont="1" applyBorder="1" applyAlignment="1">
      <alignment horizontal="left" vertical="top" wrapText="1"/>
    </xf>
    <xf numFmtId="0" fontId="10" fillId="0" borderId="1" xfId="0" applyFont="1" applyBorder="1" applyAlignment="1">
      <alignment horizontal="left" vertical="top" wrapText="1"/>
    </xf>
    <xf numFmtId="0" fontId="10" fillId="2" borderId="1" xfId="0" applyFont="1" applyFill="1" applyBorder="1" applyAlignment="1">
      <alignment horizontal="center" vertical="center" wrapText="1" shrinkToFit="1"/>
    </xf>
    <xf numFmtId="0" fontId="10" fillId="3" borderId="1" xfId="0" applyFont="1" applyFill="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1" xfId="0" applyFont="1" applyBorder="1" applyAlignment="1">
      <alignment horizontal="center" vertical="center"/>
    </xf>
    <xf numFmtId="0" fontId="10" fillId="2" borderId="31" xfId="0" applyFont="1" applyFill="1" applyBorder="1" applyAlignment="1">
      <alignment horizontal="center" vertical="center" wrapText="1" shrinkToFit="1"/>
    </xf>
    <xf numFmtId="0" fontId="12" fillId="2" borderId="32" xfId="0" applyFont="1" applyFill="1" applyBorder="1" applyAlignment="1">
      <alignment vertical="center" wrapText="1" shrinkToFit="1"/>
    </xf>
    <xf numFmtId="0" fontId="10" fillId="0" borderId="24" xfId="0" applyFont="1" applyBorder="1" applyAlignment="1">
      <alignment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0" fontId="10" fillId="0" borderId="27" xfId="0" applyFont="1" applyBorder="1" applyAlignment="1">
      <alignment vertical="center" wrapText="1"/>
    </xf>
    <xf numFmtId="0" fontId="10" fillId="0" borderId="28" xfId="0" applyFont="1" applyBorder="1" applyAlignment="1">
      <alignment vertical="center" wrapText="1"/>
    </xf>
    <xf numFmtId="0" fontId="10" fillId="0" borderId="29" xfId="0" applyFont="1" applyBorder="1" applyAlignment="1">
      <alignment vertical="center" wrapText="1"/>
    </xf>
    <xf numFmtId="0" fontId="10" fillId="0" borderId="30" xfId="0" applyFont="1" applyBorder="1" applyAlignment="1">
      <alignment vertical="center" wrapText="1"/>
    </xf>
    <xf numFmtId="0" fontId="10" fillId="0" borderId="1" xfId="0" applyFont="1" applyBorder="1" applyAlignment="1">
      <alignment vertical="center" wrapText="1"/>
    </xf>
    <xf numFmtId="0" fontId="10" fillId="3" borderId="1" xfId="0" applyFont="1" applyFill="1" applyBorder="1" applyAlignment="1">
      <alignment horizontal="left" vertical="top" wrapText="1"/>
    </xf>
    <xf numFmtId="0" fontId="14" fillId="0" borderId="0" xfId="0" applyFont="1" applyAlignment="1">
      <alignment horizontal="left" vertical="center"/>
    </xf>
    <xf numFmtId="0" fontId="14" fillId="0" borderId="0" xfId="0" applyFont="1" applyAlignment="1">
      <alignment horizontal="left" vertical="center" wrapText="1"/>
    </xf>
    <xf numFmtId="0" fontId="10" fillId="5" borderId="1" xfId="0" applyFont="1" applyFill="1" applyBorder="1">
      <alignment vertical="center"/>
    </xf>
    <xf numFmtId="0" fontId="10" fillId="0" borderId="1" xfId="0" applyFont="1" applyBorder="1" applyAlignment="1">
      <alignment vertical="center" shrinkToFit="1"/>
    </xf>
    <xf numFmtId="0" fontId="10" fillId="6" borderId="1" xfId="0" applyFont="1" applyFill="1" applyBorder="1" applyAlignment="1">
      <alignment vertical="center" shrinkToFit="1"/>
    </xf>
    <xf numFmtId="0" fontId="10" fillId="0" borderId="1" xfId="0" applyFont="1" applyBorder="1" applyAlignment="1">
      <alignment vertical="center" wrapText="1" shrinkToFit="1"/>
    </xf>
    <xf numFmtId="0" fontId="10" fillId="0" borderId="31" xfId="0" applyFont="1" applyBorder="1" applyAlignment="1">
      <alignment vertical="center" wrapText="1" shrinkToFit="1"/>
    </xf>
    <xf numFmtId="0" fontId="10" fillId="0" borderId="33" xfId="0" applyFont="1" applyBorder="1" applyAlignment="1">
      <alignment vertical="center" wrapText="1" shrinkToFit="1"/>
    </xf>
    <xf numFmtId="0" fontId="10" fillId="0" borderId="32" xfId="0" applyFont="1" applyBorder="1" applyAlignment="1">
      <alignment vertical="center" wrapText="1" shrinkToFit="1"/>
    </xf>
    <xf numFmtId="20" fontId="10" fillId="0" borderId="0" xfId="0" applyNumberFormat="1" applyFont="1" applyFill="1" applyAlignment="1">
      <alignment horizontal="center" vertical="center"/>
    </xf>
    <xf numFmtId="177" fontId="10" fillId="4" borderId="1" xfId="0" applyNumberFormat="1" applyFont="1" applyFill="1" applyBorder="1" applyAlignment="1">
      <alignment horizontal="center" vertical="center"/>
    </xf>
    <xf numFmtId="177" fontId="10" fillId="4" borderId="1" xfId="0" applyNumberFormat="1" applyFont="1" applyFill="1" applyBorder="1" applyAlignment="1">
      <alignment horizontal="center" vertical="center" wrapText="1"/>
    </xf>
    <xf numFmtId="0" fontId="10" fillId="0" borderId="0" xfId="0" applyFont="1" applyFill="1" applyAlignment="1">
      <alignment horizontal="center" vertical="center"/>
    </xf>
    <xf numFmtId="0" fontId="10" fillId="4" borderId="9" xfId="0" applyFont="1" applyFill="1" applyBorder="1">
      <alignment vertical="center"/>
    </xf>
    <xf numFmtId="0" fontId="10" fillId="0" borderId="9" xfId="0" applyFont="1" applyBorder="1">
      <alignment vertical="center"/>
    </xf>
    <xf numFmtId="0" fontId="15" fillId="0" borderId="0" xfId="0" applyFont="1" applyBorder="1" applyAlignment="1">
      <alignment horizontal="center" vertical="center"/>
    </xf>
    <xf numFmtId="0" fontId="10" fillId="0" borderId="0" xfId="0" quotePrefix="1" applyFont="1">
      <alignment vertical="center"/>
    </xf>
    <xf numFmtId="0" fontId="10" fillId="0" borderId="0" xfId="0" quotePrefix="1" applyFont="1" applyAlignment="1">
      <alignment horizontal="center" vertical="top"/>
    </xf>
    <xf numFmtId="0" fontId="10" fillId="0" borderId="0" xfId="0" applyFont="1" applyAlignment="1">
      <alignment horizontal="center" vertical="top"/>
    </xf>
    <xf numFmtId="0" fontId="10" fillId="5" borderId="1" xfId="0" applyFont="1" applyFill="1" applyBorder="1" applyAlignment="1">
      <alignment horizontal="center" vertical="center"/>
    </xf>
    <xf numFmtId="0" fontId="10" fillId="0" borderId="31" xfId="0" applyFont="1" applyBorder="1" applyAlignment="1">
      <alignment vertical="center" wrapText="1"/>
    </xf>
    <xf numFmtId="0" fontId="10" fillId="0" borderId="33" xfId="0" applyFont="1" applyBorder="1" applyAlignment="1">
      <alignment vertical="center" wrapText="1"/>
    </xf>
    <xf numFmtId="0" fontId="10" fillId="0" borderId="32" xfId="0" applyFont="1" applyBorder="1" applyAlignment="1">
      <alignment vertical="center" wrapText="1"/>
    </xf>
    <xf numFmtId="0" fontId="10" fillId="0" borderId="0" xfId="0" applyFont="1" applyAlignment="1">
      <alignment vertical="top"/>
    </xf>
    <xf numFmtId="0" fontId="10" fillId="0" borderId="0" xfId="0" applyFont="1" applyBorder="1" applyAlignment="1">
      <alignment vertical="top" wrapText="1"/>
    </xf>
    <xf numFmtId="0" fontId="10" fillId="0" borderId="0" xfId="0" applyFont="1" applyBorder="1" applyAlignment="1">
      <alignment horizontal="left" vertical="top" wrapText="1"/>
    </xf>
    <xf numFmtId="0" fontId="10" fillId="0" borderId="34" xfId="0" applyFont="1" applyBorder="1" applyAlignment="1">
      <alignment vertical="center" wrapText="1"/>
    </xf>
    <xf numFmtId="0" fontId="10" fillId="0" borderId="35" xfId="0" applyFont="1" applyBorder="1" applyAlignment="1">
      <alignment vertical="center" wrapText="1"/>
    </xf>
    <xf numFmtId="0" fontId="10" fillId="0" borderId="36" xfId="0" applyFont="1" applyBorder="1" applyAlignment="1">
      <alignment vertical="center" wrapText="1"/>
    </xf>
    <xf numFmtId="0" fontId="12" fillId="0" borderId="26" xfId="0" applyFont="1" applyBorder="1" applyAlignment="1">
      <alignment vertical="center" wrapText="1"/>
    </xf>
    <xf numFmtId="0" fontId="10" fillId="0" borderId="37" xfId="0" applyFont="1" applyBorder="1" applyAlignment="1">
      <alignment vertical="center" wrapText="1"/>
    </xf>
    <xf numFmtId="0" fontId="10" fillId="0" borderId="38" xfId="0" applyFont="1" applyBorder="1" applyAlignment="1">
      <alignment vertical="center" wrapText="1"/>
    </xf>
    <xf numFmtId="0" fontId="10" fillId="0" borderId="26" xfId="0" applyFont="1" applyBorder="1">
      <alignment vertical="center"/>
    </xf>
    <xf numFmtId="0" fontId="10" fillId="0" borderId="37" xfId="0" applyFont="1" applyBorder="1">
      <alignment vertical="center"/>
    </xf>
    <xf numFmtId="0" fontId="10" fillId="0" borderId="38" xfId="0" applyFont="1" applyBorder="1">
      <alignment vertical="center"/>
    </xf>
    <xf numFmtId="0" fontId="10" fillId="0" borderId="27" xfId="0" applyFont="1" applyBorder="1">
      <alignment vertical="center"/>
    </xf>
    <xf numFmtId="0" fontId="10" fillId="0" borderId="32" xfId="0" applyFont="1" applyBorder="1">
      <alignment vertical="center"/>
    </xf>
    <xf numFmtId="0" fontId="6" fillId="0" borderId="0" xfId="0" applyFont="1" applyAlignment="1">
      <alignment vertical="center" wrapText="1"/>
    </xf>
    <xf numFmtId="0" fontId="16" fillId="0" borderId="0" xfId="19" applyFont="1">
      <alignment vertical="center"/>
    </xf>
    <xf numFmtId="0" fontId="16" fillId="0" borderId="0" xfId="19" applyFont="1" applyAlignment="1">
      <alignment vertical="center" textRotation="255" shrinkToFit="1"/>
    </xf>
    <xf numFmtId="0" fontId="17" fillId="0" borderId="0" xfId="19" applyFont="1">
      <alignment vertical="center"/>
    </xf>
    <xf numFmtId="0" fontId="18" fillId="0" borderId="0" xfId="19" applyFont="1">
      <alignment vertical="center"/>
    </xf>
    <xf numFmtId="0" fontId="19" fillId="0" borderId="0" xfId="19" applyFont="1" applyAlignment="1">
      <alignment horizontal="left" vertical="center"/>
    </xf>
    <xf numFmtId="0" fontId="20" fillId="0" borderId="0" xfId="19" applyFont="1">
      <alignment vertical="center"/>
    </xf>
    <xf numFmtId="0" fontId="21" fillId="0" borderId="0" xfId="24" applyFont="1">
      <alignment vertical="center"/>
    </xf>
    <xf numFmtId="0" fontId="20" fillId="0" borderId="5" xfId="19" applyFont="1" applyBorder="1" applyAlignment="1">
      <alignment vertical="center"/>
    </xf>
    <xf numFmtId="0" fontId="20" fillId="0" borderId="1" xfId="19" applyFont="1" applyBorder="1">
      <alignment vertical="center"/>
    </xf>
    <xf numFmtId="0" fontId="18" fillId="0" borderId="5" xfId="19" applyFont="1" applyBorder="1" applyAlignment="1">
      <alignment horizontal="center" vertical="center"/>
    </xf>
    <xf numFmtId="0" fontId="18" fillId="0" borderId="39" xfId="19" applyFont="1" applyBorder="1" applyAlignment="1">
      <alignment horizontal="center" vertical="center"/>
    </xf>
    <xf numFmtId="0" fontId="18" fillId="0" borderId="0" xfId="19" applyFont="1" applyAlignment="1">
      <alignment horizontal="center" vertical="center"/>
    </xf>
    <xf numFmtId="0" fontId="20" fillId="0" borderId="0" xfId="19" applyFont="1" applyAlignment="1">
      <alignment horizontal="left" vertical="center"/>
    </xf>
    <xf numFmtId="0" fontId="18" fillId="0" borderId="1" xfId="19" applyFont="1" applyBorder="1" applyAlignment="1">
      <alignment horizontal="center" vertical="center"/>
    </xf>
    <xf numFmtId="0" fontId="18" fillId="0" borderId="1" xfId="19" applyFont="1" applyBorder="1" applyAlignment="1">
      <alignment horizontal="left" vertical="center"/>
    </xf>
    <xf numFmtId="0" fontId="18" fillId="0" borderId="5" xfId="19" applyFont="1" applyBorder="1" applyAlignment="1">
      <alignment horizontal="left" vertical="center"/>
    </xf>
    <xf numFmtId="0" fontId="18" fillId="0" borderId="2" xfId="19" applyFont="1" applyBorder="1" applyAlignment="1">
      <alignment horizontal="left" vertical="center" wrapText="1"/>
    </xf>
    <xf numFmtId="0" fontId="18" fillId="0" borderId="3" xfId="19" applyFont="1" applyBorder="1" applyAlignment="1">
      <alignment vertical="center" wrapText="1"/>
    </xf>
    <xf numFmtId="0" fontId="18" fillId="0" borderId="32" xfId="19" applyFont="1" applyBorder="1" applyAlignment="1">
      <alignment vertical="center" wrapText="1"/>
    </xf>
    <xf numFmtId="0" fontId="18" fillId="0" borderId="0" xfId="19" applyFont="1" applyAlignment="1">
      <alignment horizontal="left" vertical="center"/>
    </xf>
    <xf numFmtId="0" fontId="18" fillId="0" borderId="1" xfId="19" applyFont="1" applyBorder="1" applyAlignment="1">
      <alignment horizontal="center" vertical="center" wrapText="1"/>
    </xf>
    <xf numFmtId="0" fontId="20" fillId="0" borderId="0" xfId="19" applyFont="1" applyAlignment="1">
      <alignment horizontal="center" vertical="center"/>
    </xf>
    <xf numFmtId="0" fontId="21" fillId="4" borderId="0" xfId="28" applyFont="1" applyFill="1">
      <alignment vertical="center"/>
    </xf>
    <xf numFmtId="0" fontId="18" fillId="0" borderId="2" xfId="19" applyFont="1" applyBorder="1" applyAlignment="1">
      <alignment horizontal="center" vertical="center"/>
    </xf>
    <xf numFmtId="0" fontId="18" fillId="0" borderId="4" xfId="19" applyFont="1" applyBorder="1" applyAlignment="1">
      <alignment horizontal="center" vertical="center"/>
    </xf>
    <xf numFmtId="0" fontId="22" fillId="0" borderId="4" xfId="19" applyFont="1" applyBorder="1" applyAlignment="1">
      <alignment horizontal="center" vertical="center" wrapText="1"/>
    </xf>
    <xf numFmtId="0" fontId="22" fillId="0" borderId="3" xfId="19" applyFont="1" applyBorder="1" applyAlignment="1">
      <alignment horizontal="center" vertical="center" wrapText="1"/>
    </xf>
    <xf numFmtId="0" fontId="18" fillId="7" borderId="1" xfId="19" applyFont="1" applyFill="1" applyBorder="1" applyAlignment="1">
      <alignment horizontal="left" vertical="center"/>
    </xf>
    <xf numFmtId="0" fontId="18" fillId="7" borderId="32" xfId="19" applyFont="1" applyFill="1" applyBorder="1" applyAlignment="1">
      <alignment horizontal="left" vertical="center"/>
    </xf>
    <xf numFmtId="0" fontId="18" fillId="0" borderId="39" xfId="19" applyFont="1" applyBorder="1" applyAlignment="1">
      <alignment horizontal="left" vertical="center"/>
    </xf>
    <xf numFmtId="0" fontId="23" fillId="0" borderId="5" xfId="19" applyFont="1" applyBorder="1" applyAlignment="1">
      <alignment horizontal="center" vertical="center" wrapText="1"/>
    </xf>
    <xf numFmtId="0" fontId="24" fillId="0" borderId="0" xfId="19" applyFont="1" applyAlignment="1">
      <alignment horizontal="center" vertical="center"/>
    </xf>
    <xf numFmtId="0" fontId="18" fillId="0" borderId="0" xfId="19" applyFont="1" applyAlignment="1">
      <alignment vertical="center" textRotation="255" shrinkToFit="1"/>
    </xf>
    <xf numFmtId="0" fontId="18" fillId="0" borderId="1" xfId="19" applyFont="1" applyBorder="1" applyAlignment="1">
      <alignment vertical="center" textRotation="255" shrinkToFit="1"/>
    </xf>
    <xf numFmtId="0" fontId="25" fillId="0" borderId="0" xfId="19" applyFont="1" applyAlignment="1">
      <alignment horizontal="left" vertical="center"/>
    </xf>
    <xf numFmtId="0" fontId="18" fillId="0" borderId="40" xfId="19" applyFont="1" applyBorder="1" applyAlignment="1">
      <alignment horizontal="center" vertical="center" wrapText="1"/>
    </xf>
    <xf numFmtId="0" fontId="18" fillId="0" borderId="0" xfId="19" applyFont="1" applyAlignment="1">
      <alignment horizontal="center" vertical="center" wrapText="1"/>
    </xf>
    <xf numFmtId="0" fontId="18" fillId="0" borderId="41" xfId="19" applyFont="1" applyBorder="1" applyAlignment="1">
      <alignment horizontal="center" vertical="center" wrapText="1"/>
    </xf>
    <xf numFmtId="0" fontId="18" fillId="7" borderId="5" xfId="19" applyFont="1" applyFill="1" applyBorder="1" applyAlignment="1">
      <alignment horizontal="center" vertical="center"/>
    </xf>
    <xf numFmtId="0" fontId="18" fillId="0" borderId="9" xfId="19" applyFont="1" applyBorder="1" applyAlignment="1">
      <alignment horizontal="left" vertical="center"/>
    </xf>
    <xf numFmtId="0" fontId="23" fillId="0" borderId="9" xfId="19" applyFont="1" applyBorder="1" applyAlignment="1">
      <alignment horizontal="center" vertical="center" wrapText="1"/>
    </xf>
    <xf numFmtId="0" fontId="18" fillId="0" borderId="1" xfId="19" applyFont="1" applyBorder="1" applyAlignment="1">
      <alignment horizontal="right" vertical="center"/>
    </xf>
    <xf numFmtId="0" fontId="18" fillId="0" borderId="5" xfId="7" applyFont="1" applyBorder="1" applyAlignment="1">
      <alignment horizontal="center" vertical="center" wrapText="1"/>
    </xf>
    <xf numFmtId="0" fontId="18" fillId="8" borderId="1" xfId="7" applyFont="1" applyFill="1" applyBorder="1" applyAlignment="1">
      <alignment horizontal="center" vertical="center"/>
    </xf>
    <xf numFmtId="0" fontId="18" fillId="8" borderId="5" xfId="19" applyFont="1" applyFill="1" applyBorder="1" applyAlignment="1">
      <alignment horizontal="center" vertical="center" wrapText="1"/>
    </xf>
    <xf numFmtId="0" fontId="26" fillId="0" borderId="0" xfId="7" applyFont="1" applyAlignment="1">
      <alignment horizontal="center" vertical="center"/>
    </xf>
    <xf numFmtId="0" fontId="18" fillId="0" borderId="1" xfId="19" applyFont="1" applyBorder="1" applyAlignment="1">
      <alignment vertical="center"/>
    </xf>
    <xf numFmtId="0" fontId="18" fillId="9" borderId="1" xfId="19" applyFont="1" applyFill="1" applyBorder="1">
      <alignment vertical="center"/>
    </xf>
    <xf numFmtId="178" fontId="18" fillId="0" borderId="1" xfId="19" applyNumberFormat="1" applyFont="1" applyBorder="1" applyAlignment="1">
      <alignment horizontal="center" vertical="center"/>
    </xf>
    <xf numFmtId="0" fontId="18" fillId="0" borderId="1" xfId="19" applyFont="1" applyBorder="1">
      <alignment vertical="center"/>
    </xf>
    <xf numFmtId="0" fontId="18" fillId="10" borderId="1" xfId="19" applyFont="1" applyFill="1" applyBorder="1" applyAlignment="1">
      <alignment horizontal="right" vertical="center"/>
    </xf>
    <xf numFmtId="0" fontId="4" fillId="0" borderId="0" xfId="24">
      <alignment vertical="center"/>
    </xf>
    <xf numFmtId="0" fontId="18" fillId="0" borderId="39" xfId="7" applyFont="1" applyBorder="1" applyAlignment="1">
      <alignment horizontal="center" vertical="center" wrapText="1"/>
    </xf>
    <xf numFmtId="0" fontId="18" fillId="8" borderId="9" xfId="19" applyFont="1" applyFill="1" applyBorder="1" applyAlignment="1">
      <alignment horizontal="center" vertical="center" wrapText="1"/>
    </xf>
    <xf numFmtId="0" fontId="18" fillId="9" borderId="5" xfId="19" applyFont="1" applyFill="1" applyBorder="1">
      <alignment vertical="center"/>
    </xf>
    <xf numFmtId="0" fontId="18" fillId="0" borderId="9" xfId="19" applyFont="1" applyBorder="1" applyAlignment="1">
      <alignment horizontal="center" vertical="center"/>
    </xf>
    <xf numFmtId="49" fontId="18" fillId="0" borderId="1" xfId="19" applyNumberFormat="1" applyFont="1" applyBorder="1" applyAlignment="1">
      <alignment horizontal="center" vertical="center"/>
    </xf>
    <xf numFmtId="179" fontId="18" fillId="0" borderId="1" xfId="19" applyNumberFormat="1" applyFont="1" applyBorder="1">
      <alignment vertical="center"/>
    </xf>
    <xf numFmtId="180" fontId="18" fillId="0" borderId="1" xfId="19" applyNumberFormat="1" applyFont="1" applyBorder="1">
      <alignment vertical="center"/>
    </xf>
    <xf numFmtId="0" fontId="18" fillId="10" borderId="32" xfId="19" applyFont="1" applyFill="1" applyBorder="1" applyAlignment="1">
      <alignment horizontal="right" vertical="center"/>
    </xf>
    <xf numFmtId="0" fontId="18" fillId="0" borderId="5" xfId="19" applyFont="1" applyBorder="1" applyAlignment="1">
      <alignment vertical="center"/>
    </xf>
    <xf numFmtId="0" fontId="24" fillId="0" borderId="0" xfId="19" applyFont="1">
      <alignment vertical="center"/>
    </xf>
    <xf numFmtId="0" fontId="18" fillId="0" borderId="39" xfId="19" applyFont="1" applyBorder="1" applyAlignment="1">
      <alignment vertical="center"/>
    </xf>
    <xf numFmtId="0" fontId="18" fillId="0" borderId="9" xfId="19" applyFont="1" applyBorder="1" applyAlignment="1">
      <alignment vertical="center"/>
    </xf>
    <xf numFmtId="0" fontId="18" fillId="0" borderId="9" xfId="19" applyFont="1" applyBorder="1" applyAlignment="1">
      <alignment horizontal="center" vertical="center" wrapText="1"/>
    </xf>
    <xf numFmtId="181" fontId="27" fillId="0" borderId="1" xfId="24" applyNumberFormat="1" applyFont="1" applyBorder="1" applyAlignment="1">
      <alignment vertical="center"/>
    </xf>
    <xf numFmtId="0" fontId="20" fillId="10" borderId="41" xfId="19" applyFont="1" applyFill="1" applyBorder="1" applyAlignment="1">
      <alignment horizontal="center" vertical="center"/>
    </xf>
    <xf numFmtId="0" fontId="23" fillId="0" borderId="0" xfId="19" applyFont="1">
      <alignment vertical="center"/>
    </xf>
    <xf numFmtId="0" fontId="20" fillId="0" borderId="41" xfId="19" applyFont="1" applyBorder="1" applyAlignment="1">
      <alignment horizontal="center" vertical="center"/>
    </xf>
    <xf numFmtId="0" fontId="1" fillId="0" borderId="0" xfId="24" applyFont="1">
      <alignment vertical="center"/>
    </xf>
    <xf numFmtId="0" fontId="20" fillId="0" borderId="0" xfId="19" applyFont="1" applyAlignment="1">
      <alignment horizontal="right" vertical="center"/>
    </xf>
    <xf numFmtId="0" fontId="28" fillId="0" borderId="0" xfId="24" applyFont="1">
      <alignment vertical="center"/>
    </xf>
    <xf numFmtId="0" fontId="1" fillId="0" borderId="0" xfId="24" applyFont="1" applyAlignment="1">
      <alignment horizontal="right" vertical="center"/>
    </xf>
    <xf numFmtId="0" fontId="26" fillId="0" borderId="0" xfId="19" applyFont="1">
      <alignment vertical="center"/>
    </xf>
    <xf numFmtId="0" fontId="1" fillId="11" borderId="1" xfId="24" applyFont="1" applyFill="1" applyBorder="1" applyAlignment="1">
      <alignment vertical="center"/>
    </xf>
    <xf numFmtId="0" fontId="20" fillId="7" borderId="1" xfId="19" applyFont="1" applyFill="1" applyBorder="1" applyAlignment="1">
      <alignment horizontal="center" vertical="center" wrapText="1"/>
    </xf>
    <xf numFmtId="0" fontId="20" fillId="9" borderId="1" xfId="19" applyFont="1" applyFill="1" applyBorder="1" applyAlignment="1">
      <alignment horizontal="center" vertical="center"/>
    </xf>
    <xf numFmtId="0" fontId="20" fillId="7" borderId="1" xfId="19" applyFont="1" applyFill="1" applyBorder="1" applyAlignment="1">
      <alignment horizontal="center" vertical="center"/>
    </xf>
    <xf numFmtId="0" fontId="18" fillId="0" borderId="9" xfId="19" applyFont="1" applyBorder="1" applyAlignment="1">
      <alignment horizontal="right" vertical="center"/>
    </xf>
    <xf numFmtId="0" fontId="1" fillId="11" borderId="1" xfId="24" applyFont="1" applyFill="1" applyBorder="1">
      <alignment vertical="center"/>
    </xf>
    <xf numFmtId="181" fontId="18" fillId="0" borderId="1" xfId="19" applyNumberFormat="1" applyFont="1" applyBorder="1" applyAlignment="1">
      <alignment horizontal="right" vertical="center"/>
    </xf>
    <xf numFmtId="0" fontId="18" fillId="0" borderId="34" xfId="19" applyFont="1" applyBorder="1" applyAlignment="1">
      <alignment horizontal="right" vertical="center"/>
    </xf>
    <xf numFmtId="181" fontId="18" fillId="0" borderId="1" xfId="19" applyNumberFormat="1" applyFont="1" applyBorder="1">
      <alignment vertical="center"/>
    </xf>
    <xf numFmtId="181" fontId="18" fillId="0" borderId="36" xfId="19" applyNumberFormat="1" applyFont="1" applyBorder="1">
      <alignment vertical="center"/>
    </xf>
    <xf numFmtId="0" fontId="20" fillId="0" borderId="1" xfId="19" applyFont="1" applyBorder="1" applyAlignment="1">
      <alignment horizontal="center" vertical="center" wrapText="1"/>
    </xf>
    <xf numFmtId="0" fontId="20" fillId="9" borderId="1" xfId="19" applyFont="1" applyFill="1" applyBorder="1" applyAlignment="1">
      <alignment vertical="center"/>
    </xf>
    <xf numFmtId="0" fontId="20" fillId="0" borderId="1" xfId="19" applyFont="1" applyBorder="1" applyAlignment="1">
      <alignment vertical="center"/>
    </xf>
    <xf numFmtId="181" fontId="18" fillId="0" borderId="5" xfId="19" applyNumberFormat="1" applyFont="1" applyBorder="1" applyAlignment="1">
      <alignment horizontal="center" vertical="center" wrapText="1"/>
    </xf>
    <xf numFmtId="0" fontId="16" fillId="0" borderId="42" xfId="19" applyFont="1" applyBorder="1" applyAlignment="1">
      <alignment horizontal="center" vertical="center"/>
    </xf>
    <xf numFmtId="181" fontId="18" fillId="0" borderId="5" xfId="19" applyNumberFormat="1" applyFont="1" applyBorder="1" applyAlignment="1">
      <alignment horizontal="center" vertical="center"/>
    </xf>
    <xf numFmtId="181" fontId="18" fillId="0" borderId="9" xfId="19" applyNumberFormat="1" applyFont="1" applyBorder="1" applyAlignment="1">
      <alignment horizontal="center" vertical="center" wrapText="1"/>
    </xf>
    <xf numFmtId="0" fontId="16" fillId="0" borderId="43" xfId="19" applyFont="1" applyBorder="1" applyAlignment="1">
      <alignment horizontal="center" vertical="center"/>
    </xf>
    <xf numFmtId="181" fontId="18" fillId="0" borderId="39" xfId="19" applyNumberFormat="1" applyFont="1" applyBorder="1" applyAlignment="1">
      <alignment horizontal="center" vertical="center"/>
    </xf>
    <xf numFmtId="0" fontId="29" fillId="0" borderId="0" xfId="24" applyFont="1">
      <alignment vertical="center"/>
    </xf>
    <xf numFmtId="0" fontId="18" fillId="0" borderId="2" xfId="19" applyFont="1" applyBorder="1" applyAlignment="1">
      <alignment horizontal="center" vertical="center" wrapText="1"/>
    </xf>
    <xf numFmtId="0" fontId="18" fillId="0" borderId="4" xfId="19" applyFont="1" applyBorder="1" applyAlignment="1">
      <alignment horizontal="center" vertical="center" wrapText="1"/>
    </xf>
    <xf numFmtId="0" fontId="18" fillId="0" borderId="3" xfId="19" applyFont="1" applyBorder="1" applyAlignment="1">
      <alignment horizontal="center" vertical="center" wrapText="1"/>
    </xf>
    <xf numFmtId="0" fontId="30" fillId="0" borderId="0" xfId="24" applyFont="1">
      <alignment vertical="center"/>
    </xf>
    <xf numFmtId="0" fontId="18" fillId="10" borderId="5" xfId="19" applyFont="1" applyFill="1" applyBorder="1" applyAlignment="1">
      <alignment horizontal="right" vertical="center"/>
    </xf>
    <xf numFmtId="0" fontId="18" fillId="10" borderId="39" xfId="19" applyFont="1" applyFill="1" applyBorder="1" applyAlignment="1">
      <alignment horizontal="right" vertical="center"/>
    </xf>
    <xf numFmtId="0" fontId="18" fillId="10" borderId="9" xfId="19" applyFont="1" applyFill="1" applyBorder="1" applyAlignment="1">
      <alignment horizontal="right" vertical="center"/>
    </xf>
    <xf numFmtId="181" fontId="27" fillId="0" borderId="1" xfId="24" quotePrefix="1" applyNumberFormat="1" applyFont="1" applyBorder="1" applyAlignment="1">
      <alignment vertical="center"/>
    </xf>
    <xf numFmtId="0" fontId="30" fillId="0" borderId="1" xfId="24" applyFont="1" applyBorder="1" applyAlignment="1">
      <alignment horizontal="right" vertical="center"/>
    </xf>
    <xf numFmtId="0" fontId="18" fillId="0" borderId="42" xfId="7" applyFont="1" applyBorder="1" applyAlignment="1">
      <alignment horizontal="center" vertical="center" wrapText="1"/>
    </xf>
    <xf numFmtId="0" fontId="18" fillId="0" borderId="44" xfId="7" applyFont="1" applyBorder="1" applyAlignment="1">
      <alignment horizontal="center" vertical="center" wrapText="1"/>
    </xf>
    <xf numFmtId="0" fontId="18" fillId="0" borderId="43" xfId="7" applyFont="1" applyBorder="1" applyAlignment="1">
      <alignment horizontal="center" vertical="center" wrapText="1"/>
    </xf>
    <xf numFmtId="181" fontId="18" fillId="0" borderId="1" xfId="19" applyNumberFormat="1" applyFont="1" applyBorder="1" applyAlignment="1">
      <alignment horizontal="center" vertical="center"/>
    </xf>
    <xf numFmtId="181" fontId="18" fillId="0" borderId="31" xfId="19" applyNumberFormat="1" applyFont="1" applyBorder="1" applyAlignment="1">
      <alignment horizontal="center" vertical="center"/>
    </xf>
    <xf numFmtId="181" fontId="18" fillId="0" borderId="32" xfId="19" applyNumberFormat="1" applyFont="1" applyBorder="1" applyAlignment="1">
      <alignment horizontal="center" vertical="center"/>
    </xf>
  </cellXfs>
  <cellStyles count="37">
    <cellStyle name="標準" xfId="0" builtinId="0"/>
    <cellStyle name="標準 2" xfId="1"/>
    <cellStyle name="標準 2 2" xfId="2"/>
    <cellStyle name="標準 2_【共通】勤務形態一覧表・利用者数調査票" xfId="3"/>
    <cellStyle name="標準 2_【共通】勤務形態一覧表・利用者数調査票 (2)" xfId="4"/>
    <cellStyle name="標準 2_【共通】勤務形態一覧表・利用者数調査票 (2)_1" xfId="5"/>
    <cellStyle name="標準 2_【共通】勤務形態一覧表・利用者数調査票 (2)_2" xfId="6"/>
    <cellStyle name="標準 2_【共通】勤務形態一覧表・利用者数調査票 (2)_3" xfId="7"/>
    <cellStyle name="標準 6" xfId="8"/>
    <cellStyle name="標準 8" xfId="9"/>
    <cellStyle name="標準_01_R8一般監査編　作り直し中" xfId="10"/>
    <cellStyle name="標準_01Ｒ３者施設（一般監査編）案" xfId="11"/>
    <cellStyle name="標準_03_R7生介・生訓・機訓" xfId="12"/>
    <cellStyle name="標準_03_R7生介・生訓・機訓_1" xfId="13"/>
    <cellStyle name="標準_③-２加算様式（就労）" xfId="14"/>
    <cellStyle name="標準_③-２加算様式（就労）_【共通】勤務形態一覧表・利用者数調査票" xfId="15"/>
    <cellStyle name="標準_③-２加算様式（就労）_【共通】勤務形態一覧表・利用者数調査票 (2)" xfId="16"/>
    <cellStyle name="標準_③-２加算様式（就労）_【共通】勤務形態一覧表・利用者数調査票 (2)_1" xfId="17"/>
    <cellStyle name="標準_③-２加算様式（就労）_【共通】勤務形態一覧表・利用者数調査票 (2)_2" xfId="18"/>
    <cellStyle name="標準_③-２加算様式（就労）_【共通】勤務形態一覧表・利用者数調査票 (2)_3" xfId="19"/>
    <cellStyle name="標準_【共通】勤務形態一覧表・利用者数調査票" xfId="20"/>
    <cellStyle name="標準_【共通】勤務形態一覧表・利用者数調査票 (2)" xfId="21"/>
    <cellStyle name="標準_【共通】勤務形態一覧表・利用者数調査票 (2)_1" xfId="22"/>
    <cellStyle name="標準_【共通】勤務形態一覧表・利用者数調査票 (2)_2" xfId="23"/>
    <cellStyle name="標準_【共通】勤務形態一覧表・利用者数調査票 (2)_3" xfId="24"/>
    <cellStyle name="標準_【共通】勤務形態一覧表・利用者数調査票_1" xfId="25"/>
    <cellStyle name="標準_【共通】勤務形態一覧表・利用者数調査票_【共通】勤務形態一覧表・利用者数調査票 (2)" xfId="26"/>
    <cellStyle name="標準_【共通】勤務形態一覧表・利用者数調査票_【共通】勤務形態一覧表・利用者数調査票 (2)_1" xfId="27"/>
    <cellStyle name="標準_【共通】勤務形態一覧表・利用者数調査票_【共通】勤務形態一覧表・利用者数調査票 (2)_2" xfId="28"/>
    <cellStyle name="標準_現行" xfId="29"/>
    <cellStyle name="標準_Ｒ２障害者支援施設" xfId="30"/>
    <cellStyle name="標準_Ｒ２障害者支援施設_04Ｒ３療介・短入・自生援・共生援" xfId="31"/>
    <cellStyle name="標準_Ｒ２障害者支援施設_04Ｒ３療介・短入・自生援・共生援_01Ｒ３者施設（一般監査編）" xfId="32"/>
    <cellStyle name="標準_Ｒ２障害者支援施設_04Ｒ３療介・短入・自生援・共生援_01Ｒ３者施設（一般監査編）_現行" xfId="33"/>
    <cellStyle name="標準_Ｒ２障害者支援施設_04Ｒ３療介・短入・自生援・共生援_03_R7生介・生訓・機訓" xfId="34"/>
    <cellStyle name="標準_Ｒ２障害者支援施設_04Ｒ３療介・短入・自生援・共生援_現行" xfId="35"/>
    <cellStyle name="標準_Ｒ２障害者支援施設_04Ｒ３療介・短入・自生援・共生援_現行_03_R7生介・生訓・機訓" xfId="3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13"/>
  <sheetViews>
    <sheetView view="pageBreakPreview" zoomScaleNormal="55" zoomScaleSheetLayoutView="100" workbookViewId="0">
      <selection sqref="A1:B1"/>
    </sheetView>
  </sheetViews>
  <sheetFormatPr defaultRowHeight="15.75"/>
  <cols>
    <col min="1" max="1" width="20.75" style="1" customWidth="1"/>
    <col min="2" max="2" width="84.875" style="1" customWidth="1"/>
    <col min="3" max="16384" width="9" style="1" customWidth="1"/>
  </cols>
  <sheetData>
    <row r="1" spans="1:2" ht="37.5">
      <c r="A1" s="2" t="s">
        <v>28</v>
      </c>
      <c r="B1" s="2"/>
    </row>
    <row r="2" spans="1:2" ht="81.75" customHeight="1">
      <c r="A2" s="3" t="s">
        <v>180</v>
      </c>
      <c r="B2" s="5"/>
    </row>
    <row r="3" spans="1:2">
      <c r="A3" s="4" t="s">
        <v>4</v>
      </c>
      <c r="B3" s="4"/>
    </row>
    <row r="4" spans="1:2">
      <c r="A4" s="4" t="s">
        <v>1</v>
      </c>
      <c r="B4" s="6"/>
    </row>
    <row r="5" spans="1:2">
      <c r="A5" s="4" t="s">
        <v>6</v>
      </c>
      <c r="B5" s="6"/>
    </row>
    <row r="6" spans="1:2">
      <c r="A6" s="4" t="s">
        <v>19</v>
      </c>
      <c r="B6" s="6"/>
    </row>
    <row r="7" spans="1:2">
      <c r="A7" s="4" t="s">
        <v>23</v>
      </c>
      <c r="B7" s="6"/>
    </row>
    <row r="8" spans="1:2">
      <c r="A8" s="4" t="s">
        <v>10</v>
      </c>
      <c r="B8" s="6"/>
    </row>
    <row r="9" spans="1:2">
      <c r="A9" s="4" t="s">
        <v>14</v>
      </c>
      <c r="B9" s="6"/>
    </row>
    <row r="10" spans="1:2">
      <c r="A10" s="4" t="s">
        <v>2</v>
      </c>
      <c r="B10" s="6"/>
    </row>
    <row r="11" spans="1:2">
      <c r="A11" s="4" t="s">
        <v>15</v>
      </c>
      <c r="B11" s="6"/>
    </row>
    <row r="12" spans="1:2">
      <c r="A12" s="4" t="s">
        <v>16</v>
      </c>
      <c r="B12" s="6"/>
    </row>
    <row r="13" spans="1:2">
      <c r="A13" s="4" t="s">
        <v>18</v>
      </c>
      <c r="B13" s="4"/>
    </row>
  </sheetData>
  <mergeCells count="2">
    <mergeCell ref="A1:B1"/>
    <mergeCell ref="A2:B2"/>
  </mergeCells>
  <phoneticPr fontId="5" type="Hiragana"/>
  <printOptions horizontalCentered="1" verticalCentered="1"/>
  <pageMargins left="0.7" right="0.7" top="0.75" bottom="0.75" header="0.3" footer="0.3"/>
  <pageSetup paperSize="9" fitToWidth="1" fitToHeight="1" orientation="landscape" usePrinterDefaults="1" r:id="rId1"/>
  <headerFooter>
    <oddFooter>&amp;C- &amp;P/&amp;N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K98"/>
  <sheetViews>
    <sheetView zoomScale="70" zoomScaleNormal="70" workbookViewId="0">
      <pane ySplit="2" topLeftCell="A3" activePane="bottomLeft" state="frozen"/>
      <selection pane="bottomLeft" activeCell="B4" sqref="B4"/>
    </sheetView>
  </sheetViews>
  <sheetFormatPr defaultRowHeight="15.75"/>
  <cols>
    <col min="1" max="1" width="4.25" style="7" customWidth="1"/>
    <col min="2" max="2" width="14.875" style="7" customWidth="1"/>
    <col min="3" max="3" width="3.625" style="8" customWidth="1"/>
    <col min="4" max="4" width="83.75" style="7" customWidth="1"/>
    <col min="5" max="7" width="6.25" style="7" customWidth="1"/>
    <col min="8" max="8" width="63.375" style="7" customWidth="1"/>
    <col min="9" max="9" width="12.375" style="7" customWidth="1"/>
    <col min="10" max="10" width="12.375" style="9" customWidth="1"/>
    <col min="11" max="11" width="21.5" style="7" customWidth="1"/>
    <col min="12" max="16384" width="9" style="1" customWidth="1"/>
  </cols>
  <sheetData>
    <row r="1" spans="1:11">
      <c r="A1" s="10" t="s">
        <v>24</v>
      </c>
      <c r="B1" s="10"/>
      <c r="C1" s="10" t="s">
        <v>26</v>
      </c>
      <c r="D1" s="10"/>
      <c r="E1" s="10" t="s">
        <v>33</v>
      </c>
      <c r="F1" s="10"/>
      <c r="G1" s="10"/>
      <c r="H1" s="10" t="s">
        <v>48</v>
      </c>
      <c r="I1" s="72" t="s">
        <v>159</v>
      </c>
      <c r="J1" s="82" t="s">
        <v>27</v>
      </c>
      <c r="K1" s="61" t="s">
        <v>7</v>
      </c>
    </row>
    <row r="2" spans="1:11" ht="36">
      <c r="A2" s="10"/>
      <c r="B2" s="10"/>
      <c r="C2" s="10"/>
      <c r="D2" s="10"/>
      <c r="E2" s="10" t="s">
        <v>29</v>
      </c>
      <c r="F2" s="10" t="s">
        <v>25</v>
      </c>
      <c r="G2" s="61" t="s">
        <v>39</v>
      </c>
      <c r="H2" s="10"/>
      <c r="I2" s="72"/>
      <c r="J2" s="83" t="s">
        <v>41</v>
      </c>
      <c r="K2" s="61"/>
    </row>
    <row r="3" spans="1:11">
      <c r="A3" s="11" t="s">
        <v>89</v>
      </c>
      <c r="B3" s="11"/>
      <c r="C3" s="25"/>
      <c r="D3" s="11"/>
      <c r="E3" s="11"/>
      <c r="F3" s="11"/>
      <c r="G3" s="11"/>
      <c r="H3" s="11"/>
      <c r="I3" s="73"/>
      <c r="J3" s="11"/>
      <c r="K3" s="92"/>
    </row>
    <row r="4" spans="1:11" ht="77.25" customHeight="1">
      <c r="A4" s="12">
        <v>1</v>
      </c>
      <c r="B4" s="16" t="s">
        <v>46</v>
      </c>
      <c r="C4" s="26">
        <v>1</v>
      </c>
      <c r="D4" s="40" t="s">
        <v>261</v>
      </c>
      <c r="E4" s="50"/>
      <c r="F4" s="50"/>
      <c r="G4" s="50"/>
      <c r="H4" s="62"/>
      <c r="I4" s="74" t="s">
        <v>17</v>
      </c>
      <c r="J4" s="84" t="str">
        <v>【平18厚告第523号の一、法第29条第3項</v>
      </c>
      <c r="K4" s="62" t="s">
        <v>256</v>
      </c>
    </row>
    <row r="5" spans="1:11" ht="45" customHeight="1">
      <c r="A5" s="13"/>
      <c r="B5" s="17"/>
      <c r="C5" s="27">
        <v>2</v>
      </c>
      <c r="D5" s="41" t="s">
        <v>205</v>
      </c>
      <c r="E5" s="51"/>
      <c r="F5" s="51"/>
      <c r="G5" s="51"/>
      <c r="H5" s="63"/>
      <c r="I5" s="75" t="s">
        <v>17</v>
      </c>
      <c r="J5" s="85" t="str">
        <v>【平18厚告第523号の二</v>
      </c>
      <c r="K5" s="63"/>
    </row>
    <row r="6" spans="1:11" ht="36.75" customHeight="1">
      <c r="A6" s="12">
        <v>2</v>
      </c>
      <c r="B6" s="18" t="s">
        <v>172</v>
      </c>
      <c r="C6" s="28">
        <v>1</v>
      </c>
      <c r="D6" s="42" t="s">
        <v>262</v>
      </c>
      <c r="E6" s="52"/>
      <c r="F6" s="52"/>
      <c r="G6" s="52"/>
      <c r="H6" s="64"/>
      <c r="I6" s="76" t="s">
        <v>17</v>
      </c>
      <c r="J6" s="86"/>
      <c r="K6" s="64"/>
    </row>
    <row r="7" spans="1:11" ht="37.5" customHeight="1">
      <c r="A7" s="14"/>
      <c r="B7" s="19"/>
      <c r="C7" s="29" t="s">
        <v>196</v>
      </c>
      <c r="D7" s="43" t="s">
        <v>110</v>
      </c>
      <c r="E7" s="53"/>
      <c r="F7" s="53"/>
      <c r="G7" s="53"/>
      <c r="H7" s="65"/>
      <c r="I7" s="77"/>
      <c r="J7" s="87" t="str">
        <v>第15の１の注1</v>
      </c>
      <c r="K7" s="66"/>
    </row>
    <row r="8" spans="1:11" ht="37.5" customHeight="1">
      <c r="A8" s="14"/>
      <c r="B8" s="19"/>
      <c r="C8" s="29" t="s">
        <v>198</v>
      </c>
      <c r="D8" s="43" t="s">
        <v>206</v>
      </c>
      <c r="E8" s="53"/>
      <c r="F8" s="53"/>
      <c r="G8" s="53"/>
      <c r="H8" s="66" t="s">
        <v>101</v>
      </c>
      <c r="I8" s="77"/>
      <c r="J8" s="87" t="str">
        <v>第15の１の注3</v>
      </c>
      <c r="K8" s="66"/>
    </row>
    <row r="9" spans="1:11" ht="37.5" customHeight="1">
      <c r="A9" s="14"/>
      <c r="B9" s="19"/>
      <c r="C9" s="29" t="s">
        <v>171</v>
      </c>
      <c r="D9" s="43" t="s">
        <v>154</v>
      </c>
      <c r="E9" s="53"/>
      <c r="F9" s="53"/>
      <c r="G9" s="53"/>
      <c r="H9" s="66" t="s">
        <v>195</v>
      </c>
      <c r="I9" s="77"/>
      <c r="J9" s="87" t="str">
        <v>第15の１の注2</v>
      </c>
      <c r="K9" s="66"/>
    </row>
    <row r="10" spans="1:11" ht="37.5" customHeight="1">
      <c r="A10" s="14"/>
      <c r="B10" s="19"/>
      <c r="C10" s="29" t="s">
        <v>124</v>
      </c>
      <c r="D10" s="43" t="s">
        <v>13</v>
      </c>
      <c r="E10" s="53"/>
      <c r="F10" s="53"/>
      <c r="G10" s="53"/>
      <c r="H10" s="65"/>
      <c r="I10" s="77"/>
      <c r="J10" s="87" t="str">
        <v>第15の１の2の注1</v>
      </c>
      <c r="K10" s="66"/>
    </row>
    <row r="11" spans="1:11" ht="37.5" customHeight="1">
      <c r="A11" s="14"/>
      <c r="B11" s="19"/>
      <c r="C11" s="29" t="s">
        <v>199</v>
      </c>
      <c r="D11" s="43" t="s">
        <v>208</v>
      </c>
      <c r="E11" s="53"/>
      <c r="F11" s="53"/>
      <c r="G11" s="53"/>
      <c r="H11" s="66" t="s">
        <v>101</v>
      </c>
      <c r="I11" s="77"/>
      <c r="J11" s="87" t="str">
        <v>第15の１の2の注5</v>
      </c>
      <c r="K11" s="66"/>
    </row>
    <row r="12" spans="1:11" ht="37.5" customHeight="1">
      <c r="A12" s="14"/>
      <c r="B12" s="19"/>
      <c r="C12" s="29" t="s">
        <v>170</v>
      </c>
      <c r="D12" s="43" t="s">
        <v>210</v>
      </c>
      <c r="E12" s="53"/>
      <c r="F12" s="53"/>
      <c r="G12" s="53"/>
      <c r="H12" s="66"/>
      <c r="I12" s="77"/>
      <c r="J12" s="87" t="str">
        <v>第15の１の2の注2</v>
      </c>
      <c r="K12" s="66"/>
    </row>
    <row r="13" spans="1:11" ht="37.5" customHeight="1">
      <c r="A13" s="14"/>
      <c r="B13" s="19"/>
      <c r="C13" s="29" t="s">
        <v>203</v>
      </c>
      <c r="D13" s="43" t="s">
        <v>178</v>
      </c>
      <c r="E13" s="53"/>
      <c r="F13" s="53"/>
      <c r="G13" s="53"/>
      <c r="H13" s="66" t="s">
        <v>195</v>
      </c>
      <c r="I13" s="77"/>
      <c r="J13" s="87" t="str">
        <v>第15の１の2の注3</v>
      </c>
      <c r="K13" s="66"/>
    </row>
    <row r="14" spans="1:11" ht="37.5" customHeight="1">
      <c r="A14" s="14"/>
      <c r="B14" s="19"/>
      <c r="C14" s="29" t="s">
        <v>181</v>
      </c>
      <c r="D14" s="43" t="s">
        <v>136</v>
      </c>
      <c r="E14" s="53"/>
      <c r="F14" s="53"/>
      <c r="G14" s="53"/>
      <c r="H14" s="66" t="s">
        <v>195</v>
      </c>
      <c r="I14" s="77"/>
      <c r="J14" s="87" t="str">
        <v>第15の１の2の注4</v>
      </c>
      <c r="K14" s="66"/>
    </row>
    <row r="15" spans="1:11" ht="37.5" customHeight="1">
      <c r="A15" s="14"/>
      <c r="B15" s="19"/>
      <c r="C15" s="29" t="s">
        <v>111</v>
      </c>
      <c r="D15" s="43" t="s">
        <v>37</v>
      </c>
      <c r="E15" s="53"/>
      <c r="F15" s="53"/>
      <c r="G15" s="53"/>
      <c r="H15" s="66" t="s">
        <v>101</v>
      </c>
      <c r="I15" s="77"/>
      <c r="J15" s="87" t="str">
        <v>第15の１の2の注6</v>
      </c>
      <c r="K15" s="66"/>
    </row>
    <row r="16" spans="1:11" ht="37.5" customHeight="1">
      <c r="A16" s="14"/>
      <c r="B16" s="19"/>
      <c r="C16" s="29" t="s">
        <v>305</v>
      </c>
      <c r="D16" s="43" t="s">
        <v>212</v>
      </c>
      <c r="E16" s="53"/>
      <c r="F16" s="53"/>
      <c r="G16" s="53"/>
      <c r="H16" s="66" t="s">
        <v>207</v>
      </c>
      <c r="I16" s="77"/>
      <c r="J16" s="87" t="str">
        <v>第15の１の2の2の注1</v>
      </c>
      <c r="K16" s="66"/>
    </row>
    <row r="17" spans="1:11" ht="37.5" customHeight="1">
      <c r="A17" s="14"/>
      <c r="B17" s="19"/>
      <c r="C17" s="29" t="s">
        <v>306</v>
      </c>
      <c r="D17" s="43" t="s">
        <v>139</v>
      </c>
      <c r="E17" s="53"/>
      <c r="F17" s="53"/>
      <c r="G17" s="53"/>
      <c r="H17" s="65"/>
      <c r="I17" s="77"/>
      <c r="J17" s="87" t="str">
        <v>第15の１の2の2の注2</v>
      </c>
      <c r="K17" s="66"/>
    </row>
    <row r="18" spans="1:11" ht="37.5" customHeight="1">
      <c r="A18" s="14"/>
      <c r="B18" s="19"/>
      <c r="C18" s="30" t="s">
        <v>307</v>
      </c>
      <c r="D18" s="44" t="s">
        <v>213</v>
      </c>
      <c r="E18" s="54"/>
      <c r="F18" s="54"/>
      <c r="G18" s="54"/>
      <c r="H18" s="67" t="s">
        <v>101</v>
      </c>
      <c r="I18" s="78"/>
      <c r="J18" s="88" t="str">
        <v>第15の１の2の2の注3</v>
      </c>
      <c r="K18" s="67"/>
    </row>
    <row r="19" spans="1:11" ht="42" customHeight="1">
      <c r="A19" s="14"/>
      <c r="B19" s="19"/>
      <c r="C19" s="31">
        <v>2</v>
      </c>
      <c r="D19" s="45" t="s">
        <v>214</v>
      </c>
      <c r="E19" s="55"/>
      <c r="F19" s="55"/>
      <c r="G19" s="55"/>
      <c r="H19" s="68"/>
      <c r="I19" s="79"/>
      <c r="J19" s="89"/>
      <c r="K19" s="68"/>
    </row>
    <row r="20" spans="1:11" ht="27.75" customHeight="1">
      <c r="A20" s="14"/>
      <c r="B20" s="19"/>
      <c r="C20" s="29"/>
      <c r="D20" s="43" t="s">
        <v>215</v>
      </c>
      <c r="E20" s="53"/>
      <c r="F20" s="53"/>
      <c r="G20" s="53"/>
      <c r="H20" s="66"/>
      <c r="I20" s="77"/>
      <c r="J20" s="87"/>
      <c r="K20" s="66"/>
    </row>
    <row r="21" spans="1:11" ht="107.25" customHeight="1">
      <c r="A21" s="14"/>
      <c r="B21" s="19"/>
      <c r="C21" s="29"/>
      <c r="D21" s="43" t="s">
        <v>308</v>
      </c>
      <c r="E21" s="53"/>
      <c r="F21" s="53"/>
      <c r="G21" s="53"/>
      <c r="H21" s="66"/>
      <c r="I21" s="77" t="s">
        <v>17</v>
      </c>
      <c r="J21" s="87" t="str">
        <v>第15の１の注4</v>
      </c>
      <c r="K21" s="66"/>
    </row>
    <row r="22" spans="1:11" ht="87" customHeight="1">
      <c r="A22" s="14"/>
      <c r="B22" s="19"/>
      <c r="C22" s="29"/>
      <c r="D22" s="43" t="s">
        <v>56</v>
      </c>
      <c r="E22" s="53"/>
      <c r="F22" s="53"/>
      <c r="G22" s="53"/>
      <c r="H22" s="66"/>
      <c r="I22" s="77" t="s">
        <v>17</v>
      </c>
      <c r="J22" s="87" t="str">
        <v>第15の１の2の注7</v>
      </c>
      <c r="K22" s="66"/>
    </row>
    <row r="23" spans="1:11" ht="69.75" customHeight="1">
      <c r="A23" s="14"/>
      <c r="B23" s="19"/>
      <c r="C23" s="29"/>
      <c r="D23" s="43" t="s">
        <v>20</v>
      </c>
      <c r="E23" s="53"/>
      <c r="F23" s="53"/>
      <c r="G23" s="53"/>
      <c r="H23" s="66"/>
      <c r="I23" s="77" t="s">
        <v>17</v>
      </c>
      <c r="J23" s="87" t="str">
        <v>第15の１の2の2の注4</v>
      </c>
      <c r="K23" s="66"/>
    </row>
    <row r="24" spans="1:11" ht="96.75" customHeight="1">
      <c r="A24" s="14"/>
      <c r="B24" s="19"/>
      <c r="C24" s="29"/>
      <c r="D24" s="43" t="s">
        <v>218</v>
      </c>
      <c r="E24" s="53"/>
      <c r="F24" s="53"/>
      <c r="G24" s="53"/>
      <c r="H24" s="66"/>
      <c r="I24" s="77" t="s">
        <v>17</v>
      </c>
      <c r="J24" s="87" t="s">
        <v>105</v>
      </c>
      <c r="K24" s="66"/>
    </row>
    <row r="25" spans="1:11" ht="95.25" customHeight="1">
      <c r="A25" s="14"/>
      <c r="B25" s="19"/>
      <c r="C25" s="29"/>
      <c r="D25" s="43" t="s">
        <v>217</v>
      </c>
      <c r="E25" s="53"/>
      <c r="F25" s="53"/>
      <c r="G25" s="53"/>
      <c r="H25" s="66"/>
      <c r="I25" s="77" t="s">
        <v>17</v>
      </c>
      <c r="J25" s="87"/>
      <c r="K25" s="66"/>
    </row>
    <row r="26" spans="1:11" ht="42.75" customHeight="1">
      <c r="A26" s="14"/>
      <c r="B26" s="19"/>
      <c r="C26" s="29"/>
      <c r="D26" s="43" t="s">
        <v>266</v>
      </c>
      <c r="E26" s="53"/>
      <c r="F26" s="53"/>
      <c r="G26" s="53"/>
      <c r="H26" s="66"/>
      <c r="I26" s="77" t="s">
        <v>17</v>
      </c>
      <c r="J26" s="87"/>
      <c r="K26" s="66"/>
    </row>
    <row r="27" spans="1:11" ht="87" customHeight="1">
      <c r="A27" s="14"/>
      <c r="B27" s="19"/>
      <c r="C27" s="32"/>
      <c r="D27" s="43" t="s">
        <v>303</v>
      </c>
      <c r="E27" s="53"/>
      <c r="F27" s="53"/>
      <c r="G27" s="53"/>
      <c r="H27" s="66"/>
      <c r="I27" s="77" t="s">
        <v>17</v>
      </c>
      <c r="J27" s="87" t="s">
        <v>300</v>
      </c>
      <c r="K27" s="66"/>
    </row>
    <row r="28" spans="1:11" ht="108" customHeight="1">
      <c r="A28" s="14"/>
      <c r="B28" s="19"/>
      <c r="C28" s="32"/>
      <c r="D28" s="43" t="s">
        <v>175</v>
      </c>
      <c r="E28" s="53"/>
      <c r="F28" s="53"/>
      <c r="G28" s="53"/>
      <c r="H28" s="66" t="s">
        <v>31</v>
      </c>
      <c r="I28" s="77" t="s">
        <v>17</v>
      </c>
      <c r="J28" s="87" t="s">
        <v>301</v>
      </c>
      <c r="K28" s="66"/>
    </row>
    <row r="29" spans="1:11" ht="107.25" customHeight="1">
      <c r="A29" s="14"/>
      <c r="B29" s="19"/>
      <c r="C29" s="29"/>
      <c r="D29" s="43" t="s">
        <v>267</v>
      </c>
      <c r="E29" s="53"/>
      <c r="F29" s="53"/>
      <c r="G29" s="53"/>
      <c r="H29" s="65" t="s">
        <v>157</v>
      </c>
      <c r="I29" s="77" t="s">
        <v>17</v>
      </c>
      <c r="J29" s="87" t="s">
        <v>194</v>
      </c>
      <c r="K29" s="66"/>
    </row>
    <row r="30" spans="1:11" ht="129.75" customHeight="1">
      <c r="A30" s="14"/>
      <c r="B30" s="19"/>
      <c r="C30" s="33"/>
      <c r="D30" s="44" t="s">
        <v>268</v>
      </c>
      <c r="E30" s="54"/>
      <c r="F30" s="54"/>
      <c r="G30" s="54"/>
      <c r="H30" s="69"/>
      <c r="I30" s="78" t="s">
        <v>17</v>
      </c>
      <c r="J30" s="88" t="s">
        <v>100</v>
      </c>
      <c r="K30" s="67"/>
    </row>
    <row r="31" spans="1:11" ht="99.75" customHeight="1">
      <c r="A31" s="14"/>
      <c r="B31" s="19"/>
      <c r="C31" s="34">
        <v>3</v>
      </c>
      <c r="D31" s="46" t="s">
        <v>222</v>
      </c>
      <c r="E31" s="56"/>
      <c r="F31" s="56"/>
      <c r="G31" s="56"/>
      <c r="H31" s="70"/>
      <c r="I31" s="80" t="s">
        <v>17</v>
      </c>
      <c r="J31" s="90" t="s">
        <v>233</v>
      </c>
      <c r="K31" s="70"/>
    </row>
    <row r="32" spans="1:11" ht="120.75" customHeight="1">
      <c r="A32" s="14"/>
      <c r="B32" s="19"/>
      <c r="C32" s="34">
        <v>4</v>
      </c>
      <c r="D32" s="47" t="s">
        <v>270</v>
      </c>
      <c r="E32" s="56"/>
      <c r="F32" s="56"/>
      <c r="G32" s="56"/>
      <c r="H32" s="70" t="s">
        <v>151</v>
      </c>
      <c r="I32" s="80" t="s">
        <v>17</v>
      </c>
      <c r="J32" s="90" t="str">
        <v>第15の１の2の3の注</v>
      </c>
      <c r="K32" s="70"/>
    </row>
    <row r="33" spans="1:11" ht="120.75" customHeight="1">
      <c r="A33" s="14"/>
      <c r="B33" s="19"/>
      <c r="C33" s="34">
        <v>5</v>
      </c>
      <c r="D33" s="47" t="s">
        <v>141</v>
      </c>
      <c r="E33" s="56"/>
      <c r="F33" s="56"/>
      <c r="G33" s="56"/>
      <c r="H33" s="70" t="s">
        <v>219</v>
      </c>
      <c r="I33" s="80" t="s">
        <v>17</v>
      </c>
      <c r="J33" s="90" t="str">
        <v>第15の１の2の4の注</v>
      </c>
      <c r="K33" s="70"/>
    </row>
    <row r="34" spans="1:11" ht="82.5" customHeight="1">
      <c r="A34" s="13"/>
      <c r="B34" s="20"/>
      <c r="C34" s="27">
        <v>6</v>
      </c>
      <c r="D34" s="41" t="s">
        <v>273</v>
      </c>
      <c r="E34" s="51"/>
      <c r="F34" s="51"/>
      <c r="G34" s="51"/>
      <c r="H34" s="63" t="s">
        <v>145</v>
      </c>
      <c r="I34" s="75" t="s">
        <v>17</v>
      </c>
      <c r="J34" s="85" t="str">
        <v>第15の1の3の注</v>
      </c>
      <c r="K34" s="63"/>
    </row>
    <row r="35" spans="1:11" ht="45.75" customHeight="1">
      <c r="A35" s="12">
        <v>3</v>
      </c>
      <c r="B35" s="21" t="s">
        <v>90</v>
      </c>
      <c r="C35" s="35"/>
      <c r="D35" s="40" t="s">
        <v>223</v>
      </c>
      <c r="E35" s="50"/>
      <c r="F35" s="50"/>
      <c r="G35" s="50"/>
      <c r="H35" s="62"/>
      <c r="I35" s="74" t="s">
        <v>98</v>
      </c>
      <c r="J35" s="84" t="str">
        <v>第15の1の3の2の注1から注14</v>
      </c>
      <c r="K35" s="62"/>
    </row>
    <row r="36" spans="1:11" ht="25.5" customHeight="1">
      <c r="A36" s="14"/>
      <c r="B36" s="22"/>
      <c r="C36" s="36">
        <v>1</v>
      </c>
      <c r="D36" s="46" t="s">
        <v>123</v>
      </c>
      <c r="E36" s="56"/>
      <c r="F36" s="56"/>
      <c r="G36" s="56"/>
      <c r="H36" s="70" t="s">
        <v>241</v>
      </c>
      <c r="I36" s="57"/>
      <c r="J36" s="90"/>
      <c r="K36" s="70"/>
    </row>
    <row r="37" spans="1:11" ht="25.5" customHeight="1">
      <c r="A37" s="14"/>
      <c r="B37" s="22"/>
      <c r="C37" s="36">
        <v>2</v>
      </c>
      <c r="D37" s="46" t="s">
        <v>11</v>
      </c>
      <c r="E37" s="56"/>
      <c r="F37" s="56"/>
      <c r="G37" s="56"/>
      <c r="H37" s="70" t="s">
        <v>242</v>
      </c>
      <c r="I37" s="57"/>
      <c r="J37" s="90"/>
      <c r="K37" s="70"/>
    </row>
    <row r="38" spans="1:11" ht="25.5" customHeight="1">
      <c r="A38" s="14"/>
      <c r="B38" s="22"/>
      <c r="C38" s="36">
        <v>3</v>
      </c>
      <c r="D38" s="46" t="s">
        <v>224</v>
      </c>
      <c r="E38" s="56"/>
      <c r="F38" s="56"/>
      <c r="G38" s="56"/>
      <c r="H38" s="70" t="s">
        <v>241</v>
      </c>
      <c r="I38" s="57"/>
      <c r="J38" s="90"/>
      <c r="K38" s="70"/>
    </row>
    <row r="39" spans="1:11" ht="25.5" customHeight="1">
      <c r="A39" s="14"/>
      <c r="B39" s="22"/>
      <c r="C39" s="36">
        <v>4</v>
      </c>
      <c r="D39" s="46" t="s">
        <v>226</v>
      </c>
      <c r="E39" s="56"/>
      <c r="F39" s="56"/>
      <c r="G39" s="56"/>
      <c r="H39" s="70" t="s">
        <v>242</v>
      </c>
      <c r="I39" s="57"/>
      <c r="J39" s="90"/>
      <c r="K39" s="70"/>
    </row>
    <row r="40" spans="1:11" ht="25.5" customHeight="1">
      <c r="A40" s="14"/>
      <c r="B40" s="22"/>
      <c r="C40" s="36">
        <v>5</v>
      </c>
      <c r="D40" s="46" t="s">
        <v>227</v>
      </c>
      <c r="E40" s="56"/>
      <c r="F40" s="56"/>
      <c r="G40" s="56"/>
      <c r="H40" s="70" t="s">
        <v>243</v>
      </c>
      <c r="I40" s="57"/>
      <c r="J40" s="90"/>
      <c r="K40" s="70"/>
    </row>
    <row r="41" spans="1:11" ht="25.5" customHeight="1">
      <c r="A41" s="14"/>
      <c r="B41" s="22"/>
      <c r="C41" s="36">
        <v>6</v>
      </c>
      <c r="D41" s="46" t="s">
        <v>228</v>
      </c>
      <c r="E41" s="56"/>
      <c r="F41" s="56"/>
      <c r="G41" s="56"/>
      <c r="H41" s="70" t="s">
        <v>135</v>
      </c>
      <c r="I41" s="57"/>
      <c r="J41" s="90"/>
      <c r="K41" s="70"/>
    </row>
    <row r="42" spans="1:11" ht="25.5" customHeight="1">
      <c r="A42" s="14"/>
      <c r="B42" s="22"/>
      <c r="C42" s="36">
        <v>7</v>
      </c>
      <c r="D42" s="46" t="s">
        <v>169</v>
      </c>
      <c r="E42" s="56"/>
      <c r="F42" s="56"/>
      <c r="G42" s="56"/>
      <c r="H42" s="70" t="str">
        <v>・　平18厚労告551・第17号・イ（1）に適合する事業所</v>
      </c>
      <c r="I42" s="57"/>
      <c r="J42" s="90"/>
      <c r="K42" s="70"/>
    </row>
    <row r="43" spans="1:11" ht="25.5" customHeight="1">
      <c r="A43" s="14"/>
      <c r="B43" s="22"/>
      <c r="C43" s="36">
        <v>8</v>
      </c>
      <c r="D43" s="46" t="s">
        <v>229</v>
      </c>
      <c r="E43" s="56"/>
      <c r="F43" s="56"/>
      <c r="G43" s="56"/>
      <c r="H43" s="70" t="str">
        <v>・　平18厚労告551・第17号・イ（2）に適合する事業所</v>
      </c>
      <c r="I43" s="57"/>
      <c r="J43" s="90"/>
      <c r="K43" s="70"/>
    </row>
    <row r="44" spans="1:11" ht="25.5" customHeight="1">
      <c r="A44" s="14"/>
      <c r="B44" s="22"/>
      <c r="C44" s="36">
        <v>9</v>
      </c>
      <c r="D44" s="46" t="s">
        <v>230</v>
      </c>
      <c r="E44" s="56"/>
      <c r="F44" s="56"/>
      <c r="G44" s="56"/>
      <c r="H44" s="70" t="str">
        <v>・　平18厚労告551・第17号・イ（1）に適合する事業所</v>
      </c>
      <c r="I44" s="57"/>
      <c r="J44" s="90"/>
      <c r="K44" s="70"/>
    </row>
    <row r="45" spans="1:11" ht="25.5" customHeight="1">
      <c r="A45" s="14"/>
      <c r="B45" s="22"/>
      <c r="C45" s="36">
        <v>10</v>
      </c>
      <c r="D45" s="46" t="s">
        <v>122</v>
      </c>
      <c r="E45" s="56"/>
      <c r="F45" s="56"/>
      <c r="G45" s="56"/>
      <c r="H45" s="70" t="str">
        <v>・　平18厚労告551・第17号・イ（2）に適合する事業所</v>
      </c>
      <c r="I45" s="57"/>
      <c r="J45" s="90"/>
      <c r="K45" s="70"/>
    </row>
    <row r="46" spans="1:11" ht="25.5" customHeight="1">
      <c r="A46" s="14"/>
      <c r="B46" s="22"/>
      <c r="C46" s="36">
        <v>11</v>
      </c>
      <c r="D46" s="46" t="s">
        <v>166</v>
      </c>
      <c r="E46" s="57"/>
      <c r="F46" s="57"/>
      <c r="G46" s="57"/>
      <c r="H46" s="70" t="s">
        <v>304</v>
      </c>
      <c r="I46" s="57"/>
      <c r="J46" s="90"/>
      <c r="K46" s="70"/>
    </row>
    <row r="47" spans="1:11" ht="25.5" customHeight="1">
      <c r="A47" s="14"/>
      <c r="B47" s="22"/>
      <c r="C47" s="36">
        <v>12</v>
      </c>
      <c r="D47" s="46" t="s">
        <v>232</v>
      </c>
      <c r="E47" s="57"/>
      <c r="F47" s="57"/>
      <c r="G47" s="57"/>
      <c r="H47" s="70" t="str">
        <v>・　平18厚労告551・第17号・イ（2）に適合する事業所</v>
      </c>
      <c r="I47" s="57"/>
      <c r="J47" s="90"/>
      <c r="K47" s="70"/>
    </row>
    <row r="48" spans="1:11" ht="25.5" customHeight="1">
      <c r="A48" s="14"/>
      <c r="B48" s="22"/>
      <c r="C48" s="36">
        <v>13</v>
      </c>
      <c r="D48" s="46" t="s">
        <v>148</v>
      </c>
      <c r="E48" s="57"/>
      <c r="F48" s="57"/>
      <c r="G48" s="57"/>
      <c r="H48" s="70" t="str">
        <v>・　平18厚労告551・第18号・ロ（1）に適合する事業所</v>
      </c>
      <c r="I48" s="57"/>
      <c r="J48" s="90"/>
      <c r="K48" s="70"/>
    </row>
    <row r="49" spans="1:11" ht="25.5" customHeight="1">
      <c r="A49" s="13"/>
      <c r="B49" s="23"/>
      <c r="C49" s="37">
        <v>14</v>
      </c>
      <c r="D49" s="41" t="s">
        <v>30</v>
      </c>
      <c r="E49" s="58"/>
      <c r="F49" s="58"/>
      <c r="G49" s="58"/>
      <c r="H49" s="63" t="str">
        <v>・　平18厚労告551・第18号・ロ（2）に適合する事業所</v>
      </c>
      <c r="I49" s="58"/>
      <c r="J49" s="85"/>
      <c r="K49" s="63"/>
    </row>
    <row r="50" spans="1:11" ht="75" customHeight="1">
      <c r="A50" s="12">
        <v>4</v>
      </c>
      <c r="B50" s="21" t="s">
        <v>73</v>
      </c>
      <c r="C50" s="26">
        <v>1</v>
      </c>
      <c r="D50" s="40" t="s">
        <v>66</v>
      </c>
      <c r="E50" s="59"/>
      <c r="F50" s="59"/>
      <c r="G50" s="59"/>
      <c r="H50" s="62"/>
      <c r="I50" s="74" t="s">
        <v>17</v>
      </c>
      <c r="J50" s="84" t="str">
        <v>第15の1の4の注1</v>
      </c>
      <c r="K50" s="62" t="s">
        <v>85</v>
      </c>
    </row>
    <row r="51" spans="1:11" ht="75" customHeight="1">
      <c r="A51" s="14"/>
      <c r="B51" s="22"/>
      <c r="C51" s="34">
        <v>2</v>
      </c>
      <c r="D51" s="46" t="s">
        <v>237</v>
      </c>
      <c r="E51" s="57"/>
      <c r="F51" s="57"/>
      <c r="G51" s="57"/>
      <c r="H51" s="70" t="s">
        <v>76</v>
      </c>
      <c r="I51" s="80" t="s">
        <v>17</v>
      </c>
      <c r="J51" s="90" t="str">
        <v>第15の1の4の注2</v>
      </c>
      <c r="K51" s="70"/>
    </row>
    <row r="52" spans="1:11" ht="93" customHeight="1">
      <c r="A52" s="13"/>
      <c r="B52" s="23"/>
      <c r="C52" s="27">
        <v>3</v>
      </c>
      <c r="D52" s="41" t="s">
        <v>209</v>
      </c>
      <c r="E52" s="58"/>
      <c r="F52" s="58"/>
      <c r="G52" s="58"/>
      <c r="H52" s="63" t="s">
        <v>309</v>
      </c>
      <c r="I52" s="75" t="s">
        <v>17</v>
      </c>
      <c r="J52" s="85" t="str">
        <v>第15の1の4の注3</v>
      </c>
      <c r="K52" s="63"/>
    </row>
    <row r="53" spans="1:11" ht="105" customHeight="1">
      <c r="A53" s="12">
        <v>5</v>
      </c>
      <c r="B53" s="21" t="s">
        <v>80</v>
      </c>
      <c r="C53" s="26">
        <v>1</v>
      </c>
      <c r="D53" s="40" t="s">
        <v>244</v>
      </c>
      <c r="E53" s="59"/>
      <c r="F53" s="59"/>
      <c r="G53" s="59"/>
      <c r="H53" s="62" t="s">
        <v>83</v>
      </c>
      <c r="I53" s="74" t="s">
        <v>17</v>
      </c>
      <c r="J53" s="84" t="str">
        <v>第15の1の4の2の注1</v>
      </c>
      <c r="K53" s="62"/>
    </row>
    <row r="54" spans="1:11" ht="105" customHeight="1">
      <c r="A54" s="13"/>
      <c r="B54" s="23"/>
      <c r="C54" s="27">
        <v>2</v>
      </c>
      <c r="D54" s="41" t="s">
        <v>155</v>
      </c>
      <c r="E54" s="58"/>
      <c r="F54" s="58"/>
      <c r="G54" s="58"/>
      <c r="H54" s="63"/>
      <c r="I54" s="75" t="s">
        <v>17</v>
      </c>
      <c r="J54" s="85" t="str">
        <v>第15の1の4の2の注2</v>
      </c>
      <c r="K54" s="63"/>
    </row>
    <row r="55" spans="1:11" ht="44.25" customHeight="1">
      <c r="A55" s="15">
        <v>6</v>
      </c>
      <c r="B55" s="24" t="s">
        <v>174</v>
      </c>
      <c r="C55" s="38"/>
      <c r="D55" s="48" t="s">
        <v>176</v>
      </c>
      <c r="E55" s="60"/>
      <c r="F55" s="60"/>
      <c r="G55" s="60"/>
      <c r="H55" s="71"/>
      <c r="I55" s="81" t="s">
        <v>17</v>
      </c>
      <c r="J55" s="91" t="str">
        <v>第15の1の4の3の注</v>
      </c>
      <c r="K55" s="71"/>
    </row>
    <row r="56" spans="1:11" ht="81.75" customHeight="1">
      <c r="A56" s="15">
        <v>7</v>
      </c>
      <c r="B56" s="24" t="s">
        <v>45</v>
      </c>
      <c r="C56" s="38"/>
      <c r="D56" s="48" t="s">
        <v>220</v>
      </c>
      <c r="E56" s="60"/>
      <c r="F56" s="60"/>
      <c r="G56" s="60"/>
      <c r="H56" s="71" t="s">
        <v>236</v>
      </c>
      <c r="I56" s="81" t="s">
        <v>17</v>
      </c>
      <c r="J56" s="91" t="str">
        <v>第15の1の4の4の注</v>
      </c>
      <c r="K56" s="71"/>
    </row>
    <row r="57" spans="1:11" ht="185.25" customHeight="1">
      <c r="A57" s="15">
        <v>8</v>
      </c>
      <c r="B57" s="24" t="s">
        <v>179</v>
      </c>
      <c r="C57" s="38"/>
      <c r="D57" s="48" t="s">
        <v>274</v>
      </c>
      <c r="E57" s="60"/>
      <c r="F57" s="60"/>
      <c r="G57" s="60"/>
      <c r="H57" s="71" t="s">
        <v>173</v>
      </c>
      <c r="I57" s="81" t="s">
        <v>17</v>
      </c>
      <c r="J57" s="91" t="str">
        <v>第15の1の4の5の注</v>
      </c>
      <c r="K57" s="71"/>
    </row>
    <row r="58" spans="1:11" ht="189">
      <c r="A58" s="15">
        <v>9</v>
      </c>
      <c r="B58" s="24" t="s">
        <v>182</v>
      </c>
      <c r="C58" s="38"/>
      <c r="D58" s="48" t="s">
        <v>102</v>
      </c>
      <c r="E58" s="60"/>
      <c r="F58" s="60"/>
      <c r="G58" s="60"/>
      <c r="H58" s="71"/>
      <c r="I58" s="81" t="s">
        <v>17</v>
      </c>
      <c r="J58" s="91" t="str">
        <v>第15の1の4の6の注</v>
      </c>
      <c r="K58" s="71"/>
    </row>
    <row r="59" spans="1:11" ht="252">
      <c r="A59" s="12">
        <v>10</v>
      </c>
      <c r="B59" s="21" t="s">
        <v>84</v>
      </c>
      <c r="C59" s="26">
        <v>1</v>
      </c>
      <c r="D59" s="40" t="s">
        <v>82</v>
      </c>
      <c r="E59" s="59"/>
      <c r="F59" s="59"/>
      <c r="G59" s="59"/>
      <c r="H59" s="62" t="s">
        <v>112</v>
      </c>
      <c r="I59" s="74" t="s">
        <v>17</v>
      </c>
      <c r="J59" s="84" t="str">
        <v>第15の1の5の注1</v>
      </c>
      <c r="K59" s="62"/>
    </row>
    <row r="60" spans="1:11" ht="267.75">
      <c r="A60" s="14"/>
      <c r="B60" s="22"/>
      <c r="C60" s="34">
        <v>2</v>
      </c>
      <c r="D60" s="46" t="s">
        <v>140</v>
      </c>
      <c r="E60" s="57"/>
      <c r="F60" s="57"/>
      <c r="G60" s="57"/>
      <c r="H60" s="70" t="s">
        <v>294</v>
      </c>
      <c r="I60" s="80" t="s">
        <v>17</v>
      </c>
      <c r="J60" s="90" t="str">
        <v>第15の1の5の注2</v>
      </c>
      <c r="K60" s="70"/>
    </row>
    <row r="61" spans="1:11" ht="204.75">
      <c r="A61" s="14"/>
      <c r="B61" s="22"/>
      <c r="C61" s="34">
        <v>3</v>
      </c>
      <c r="D61" s="46" t="s">
        <v>276</v>
      </c>
      <c r="E61" s="57"/>
      <c r="F61" s="57"/>
      <c r="G61" s="57"/>
      <c r="H61" s="70" t="s">
        <v>245</v>
      </c>
      <c r="I61" s="80" t="s">
        <v>17</v>
      </c>
      <c r="J61" s="90" t="str">
        <v>第15の1の5の注3</v>
      </c>
      <c r="K61" s="70" t="s">
        <v>257</v>
      </c>
    </row>
    <row r="62" spans="1:11" ht="189">
      <c r="A62" s="14"/>
      <c r="B62" s="22"/>
      <c r="C62" s="34">
        <v>4</v>
      </c>
      <c r="D62" s="46" t="s">
        <v>221</v>
      </c>
      <c r="E62" s="57"/>
      <c r="F62" s="57"/>
      <c r="G62" s="57"/>
      <c r="H62" s="70" t="s">
        <v>9</v>
      </c>
      <c r="I62" s="80" t="s">
        <v>17</v>
      </c>
      <c r="J62" s="90" t="str">
        <v>第15の1の5の注4</v>
      </c>
      <c r="K62" s="70"/>
    </row>
    <row r="63" spans="1:11" ht="222" customHeight="1">
      <c r="A63" s="14"/>
      <c r="B63" s="22"/>
      <c r="C63" s="34">
        <v>5</v>
      </c>
      <c r="D63" s="46" t="s">
        <v>277</v>
      </c>
      <c r="E63" s="57"/>
      <c r="F63" s="57"/>
      <c r="G63" s="57"/>
      <c r="H63" s="70" t="s">
        <v>246</v>
      </c>
      <c r="I63" s="80" t="s">
        <v>17</v>
      </c>
      <c r="J63" s="90" t="str">
        <v>第15の1の5の注5</v>
      </c>
      <c r="K63" s="70"/>
    </row>
    <row r="64" spans="1:11" ht="225" customHeight="1">
      <c r="A64" s="13"/>
      <c r="B64" s="23"/>
      <c r="C64" s="27">
        <v>6</v>
      </c>
      <c r="D64" s="41" t="s">
        <v>278</v>
      </c>
      <c r="E64" s="58"/>
      <c r="F64" s="58"/>
      <c r="G64" s="58"/>
      <c r="H64" s="63" t="s">
        <v>131</v>
      </c>
      <c r="I64" s="75" t="s">
        <v>17</v>
      </c>
      <c r="J64" s="85" t="str">
        <v>第15の1の5の注6</v>
      </c>
      <c r="K64" s="63" t="s">
        <v>257</v>
      </c>
    </row>
    <row r="65" spans="1:11" ht="143.25" customHeight="1">
      <c r="A65" s="15">
        <v>11</v>
      </c>
      <c r="B65" s="24" t="s">
        <v>183</v>
      </c>
      <c r="C65" s="39"/>
      <c r="D65" s="48" t="s">
        <v>279</v>
      </c>
      <c r="E65" s="60"/>
      <c r="F65" s="60"/>
      <c r="G65" s="60"/>
      <c r="H65" s="71" t="s">
        <v>295</v>
      </c>
      <c r="I65" s="81" t="s">
        <v>17</v>
      </c>
      <c r="J65" s="91" t="str">
        <v>第15の1の5の2の注</v>
      </c>
      <c r="K65" s="71"/>
    </row>
    <row r="66" spans="1:11" ht="170.25" customHeight="1">
      <c r="A66" s="12">
        <v>12</v>
      </c>
      <c r="B66" s="21" t="s">
        <v>185</v>
      </c>
      <c r="C66" s="26">
        <v>1</v>
      </c>
      <c r="D66" s="40" t="s">
        <v>280</v>
      </c>
      <c r="E66" s="59"/>
      <c r="F66" s="59"/>
      <c r="G66" s="59"/>
      <c r="H66" s="62" t="s">
        <v>310</v>
      </c>
      <c r="I66" s="74" t="s">
        <v>17</v>
      </c>
      <c r="J66" s="84" t="str">
        <v>第15の1の6の注1</v>
      </c>
      <c r="K66" s="62" t="s">
        <v>161</v>
      </c>
    </row>
    <row r="67" spans="1:11" ht="138" customHeight="1">
      <c r="A67" s="14"/>
      <c r="B67" s="22"/>
      <c r="C67" s="34">
        <v>2</v>
      </c>
      <c r="D67" s="46" t="s">
        <v>200</v>
      </c>
      <c r="E67" s="57"/>
      <c r="F67" s="57"/>
      <c r="G67" s="57"/>
      <c r="H67" s="70" t="s">
        <v>118</v>
      </c>
      <c r="I67" s="80" t="s">
        <v>17</v>
      </c>
      <c r="J67" s="90" t="str">
        <v>第15の1の6の注2</v>
      </c>
      <c r="K67" s="70"/>
    </row>
    <row r="68" spans="1:11" ht="159.75" customHeight="1">
      <c r="A68" s="14"/>
      <c r="B68" s="22"/>
      <c r="C68" s="34">
        <v>3</v>
      </c>
      <c r="D68" s="46" t="s">
        <v>69</v>
      </c>
      <c r="E68" s="57"/>
      <c r="F68" s="57"/>
      <c r="G68" s="57"/>
      <c r="H68" s="70" t="s">
        <v>269</v>
      </c>
      <c r="I68" s="80" t="s">
        <v>17</v>
      </c>
      <c r="J68" s="90" t="str">
        <v>第15の1の6の注3</v>
      </c>
      <c r="K68" s="70" t="s">
        <v>161</v>
      </c>
    </row>
    <row r="69" spans="1:11" ht="126.75" customHeight="1">
      <c r="A69" s="13"/>
      <c r="B69" s="23"/>
      <c r="C69" s="27">
        <v>4</v>
      </c>
      <c r="D69" s="41" t="s">
        <v>281</v>
      </c>
      <c r="E69" s="58"/>
      <c r="F69" s="58"/>
      <c r="G69" s="58"/>
      <c r="H69" s="63" t="s">
        <v>247</v>
      </c>
      <c r="I69" s="75" t="s">
        <v>17</v>
      </c>
      <c r="J69" s="85" t="str">
        <v>第15の1の6の注4</v>
      </c>
      <c r="K69" s="63"/>
    </row>
    <row r="70" spans="1:11" ht="96.75" customHeight="1">
      <c r="A70" s="15">
        <v>13</v>
      </c>
      <c r="B70" s="24" t="s">
        <v>58</v>
      </c>
      <c r="C70" s="39"/>
      <c r="D70" s="48" t="s">
        <v>282</v>
      </c>
      <c r="E70" s="60"/>
      <c r="F70" s="60"/>
      <c r="G70" s="60"/>
      <c r="H70" s="71" t="s">
        <v>202</v>
      </c>
      <c r="I70" s="81" t="s">
        <v>17</v>
      </c>
      <c r="J70" s="91" t="str">
        <v>第15の1の7の注</v>
      </c>
      <c r="K70" s="71" t="s">
        <v>161</v>
      </c>
    </row>
    <row r="71" spans="1:11" ht="126.75" customHeight="1">
      <c r="A71" s="12">
        <v>14</v>
      </c>
      <c r="B71" s="21" t="s">
        <v>186</v>
      </c>
      <c r="C71" s="26">
        <v>1</v>
      </c>
      <c r="D71" s="40" t="s">
        <v>283</v>
      </c>
      <c r="E71" s="59"/>
      <c r="F71" s="59"/>
      <c r="G71" s="59"/>
      <c r="H71" s="62" t="s">
        <v>60</v>
      </c>
      <c r="I71" s="74" t="s">
        <v>17</v>
      </c>
      <c r="J71" s="84" t="str">
        <v>第15の1の8の注1</v>
      </c>
      <c r="K71" s="62"/>
    </row>
    <row r="72" spans="1:11" ht="157.5">
      <c r="A72" s="13"/>
      <c r="B72" s="23"/>
      <c r="C72" s="27">
        <v>2</v>
      </c>
      <c r="D72" s="41" t="s">
        <v>150</v>
      </c>
      <c r="E72" s="58"/>
      <c r="F72" s="58"/>
      <c r="G72" s="58"/>
      <c r="H72" s="63" t="s">
        <v>248</v>
      </c>
      <c r="I72" s="75" t="s">
        <v>17</v>
      </c>
      <c r="J72" s="85" t="str">
        <v>第15の1の8の注2</v>
      </c>
      <c r="K72" s="63"/>
    </row>
    <row r="73" spans="1:11" ht="74.25" customHeight="1">
      <c r="A73" s="12">
        <v>15</v>
      </c>
      <c r="B73" s="16" t="s">
        <v>44</v>
      </c>
      <c r="C73" s="26">
        <v>1</v>
      </c>
      <c r="D73" s="40" t="s">
        <v>168</v>
      </c>
      <c r="E73" s="59"/>
      <c r="F73" s="59"/>
      <c r="G73" s="59"/>
      <c r="H73" s="62" t="s">
        <v>249</v>
      </c>
      <c r="I73" s="74" t="s">
        <v>17</v>
      </c>
      <c r="J73" s="84" t="str">
        <v>第15の1の9の注1</v>
      </c>
      <c r="K73" s="62"/>
    </row>
    <row r="74" spans="1:11" ht="74.25" customHeight="1">
      <c r="A74" s="13"/>
      <c r="B74" s="17"/>
      <c r="C74" s="27">
        <v>2</v>
      </c>
      <c r="D74" s="41" t="s">
        <v>116</v>
      </c>
      <c r="E74" s="58"/>
      <c r="F74" s="58"/>
      <c r="G74" s="58"/>
      <c r="H74" s="63" t="s">
        <v>249</v>
      </c>
      <c r="I74" s="75" t="s">
        <v>17</v>
      </c>
      <c r="J74" s="85" t="str">
        <v>第15の1の9の注2</v>
      </c>
      <c r="K74" s="63"/>
    </row>
    <row r="75" spans="1:11" ht="305.25" customHeight="1">
      <c r="A75" s="12">
        <v>16</v>
      </c>
      <c r="B75" s="21" t="s">
        <v>187</v>
      </c>
      <c r="C75" s="26">
        <v>1</v>
      </c>
      <c r="D75" s="40" t="s">
        <v>86</v>
      </c>
      <c r="E75" s="59"/>
      <c r="F75" s="59"/>
      <c r="G75" s="59"/>
      <c r="H75" s="62" t="s">
        <v>165</v>
      </c>
      <c r="I75" s="74" t="s">
        <v>17</v>
      </c>
      <c r="J75" s="84" t="str">
        <v>第15の2の注1</v>
      </c>
      <c r="K75" s="62"/>
    </row>
    <row r="76" spans="1:11" ht="169.5" customHeight="1">
      <c r="A76" s="14"/>
      <c r="B76" s="22"/>
      <c r="C76" s="34">
        <v>2</v>
      </c>
      <c r="D76" s="46" t="s">
        <v>234</v>
      </c>
      <c r="E76" s="57"/>
      <c r="F76" s="57"/>
      <c r="G76" s="57"/>
      <c r="H76" s="70" t="s">
        <v>250</v>
      </c>
      <c r="I76" s="80" t="s">
        <v>17</v>
      </c>
      <c r="J76" s="90" t="str">
        <v>第15の2の注2</v>
      </c>
      <c r="K76" s="70"/>
    </row>
    <row r="77" spans="1:11" ht="303" customHeight="1">
      <c r="A77" s="14"/>
      <c r="B77" s="22"/>
      <c r="C77" s="34">
        <v>3</v>
      </c>
      <c r="D77" s="46" t="s">
        <v>235</v>
      </c>
      <c r="E77" s="57"/>
      <c r="F77" s="57"/>
      <c r="G77" s="57"/>
      <c r="H77" s="70" t="s">
        <v>251</v>
      </c>
      <c r="I77" s="80" t="s">
        <v>17</v>
      </c>
      <c r="J77" s="90" t="str">
        <v>第15の2の注3</v>
      </c>
      <c r="K77" s="70"/>
    </row>
    <row r="78" spans="1:11" ht="78.75">
      <c r="A78" s="14"/>
      <c r="B78" s="22"/>
      <c r="C78" s="34">
        <v>4</v>
      </c>
      <c r="D78" s="46" t="s">
        <v>42</v>
      </c>
      <c r="E78" s="57"/>
      <c r="F78" s="57"/>
      <c r="G78" s="57"/>
      <c r="H78" s="70" t="s">
        <v>143</v>
      </c>
      <c r="I78" s="80" t="s">
        <v>17</v>
      </c>
      <c r="J78" s="90" t="str">
        <v>第15の2の注4</v>
      </c>
      <c r="K78" s="70"/>
    </row>
    <row r="79" spans="1:11" ht="130.5" customHeight="1">
      <c r="A79" s="13"/>
      <c r="B79" s="23"/>
      <c r="C79" s="27">
        <v>5</v>
      </c>
      <c r="D79" s="41" t="s">
        <v>22</v>
      </c>
      <c r="E79" s="58"/>
      <c r="F79" s="58"/>
      <c r="G79" s="58"/>
      <c r="H79" s="63"/>
      <c r="I79" s="75" t="s">
        <v>17</v>
      </c>
      <c r="J79" s="85" t="str">
        <v>第15の2の注5</v>
      </c>
      <c r="K79" s="63"/>
    </row>
    <row r="80" spans="1:11" ht="165.75" customHeight="1">
      <c r="A80" s="15">
        <v>17</v>
      </c>
      <c r="B80" s="24" t="s">
        <v>188</v>
      </c>
      <c r="C80" s="39"/>
      <c r="D80" s="48" t="s">
        <v>164</v>
      </c>
      <c r="E80" s="60"/>
      <c r="F80" s="60"/>
      <c r="G80" s="60"/>
      <c r="H80" s="71" t="s">
        <v>252</v>
      </c>
      <c r="I80" s="81" t="s">
        <v>17</v>
      </c>
      <c r="J80" s="91" t="str">
        <v>第15の3の注</v>
      </c>
      <c r="K80" s="71" t="s">
        <v>258</v>
      </c>
    </row>
    <row r="81" spans="1:11" ht="177" customHeight="1">
      <c r="A81" s="15">
        <v>18</v>
      </c>
      <c r="B81" s="24" t="s">
        <v>189</v>
      </c>
      <c r="C81" s="39"/>
      <c r="D81" s="48" t="s">
        <v>284</v>
      </c>
      <c r="E81" s="60"/>
      <c r="F81" s="60"/>
      <c r="G81" s="60"/>
      <c r="H81" s="71" t="s">
        <v>298</v>
      </c>
      <c r="I81" s="81" t="s">
        <v>17</v>
      </c>
      <c r="J81" s="91" t="str">
        <v>第15の3の2の注2</v>
      </c>
      <c r="K81" s="71" t="s">
        <v>258</v>
      </c>
    </row>
    <row r="82" spans="1:11" ht="98.25" customHeight="1">
      <c r="A82" s="15">
        <v>19</v>
      </c>
      <c r="B82" s="24" t="s">
        <v>162</v>
      </c>
      <c r="C82" s="39"/>
      <c r="D82" s="48" t="s">
        <v>286</v>
      </c>
      <c r="E82" s="60"/>
      <c r="F82" s="60"/>
      <c r="G82" s="60"/>
      <c r="H82" s="71" t="s">
        <v>97</v>
      </c>
      <c r="I82" s="81" t="s">
        <v>17</v>
      </c>
      <c r="J82" s="91" t="str">
        <v>第15の4の注</v>
      </c>
      <c r="K82" s="71" t="s">
        <v>259</v>
      </c>
    </row>
    <row r="83" spans="1:11" ht="102.75" customHeight="1">
      <c r="A83" s="15">
        <v>20</v>
      </c>
      <c r="B83" s="24" t="s">
        <v>104</v>
      </c>
      <c r="C83" s="39"/>
      <c r="D83" s="48" t="s">
        <v>287</v>
      </c>
      <c r="E83" s="60"/>
      <c r="F83" s="60"/>
      <c r="G83" s="60"/>
      <c r="H83" s="71" t="s">
        <v>204</v>
      </c>
      <c r="I83" s="81" t="s">
        <v>17</v>
      </c>
      <c r="J83" s="91" t="str">
        <v>第15の5の注</v>
      </c>
      <c r="K83" s="71" t="s">
        <v>259</v>
      </c>
    </row>
    <row r="84" spans="1:11" ht="225.75" customHeight="1">
      <c r="A84" s="15">
        <v>21</v>
      </c>
      <c r="B84" s="24" t="s">
        <v>190</v>
      </c>
      <c r="C84" s="39"/>
      <c r="D84" s="48" t="s">
        <v>239</v>
      </c>
      <c r="E84" s="60"/>
      <c r="F84" s="60"/>
      <c r="G84" s="60"/>
      <c r="H84" s="71" t="s">
        <v>299</v>
      </c>
      <c r="I84" s="81" t="s">
        <v>17</v>
      </c>
      <c r="J84" s="91" t="str">
        <v>第15の6の注</v>
      </c>
      <c r="K84" s="71"/>
    </row>
    <row r="85" spans="1:11" ht="165" customHeight="1">
      <c r="A85" s="15">
        <v>22</v>
      </c>
      <c r="B85" s="24" t="s">
        <v>177</v>
      </c>
      <c r="C85" s="39"/>
      <c r="D85" s="48" t="s">
        <v>126</v>
      </c>
      <c r="E85" s="60"/>
      <c r="F85" s="60"/>
      <c r="G85" s="60"/>
      <c r="H85" s="71" t="s">
        <v>225</v>
      </c>
      <c r="I85" s="81" t="s">
        <v>17</v>
      </c>
      <c r="J85" s="91" t="str">
        <v>第15の6の2の注</v>
      </c>
      <c r="K85" s="71"/>
    </row>
    <row r="86" spans="1:11" ht="107.25" customHeight="1">
      <c r="A86" s="15">
        <v>23</v>
      </c>
      <c r="B86" s="24" t="s">
        <v>191</v>
      </c>
      <c r="C86" s="39"/>
      <c r="D86" s="48" t="s">
        <v>43</v>
      </c>
      <c r="E86" s="60"/>
      <c r="F86" s="60"/>
      <c r="G86" s="60"/>
      <c r="H86" s="71" t="s">
        <v>211</v>
      </c>
      <c r="I86" s="81" t="s">
        <v>17</v>
      </c>
      <c r="J86" s="91" t="str">
        <v>第15の6の3の注</v>
      </c>
      <c r="K86" s="71"/>
    </row>
    <row r="87" spans="1:11" ht="96.75" customHeight="1">
      <c r="A87" s="12">
        <v>24</v>
      </c>
      <c r="B87" s="21" t="s">
        <v>99</v>
      </c>
      <c r="C87" s="26">
        <v>1</v>
      </c>
      <c r="D87" s="40" t="s">
        <v>288</v>
      </c>
      <c r="E87" s="59"/>
      <c r="F87" s="59"/>
      <c r="G87" s="59"/>
      <c r="H87" s="62" t="s">
        <v>147</v>
      </c>
      <c r="I87" s="74" t="s">
        <v>17</v>
      </c>
      <c r="J87" s="84" t="str">
        <v>第15の7の注1</v>
      </c>
      <c r="K87" s="62"/>
    </row>
    <row r="88" spans="1:11" ht="96.75" customHeight="1">
      <c r="A88" s="14"/>
      <c r="B88" s="22"/>
      <c r="C88" s="34">
        <v>2</v>
      </c>
      <c r="D88" s="46" t="s">
        <v>51</v>
      </c>
      <c r="E88" s="57"/>
      <c r="F88" s="57"/>
      <c r="G88" s="57"/>
      <c r="H88" s="70"/>
      <c r="I88" s="80" t="s">
        <v>17</v>
      </c>
      <c r="J88" s="90" t="str">
        <v>第15の7の注2</v>
      </c>
      <c r="K88" s="70"/>
    </row>
    <row r="89" spans="1:11" ht="96.75" customHeight="1">
      <c r="A89" s="14"/>
      <c r="B89" s="22"/>
      <c r="C89" s="34">
        <v>3</v>
      </c>
      <c r="D89" s="46" t="s">
        <v>289</v>
      </c>
      <c r="E89" s="57"/>
      <c r="F89" s="57"/>
      <c r="G89" s="57"/>
      <c r="H89" s="70"/>
      <c r="I89" s="80" t="s">
        <v>17</v>
      </c>
      <c r="J89" s="90" t="str">
        <v>第15の7の注3</v>
      </c>
      <c r="K89" s="70"/>
    </row>
    <row r="90" spans="1:11" ht="96.75" customHeight="1">
      <c r="A90" s="14"/>
      <c r="B90" s="22"/>
      <c r="C90" s="34">
        <v>4</v>
      </c>
      <c r="D90" s="46" t="s">
        <v>290</v>
      </c>
      <c r="E90" s="57"/>
      <c r="F90" s="57"/>
      <c r="G90" s="57"/>
      <c r="H90" s="70"/>
      <c r="I90" s="80" t="s">
        <v>17</v>
      </c>
      <c r="J90" s="90" t="str">
        <v>第15の7の注4</v>
      </c>
      <c r="K90" s="70"/>
    </row>
    <row r="91" spans="1:11" ht="96.75" customHeight="1">
      <c r="A91" s="14"/>
      <c r="B91" s="22"/>
      <c r="C91" s="34">
        <v>5</v>
      </c>
      <c r="D91" s="46" t="s">
        <v>167</v>
      </c>
      <c r="E91" s="57"/>
      <c r="F91" s="57"/>
      <c r="G91" s="57"/>
      <c r="H91" s="70"/>
      <c r="I91" s="80" t="s">
        <v>17</v>
      </c>
      <c r="J91" s="90" t="str">
        <v>第15の7の注5</v>
      </c>
      <c r="K91" s="70"/>
    </row>
    <row r="92" spans="1:11" ht="96.75" customHeight="1">
      <c r="A92" s="14"/>
      <c r="B92" s="22"/>
      <c r="C92" s="34">
        <v>6</v>
      </c>
      <c r="D92" s="46" t="s">
        <v>117</v>
      </c>
      <c r="E92" s="57"/>
      <c r="F92" s="57"/>
      <c r="G92" s="57"/>
      <c r="H92" s="70"/>
      <c r="I92" s="80" t="s">
        <v>17</v>
      </c>
      <c r="J92" s="90" t="str">
        <v>第15の7の注6</v>
      </c>
      <c r="K92" s="70"/>
    </row>
    <row r="93" spans="1:11" ht="96.75" customHeight="1">
      <c r="A93" s="13"/>
      <c r="B93" s="23"/>
      <c r="C93" s="27">
        <v>7</v>
      </c>
      <c r="D93" s="41" t="s">
        <v>291</v>
      </c>
      <c r="E93" s="58"/>
      <c r="F93" s="58"/>
      <c r="G93" s="58"/>
      <c r="H93" s="63"/>
      <c r="I93" s="75" t="s">
        <v>17</v>
      </c>
      <c r="J93" s="85" t="str">
        <v>第15の7の注7</v>
      </c>
      <c r="K93" s="63"/>
    </row>
    <row r="94" spans="1:11" ht="79.5" customHeight="1">
      <c r="A94" s="15">
        <v>25</v>
      </c>
      <c r="B94" s="24" t="s">
        <v>129</v>
      </c>
      <c r="C94" s="39"/>
      <c r="D94" s="48" t="s">
        <v>231</v>
      </c>
      <c r="E94" s="60"/>
      <c r="F94" s="60"/>
      <c r="G94" s="60"/>
      <c r="H94" s="71"/>
      <c r="I94" s="81" t="s">
        <v>17</v>
      </c>
      <c r="J94" s="91" t="str">
        <v>第15の8の注</v>
      </c>
      <c r="K94" s="71"/>
    </row>
    <row r="95" spans="1:11" ht="207.75" customHeight="1">
      <c r="A95" s="12">
        <v>26</v>
      </c>
      <c r="B95" s="21" t="s">
        <v>156</v>
      </c>
      <c r="C95" s="26">
        <v>1</v>
      </c>
      <c r="D95" s="40" t="s">
        <v>293</v>
      </c>
      <c r="E95" s="59"/>
      <c r="F95" s="59"/>
      <c r="G95" s="59"/>
      <c r="H95" s="62" t="s">
        <v>253</v>
      </c>
      <c r="I95" s="74" t="s">
        <v>17</v>
      </c>
      <c r="J95" s="84" t="str">
        <v>第15の8の2注1</v>
      </c>
      <c r="K95" s="62"/>
    </row>
    <row r="96" spans="1:11" ht="60" customHeight="1">
      <c r="A96" s="13"/>
      <c r="B96" s="23"/>
      <c r="C96" s="27">
        <v>2</v>
      </c>
      <c r="D96" s="41" t="s">
        <v>238</v>
      </c>
      <c r="E96" s="58"/>
      <c r="F96" s="58"/>
      <c r="G96" s="58"/>
      <c r="H96" s="63"/>
      <c r="I96" s="75" t="s">
        <v>17</v>
      </c>
      <c r="J96" s="85" t="str">
        <v>第15の8の2注2</v>
      </c>
      <c r="K96" s="63"/>
    </row>
    <row r="97" spans="1:11" ht="60" customHeight="1">
      <c r="A97" s="15">
        <v>27</v>
      </c>
      <c r="B97" s="24" t="s">
        <v>193</v>
      </c>
      <c r="C97" s="38"/>
      <c r="D97" s="48" t="s">
        <v>240</v>
      </c>
      <c r="E97" s="60"/>
      <c r="F97" s="60"/>
      <c r="G97" s="60"/>
      <c r="H97" s="71"/>
      <c r="I97" s="81" t="s">
        <v>17</v>
      </c>
      <c r="J97" s="91" t="str">
        <v>第15の8の3注</v>
      </c>
      <c r="K97" s="71"/>
    </row>
    <row r="98" spans="1:11" ht="160.5" customHeight="1">
      <c r="A98" s="15">
        <v>28</v>
      </c>
      <c r="B98" s="24" t="s">
        <v>153</v>
      </c>
      <c r="C98" s="39"/>
      <c r="D98" s="49" t="s">
        <v>385</v>
      </c>
      <c r="E98" s="60"/>
      <c r="F98" s="60"/>
      <c r="G98" s="60"/>
      <c r="H98" s="71" t="s">
        <v>255</v>
      </c>
      <c r="I98" s="81" t="s">
        <v>17</v>
      </c>
      <c r="J98" s="91" t="str">
        <v>第15の9の注</v>
      </c>
      <c r="K98" s="71" t="s">
        <v>38</v>
      </c>
    </row>
  </sheetData>
  <mergeCells count="12">
    <mergeCell ref="E1:G1"/>
    <mergeCell ref="A1:B2"/>
    <mergeCell ref="C1:D2"/>
    <mergeCell ref="H1:H2"/>
    <mergeCell ref="I1:I2"/>
    <mergeCell ref="K1:K2"/>
    <mergeCell ref="K4:K5"/>
    <mergeCell ref="J24:J26"/>
    <mergeCell ref="H53:H54"/>
    <mergeCell ref="H57:H58"/>
    <mergeCell ref="J35:J49"/>
    <mergeCell ref="H87:H93"/>
  </mergeCells>
  <phoneticPr fontId="9"/>
  <dataValidations count="1">
    <dataValidation type="list" allowBlank="1" showDropDown="0" showInputMessage="1" showErrorMessage="1" sqref="E4:G45">
      <formula1>"1"</formula1>
    </dataValidation>
  </dataValidations>
  <pageMargins left="0.7" right="0.7" top="0.75" bottom="0.75" header="0.3" footer="0.3"/>
  <pageSetup paperSize="9" scale="52" fitToWidth="1" fitToHeight="0" orientation="landscape" usePrinterDefaults="1" r:id="rId1"/>
  <headerFooter>
    <oddFooter>&amp;C- &amp;P/&amp;N -</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2:D79"/>
  <sheetViews>
    <sheetView view="pageBreakPreview" zoomScale="60" workbookViewId="0">
      <selection activeCell="A4" sqref="A4:XFD7"/>
    </sheetView>
  </sheetViews>
  <sheetFormatPr defaultRowHeight="15.75"/>
  <cols>
    <col min="1" max="1" width="3.125" style="1" customWidth="1"/>
    <col min="2" max="2" width="45.125" style="7" customWidth="1"/>
    <col min="3" max="3" width="6.25" style="7" customWidth="1"/>
    <col min="4" max="4" width="23" style="7" customWidth="1"/>
    <col min="5" max="16384" width="9" style="1" customWidth="1"/>
  </cols>
  <sheetData>
    <row r="2" spans="1:4" ht="24">
      <c r="A2" s="93" t="s">
        <v>387</v>
      </c>
      <c r="B2" s="94"/>
      <c r="C2" s="94"/>
      <c r="D2" s="94"/>
    </row>
    <row r="3" spans="1:4" s="1" customFormat="1">
      <c r="B3" s="7"/>
      <c r="C3" s="102"/>
      <c r="D3" s="105"/>
    </row>
    <row r="4" spans="1:4">
      <c r="B4" s="95" t="s">
        <v>62</v>
      </c>
      <c r="C4" s="95"/>
      <c r="D4" s="95"/>
    </row>
    <row r="5" spans="1:4">
      <c r="B5" s="96" t="s">
        <v>311</v>
      </c>
      <c r="C5" s="103"/>
      <c r="D5" s="60" t="s">
        <v>57</v>
      </c>
    </row>
    <row r="6" spans="1:4">
      <c r="B6" s="96" t="s">
        <v>35</v>
      </c>
      <c r="C6" s="103"/>
      <c r="D6" s="60" t="s">
        <v>57</v>
      </c>
    </row>
    <row r="7" spans="1:4">
      <c r="B7" s="96" t="s">
        <v>59</v>
      </c>
      <c r="C7" s="103"/>
      <c r="D7" s="60" t="s">
        <v>57</v>
      </c>
    </row>
    <row r="8" spans="1:4">
      <c r="B8" s="97" t="s">
        <v>61</v>
      </c>
      <c r="C8" s="103"/>
      <c r="D8" s="60" t="s">
        <v>57</v>
      </c>
    </row>
    <row r="9" spans="1:4">
      <c r="B9" s="96" t="s">
        <v>21</v>
      </c>
      <c r="C9" s="103"/>
      <c r="D9" s="60" t="s">
        <v>57</v>
      </c>
    </row>
    <row r="10" spans="1:4">
      <c r="B10" s="96" t="s">
        <v>54</v>
      </c>
      <c r="C10" s="103"/>
      <c r="D10" s="60" t="s">
        <v>57</v>
      </c>
    </row>
    <row r="11" spans="1:4">
      <c r="B11" s="96" t="s">
        <v>8</v>
      </c>
      <c r="C11" s="103"/>
      <c r="D11" s="60" t="s">
        <v>57</v>
      </c>
    </row>
    <row r="12" spans="1:4">
      <c r="B12" s="96" t="s">
        <v>55</v>
      </c>
      <c r="C12" s="103"/>
      <c r="D12" s="60" t="s">
        <v>57</v>
      </c>
    </row>
    <row r="13" spans="1:4">
      <c r="B13" s="95" t="s">
        <v>63</v>
      </c>
      <c r="C13" s="95"/>
      <c r="D13" s="95"/>
    </row>
    <row r="14" spans="1:4" ht="15.75" customHeight="1">
      <c r="B14" s="91" t="s">
        <v>314</v>
      </c>
      <c r="C14" s="104"/>
      <c r="D14" s="60" t="str">
        <v>加算（Ⅰ）</v>
      </c>
    </row>
    <row r="15" spans="1:4" ht="15.75" customHeight="1">
      <c r="B15" s="91"/>
      <c r="C15" s="104"/>
      <c r="D15" s="60" t="str">
        <v>加算（Ⅱ）</v>
      </c>
    </row>
    <row r="16" spans="1:4" ht="15.75" customHeight="1">
      <c r="B16" s="91"/>
      <c r="C16" s="104"/>
      <c r="D16" s="60" t="str">
        <v>加算（Ⅲ）</v>
      </c>
    </row>
    <row r="17" spans="2:4" ht="15.75" customHeight="1">
      <c r="B17" s="91"/>
      <c r="C17" s="104"/>
      <c r="D17" s="60" t="str">
        <v>加算（Ⅳ）</v>
      </c>
    </row>
    <row r="18" spans="2:4" ht="15.75" customHeight="1">
      <c r="B18" s="91"/>
      <c r="C18" s="104"/>
      <c r="D18" s="60" t="str">
        <v>加算（Ⅴ）</v>
      </c>
    </row>
    <row r="19" spans="2:4" ht="15.75" customHeight="1">
      <c r="B19" s="91"/>
      <c r="C19" s="104"/>
      <c r="D19" s="60" t="str">
        <v>加算（Ⅵ）</v>
      </c>
    </row>
    <row r="20" spans="2:4" ht="15.75" customHeight="1">
      <c r="B20" s="91"/>
      <c r="C20" s="104"/>
      <c r="D20" s="60" t="str">
        <v>加算（Ⅶ）</v>
      </c>
    </row>
    <row r="21" spans="2:4" ht="15.75" customHeight="1">
      <c r="B21" s="91"/>
      <c r="C21" s="104"/>
      <c r="D21" s="60" t="str">
        <v>加算（Ⅷ）</v>
      </c>
    </row>
    <row r="22" spans="2:4" ht="15.75" customHeight="1">
      <c r="B22" s="91"/>
      <c r="C22" s="104"/>
      <c r="D22" s="60" t="str">
        <v>加算（Ⅸ）</v>
      </c>
    </row>
    <row r="23" spans="2:4" ht="15.75" customHeight="1">
      <c r="B23" s="91"/>
      <c r="C23" s="104"/>
      <c r="D23" s="60" t="str">
        <v>加算（Ⅹ）</v>
      </c>
    </row>
    <row r="24" spans="2:4" ht="15.75" customHeight="1">
      <c r="B24" s="91"/>
      <c r="C24" s="104"/>
      <c r="D24" s="60" t="str">
        <v>加算（Ⅺ）</v>
      </c>
    </row>
    <row r="25" spans="2:4" ht="15.75" customHeight="1">
      <c r="B25" s="91"/>
      <c r="C25" s="104"/>
      <c r="D25" s="60" t="str">
        <v>加算（Ⅻ）</v>
      </c>
    </row>
    <row r="26" spans="2:4" ht="15.75" customHeight="1">
      <c r="B26" s="91"/>
      <c r="C26" s="104"/>
      <c r="D26" s="60" t="str">
        <v>加算（XⅢ）</v>
      </c>
    </row>
    <row r="27" spans="2:4" ht="15.75" customHeight="1">
      <c r="B27" s="91"/>
      <c r="C27" s="104"/>
      <c r="D27" s="60" t="str">
        <v>加算（XⅣ）</v>
      </c>
    </row>
    <row r="28" spans="2:4" ht="15.75" customHeight="1">
      <c r="B28" s="98" t="s">
        <v>32</v>
      </c>
      <c r="C28" s="104"/>
      <c r="D28" s="60" t="str">
        <v>加算（Ⅰ）</v>
      </c>
    </row>
    <row r="29" spans="2:4" ht="15.75" customHeight="1">
      <c r="B29" s="98"/>
      <c r="C29" s="104"/>
      <c r="D29" s="60" t="str">
        <v>加算（Ⅱ）</v>
      </c>
    </row>
    <row r="30" spans="2:4" ht="15.75" customHeight="1">
      <c r="B30" s="98"/>
      <c r="C30" s="104"/>
      <c r="D30" s="60" t="str">
        <v>加算（Ⅲ）</v>
      </c>
    </row>
    <row r="31" spans="2:4" ht="15.75" customHeight="1">
      <c r="B31" s="98" t="s">
        <v>80</v>
      </c>
      <c r="C31" s="104"/>
      <c r="D31" s="60" t="str">
        <v>加算（Ⅰ）</v>
      </c>
    </row>
    <row r="32" spans="2:4" ht="15.75" customHeight="1">
      <c r="B32" s="98"/>
      <c r="C32" s="104"/>
      <c r="D32" s="60" t="str">
        <v>加算（Ⅱ）</v>
      </c>
    </row>
    <row r="33" spans="2:4" ht="15.75" customHeight="1">
      <c r="B33" s="98" t="s">
        <v>174</v>
      </c>
      <c r="C33" s="104"/>
      <c r="D33" s="60" t="s">
        <v>57</v>
      </c>
    </row>
    <row r="34" spans="2:4" ht="15.75" customHeight="1">
      <c r="B34" s="98" t="s">
        <v>45</v>
      </c>
      <c r="C34" s="104"/>
      <c r="D34" s="60" t="s">
        <v>57</v>
      </c>
    </row>
    <row r="35" spans="2:4" ht="15.75" customHeight="1">
      <c r="B35" s="98" t="s">
        <v>179</v>
      </c>
      <c r="C35" s="104"/>
      <c r="D35" s="60" t="s">
        <v>57</v>
      </c>
    </row>
    <row r="36" spans="2:4" ht="15.75" customHeight="1">
      <c r="B36" s="98" t="s">
        <v>313</v>
      </c>
      <c r="C36" s="104"/>
      <c r="D36" s="60" t="s">
        <v>57</v>
      </c>
    </row>
    <row r="37" spans="2:4" ht="15.75" customHeight="1">
      <c r="B37" s="98" t="s">
        <v>84</v>
      </c>
      <c r="C37" s="104"/>
      <c r="D37" s="60" t="str">
        <v>加算（Ⅰ）</v>
      </c>
    </row>
    <row r="38" spans="2:4" ht="15.75" customHeight="1">
      <c r="B38" s="98"/>
      <c r="C38" s="104"/>
      <c r="D38" s="60" t="str">
        <v>加算（Ⅱ）</v>
      </c>
    </row>
    <row r="39" spans="2:4" ht="15.75" customHeight="1">
      <c r="B39" s="98"/>
      <c r="C39" s="104"/>
      <c r="D39" s="60" t="str">
        <v>加算（Ⅲ）</v>
      </c>
    </row>
    <row r="40" spans="2:4" ht="15.75" customHeight="1">
      <c r="B40" s="98"/>
      <c r="C40" s="104"/>
      <c r="D40" s="60" t="str">
        <v>加算（Ⅳ）</v>
      </c>
    </row>
    <row r="41" spans="2:4" ht="15.75" customHeight="1">
      <c r="B41" s="98"/>
      <c r="C41" s="104"/>
      <c r="D41" s="60" t="str">
        <v>加算（Ⅴ）</v>
      </c>
    </row>
    <row r="42" spans="2:4" ht="15.75" customHeight="1">
      <c r="B42" s="98"/>
      <c r="C42" s="104"/>
      <c r="D42" s="60" t="str">
        <v>加算（Ⅵ）</v>
      </c>
    </row>
    <row r="43" spans="2:4" ht="15.75" customHeight="1">
      <c r="B43" s="98" t="s">
        <v>183</v>
      </c>
      <c r="C43" s="104"/>
      <c r="D43" s="60" t="s">
        <v>57</v>
      </c>
    </row>
    <row r="44" spans="2:4" ht="15.75" customHeight="1">
      <c r="B44" s="98" t="s">
        <v>185</v>
      </c>
      <c r="C44" s="104"/>
      <c r="D44" s="60" t="str">
        <v>加算（Ⅰ）</v>
      </c>
    </row>
    <row r="45" spans="2:4" ht="15.75" customHeight="1">
      <c r="B45" s="98"/>
      <c r="C45" s="104"/>
      <c r="D45" s="60" t="str">
        <v>加算（Ⅱ）</v>
      </c>
    </row>
    <row r="46" spans="2:4" ht="15.75" customHeight="1">
      <c r="B46" s="98"/>
      <c r="C46" s="104"/>
      <c r="D46" s="60" t="str">
        <v>加算（Ⅲ）</v>
      </c>
    </row>
    <row r="47" spans="2:4" ht="15.75" customHeight="1">
      <c r="B47" s="98" t="s">
        <v>292</v>
      </c>
      <c r="C47" s="104"/>
      <c r="D47" s="60" t="s">
        <v>57</v>
      </c>
    </row>
    <row r="48" spans="2:4" ht="15.75" customHeight="1">
      <c r="B48" s="98" t="s">
        <v>186</v>
      </c>
      <c r="C48" s="104"/>
      <c r="D48" s="60" t="str">
        <v>加算（Ⅰ）</v>
      </c>
    </row>
    <row r="49" spans="2:4" ht="15.75" customHeight="1">
      <c r="B49" s="98"/>
      <c r="C49" s="104"/>
      <c r="D49" s="60" t="str">
        <v>加算（Ⅱ）</v>
      </c>
    </row>
    <row r="50" spans="2:4" ht="15.75" customHeight="1">
      <c r="B50" s="98" t="s">
        <v>95</v>
      </c>
      <c r="C50" s="104"/>
      <c r="D50" s="60" t="str">
        <v>加算（Ⅰ）</v>
      </c>
    </row>
    <row r="51" spans="2:4" ht="15.75" customHeight="1">
      <c r="B51" s="98"/>
      <c r="C51" s="104"/>
      <c r="D51" s="60" t="str">
        <v>加算（Ⅱ）</v>
      </c>
    </row>
    <row r="52" spans="2:4" ht="15.75" customHeight="1">
      <c r="B52" s="98" t="s">
        <v>187</v>
      </c>
      <c r="C52" s="104"/>
      <c r="D52" s="60" t="str">
        <v>加算（Ⅰ）</v>
      </c>
    </row>
    <row r="53" spans="2:4" ht="15.75" customHeight="1">
      <c r="B53" s="98"/>
      <c r="C53" s="104"/>
      <c r="D53" s="60" t="str">
        <v>加算（Ⅱ）</v>
      </c>
    </row>
    <row r="54" spans="2:4" ht="15.75" customHeight="1">
      <c r="B54" s="98"/>
      <c r="C54" s="104"/>
      <c r="D54" s="60" t="str">
        <v>加算（Ⅲ）</v>
      </c>
    </row>
    <row r="55" spans="2:4" ht="15.75" customHeight="1">
      <c r="B55" s="98" t="s">
        <v>188</v>
      </c>
      <c r="C55" s="104"/>
      <c r="D55" s="60" t="s">
        <v>57</v>
      </c>
    </row>
    <row r="56" spans="2:4" ht="15.75" customHeight="1">
      <c r="B56" s="98" t="s">
        <v>162</v>
      </c>
      <c r="C56" s="104"/>
      <c r="D56" s="60" t="s">
        <v>57</v>
      </c>
    </row>
    <row r="57" spans="2:4" ht="15.75" customHeight="1">
      <c r="B57" s="98" t="s">
        <v>189</v>
      </c>
      <c r="C57" s="104"/>
      <c r="D57" s="60" t="s">
        <v>57</v>
      </c>
    </row>
    <row r="58" spans="2:4" ht="15.75" customHeight="1">
      <c r="B58" s="98" t="s">
        <v>104</v>
      </c>
      <c r="C58" s="104"/>
      <c r="D58" s="60" t="s">
        <v>57</v>
      </c>
    </row>
    <row r="59" spans="2:4" ht="15.75" customHeight="1">
      <c r="B59" s="98" t="s">
        <v>190</v>
      </c>
      <c r="C59" s="104"/>
      <c r="D59" s="60" t="s">
        <v>57</v>
      </c>
    </row>
    <row r="60" spans="2:4" ht="15.75" customHeight="1">
      <c r="B60" s="98" t="s">
        <v>177</v>
      </c>
      <c r="C60" s="104"/>
      <c r="D60" s="60" t="s">
        <v>57</v>
      </c>
    </row>
    <row r="61" spans="2:4" ht="15.75" customHeight="1">
      <c r="B61" s="98" t="s">
        <v>191</v>
      </c>
      <c r="C61" s="104"/>
      <c r="D61" s="60" t="s">
        <v>57</v>
      </c>
    </row>
    <row r="62" spans="2:4" ht="15.75" customHeight="1">
      <c r="B62" s="98" t="s">
        <v>315</v>
      </c>
      <c r="C62" s="104"/>
      <c r="D62" s="60" t="s">
        <v>57</v>
      </c>
    </row>
    <row r="63" spans="2:4" ht="15.75" customHeight="1">
      <c r="B63" s="98" t="s">
        <v>99</v>
      </c>
      <c r="C63" s="104"/>
      <c r="D63" s="60" t="str">
        <v>加算（Ⅰ）</v>
      </c>
    </row>
    <row r="64" spans="2:4" ht="15.75" customHeight="1">
      <c r="B64" s="98"/>
      <c r="C64" s="104"/>
      <c r="D64" s="60" t="str">
        <v>加算（Ⅱ）</v>
      </c>
    </row>
    <row r="65" spans="2:4" ht="15.75" customHeight="1">
      <c r="B65" s="98"/>
      <c r="C65" s="104"/>
      <c r="D65" s="60" t="str">
        <v>加算（Ⅲ）</v>
      </c>
    </row>
    <row r="66" spans="2:4" ht="15.75" customHeight="1">
      <c r="B66" s="98"/>
      <c r="C66" s="104"/>
      <c r="D66" s="60" t="str">
        <v>加算（Ⅳ）</v>
      </c>
    </row>
    <row r="67" spans="2:4" ht="15.75" customHeight="1">
      <c r="B67" s="98"/>
      <c r="C67" s="104"/>
      <c r="D67" s="60" t="str">
        <v>加算（Ⅴ）</v>
      </c>
    </row>
    <row r="68" spans="2:4" ht="15.75" customHeight="1">
      <c r="B68" s="98"/>
      <c r="C68" s="104"/>
      <c r="D68" s="60" t="str">
        <v>加算（Ⅵ）</v>
      </c>
    </row>
    <row r="69" spans="2:4" ht="15.75" customHeight="1">
      <c r="B69" s="98"/>
      <c r="C69" s="104"/>
      <c r="D69" s="60" t="str">
        <v>加算（Ⅶ）</v>
      </c>
    </row>
    <row r="70" spans="2:4" ht="15.75" customHeight="1">
      <c r="B70" s="98" t="s">
        <v>70</v>
      </c>
      <c r="C70" s="104"/>
      <c r="D70" s="60" t="s">
        <v>57</v>
      </c>
    </row>
    <row r="71" spans="2:4" ht="15.75" customHeight="1">
      <c r="B71" s="98" t="s">
        <v>156</v>
      </c>
      <c r="C71" s="104"/>
      <c r="D71" s="60" t="str">
        <v>加算（Ⅰ）</v>
      </c>
    </row>
    <row r="72" spans="2:4" ht="15.75" customHeight="1">
      <c r="B72" s="98"/>
      <c r="C72" s="104"/>
      <c r="D72" s="60" t="str">
        <v>加算（Ⅱ）</v>
      </c>
    </row>
    <row r="73" spans="2:4" ht="15.75" customHeight="1">
      <c r="B73" s="98" t="s">
        <v>193</v>
      </c>
      <c r="C73" s="104"/>
      <c r="D73" s="60" t="s">
        <v>57</v>
      </c>
    </row>
    <row r="74" spans="2:4" s="1" customFormat="1">
      <c r="B74" s="99" t="s">
        <v>114</v>
      </c>
      <c r="C74" s="104"/>
      <c r="D74" s="106" t="s">
        <v>272</v>
      </c>
    </row>
    <row r="75" spans="2:4" s="1" customFormat="1">
      <c r="B75" s="100"/>
      <c r="C75" s="104"/>
      <c r="D75" s="106" t="s">
        <v>163</v>
      </c>
    </row>
    <row r="76" spans="2:4" s="1" customFormat="1">
      <c r="B76" s="100"/>
      <c r="C76" s="104"/>
      <c r="D76" s="106" t="s">
        <v>386</v>
      </c>
    </row>
    <row r="77" spans="2:4" s="1" customFormat="1">
      <c r="B77" s="100"/>
      <c r="C77" s="104"/>
      <c r="D77" s="106" t="s">
        <v>312</v>
      </c>
    </row>
    <row r="78" spans="2:4" s="1" customFormat="1">
      <c r="B78" s="100"/>
      <c r="C78" s="104"/>
      <c r="D78" s="107" t="s">
        <v>263</v>
      </c>
    </row>
    <row r="79" spans="2:4" s="1" customFormat="1">
      <c r="B79" s="101"/>
      <c r="C79" s="104"/>
      <c r="D79" s="107" t="s">
        <v>340</v>
      </c>
    </row>
  </sheetData>
  <mergeCells count="11">
    <mergeCell ref="B28:B30"/>
    <mergeCell ref="B31:B32"/>
    <mergeCell ref="B37:B42"/>
    <mergeCell ref="B44:B46"/>
    <mergeCell ref="B48:B49"/>
    <mergeCell ref="B50:B51"/>
    <mergeCell ref="B52:B54"/>
    <mergeCell ref="B71:B72"/>
    <mergeCell ref="B74:B79"/>
    <mergeCell ref="B14:B27"/>
    <mergeCell ref="B63:B69"/>
  </mergeCells>
  <phoneticPr fontId="13" type="Hiragana"/>
  <dataValidations count="2">
    <dataValidation type="list" allowBlank="1" showDropDown="0" showInputMessage="1" showErrorMessage="1" sqref="C3:D3">
      <formula1>"～４,４～５,５～"</formula1>
    </dataValidation>
    <dataValidation type="list" allowBlank="1" showDropDown="0" showInputMessage="1" showErrorMessage="1" sqref="C5:C12 C14:C79">
      <formula1>"1"</formula1>
    </dataValidation>
  </dataValidations>
  <pageMargins left="0.7" right="0.7" top="0.75" bottom="0.75" header="0.3" footer="0.3"/>
  <pageSetup paperSize="9" fitToWidth="1" fitToHeight="1" orientation="portrait" usePrinterDefaults="1" r:id="rId1"/>
  <headerFooter>
    <oddFooter>&amp;C- &amp;P/&amp;N -</oddFooter>
  </headerFooter>
  <rowBreaks count="1" manualBreakCount="1">
    <brk id="36"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2:D77"/>
  <sheetViews>
    <sheetView tabSelected="1" view="pageBreakPreview" zoomScale="60" workbookViewId="0">
      <selection activeCell="A3" sqref="A3"/>
    </sheetView>
  </sheetViews>
  <sheetFormatPr defaultRowHeight="15.75"/>
  <cols>
    <col min="1" max="1" width="3.125" style="1" customWidth="1"/>
    <col min="2" max="2" width="45.125" style="7" customWidth="1"/>
    <col min="3" max="3" width="6.25" style="7" customWidth="1"/>
    <col min="4" max="4" width="23" style="7" customWidth="1"/>
    <col min="5" max="16384" width="9" style="1" customWidth="1"/>
  </cols>
  <sheetData>
    <row r="2" spans="1:4" ht="24">
      <c r="A2" s="93" t="s">
        <v>77</v>
      </c>
      <c r="B2" s="94"/>
      <c r="C2" s="94"/>
      <c r="D2" s="94"/>
    </row>
    <row r="3" spans="1:4" s="1" customFormat="1">
      <c r="B3" s="7"/>
      <c r="C3" s="102"/>
      <c r="D3" s="105"/>
    </row>
    <row r="4" spans="1:4">
      <c r="B4" s="95" t="s">
        <v>62</v>
      </c>
      <c r="C4" s="95"/>
      <c r="D4" s="95"/>
    </row>
    <row r="5" spans="1:4">
      <c r="B5" s="96" t="s">
        <v>311</v>
      </c>
      <c r="C5" s="103"/>
      <c r="D5" s="60" t="s">
        <v>57</v>
      </c>
    </row>
    <row r="6" spans="1:4">
      <c r="B6" s="96" t="s">
        <v>35</v>
      </c>
      <c r="C6" s="103"/>
      <c r="D6" s="60" t="s">
        <v>57</v>
      </c>
    </row>
    <row r="7" spans="1:4">
      <c r="B7" s="96" t="s">
        <v>59</v>
      </c>
      <c r="C7" s="103"/>
      <c r="D7" s="60" t="s">
        <v>57</v>
      </c>
    </row>
    <row r="8" spans="1:4">
      <c r="B8" s="97" t="s">
        <v>61</v>
      </c>
      <c r="C8" s="103"/>
      <c r="D8" s="60" t="s">
        <v>57</v>
      </c>
    </row>
    <row r="9" spans="1:4">
      <c r="B9" s="96" t="s">
        <v>21</v>
      </c>
      <c r="C9" s="103"/>
      <c r="D9" s="60" t="s">
        <v>57</v>
      </c>
    </row>
    <row r="10" spans="1:4">
      <c r="B10" s="96" t="s">
        <v>54</v>
      </c>
      <c r="C10" s="103"/>
      <c r="D10" s="60" t="s">
        <v>57</v>
      </c>
    </row>
    <row r="11" spans="1:4">
      <c r="B11" s="96" t="s">
        <v>8</v>
      </c>
      <c r="C11" s="103"/>
      <c r="D11" s="60" t="s">
        <v>57</v>
      </c>
    </row>
    <row r="12" spans="1:4">
      <c r="B12" s="96" t="s">
        <v>55</v>
      </c>
      <c r="C12" s="103"/>
      <c r="D12" s="60" t="s">
        <v>57</v>
      </c>
    </row>
    <row r="13" spans="1:4">
      <c r="B13" s="95" t="s">
        <v>63</v>
      </c>
      <c r="C13" s="95"/>
      <c r="D13" s="95"/>
    </row>
    <row r="14" spans="1:4" ht="15.75" customHeight="1">
      <c r="B14" s="91" t="s">
        <v>314</v>
      </c>
      <c r="C14" s="104"/>
      <c r="D14" s="60" t="str">
        <v>加算（Ⅰ）</v>
      </c>
    </row>
    <row r="15" spans="1:4" ht="15.75" customHeight="1">
      <c r="B15" s="91"/>
      <c r="C15" s="104"/>
      <c r="D15" s="60" t="str">
        <v>加算（Ⅱ）</v>
      </c>
    </row>
    <row r="16" spans="1:4" ht="15.75" customHeight="1">
      <c r="B16" s="91"/>
      <c r="C16" s="104"/>
      <c r="D16" s="60" t="str">
        <v>加算（Ⅲ）</v>
      </c>
    </row>
    <row r="17" spans="2:4" ht="15.75" customHeight="1">
      <c r="B17" s="91"/>
      <c r="C17" s="104"/>
      <c r="D17" s="60" t="str">
        <v>加算（Ⅳ）</v>
      </c>
    </row>
    <row r="18" spans="2:4" ht="15.75" customHeight="1">
      <c r="B18" s="91"/>
      <c r="C18" s="104"/>
      <c r="D18" s="60" t="str">
        <v>加算（Ⅴ）</v>
      </c>
    </row>
    <row r="19" spans="2:4" ht="15.75" customHeight="1">
      <c r="B19" s="91"/>
      <c r="C19" s="104"/>
      <c r="D19" s="60" t="str">
        <v>加算（Ⅵ）</v>
      </c>
    </row>
    <row r="20" spans="2:4" ht="15.75" customHeight="1">
      <c r="B20" s="91"/>
      <c r="C20" s="104"/>
      <c r="D20" s="60" t="str">
        <v>加算（Ⅶ）</v>
      </c>
    </row>
    <row r="21" spans="2:4" ht="15.75" customHeight="1">
      <c r="B21" s="91"/>
      <c r="C21" s="104"/>
      <c r="D21" s="60" t="str">
        <v>加算（Ⅷ）</v>
      </c>
    </row>
    <row r="22" spans="2:4" ht="15.75" customHeight="1">
      <c r="B22" s="91"/>
      <c r="C22" s="104"/>
      <c r="D22" s="60" t="str">
        <v>加算（Ⅸ）</v>
      </c>
    </row>
    <row r="23" spans="2:4" ht="15.75" customHeight="1">
      <c r="B23" s="91"/>
      <c r="C23" s="104"/>
      <c r="D23" s="60" t="str">
        <v>加算（Ⅹ）</v>
      </c>
    </row>
    <row r="24" spans="2:4" ht="15.75" customHeight="1">
      <c r="B24" s="91"/>
      <c r="C24" s="104"/>
      <c r="D24" s="60" t="str">
        <v>加算（Ⅺ）</v>
      </c>
    </row>
    <row r="25" spans="2:4" ht="15.75" customHeight="1">
      <c r="B25" s="91"/>
      <c r="C25" s="104"/>
      <c r="D25" s="60" t="str">
        <v>加算（Ⅻ）</v>
      </c>
    </row>
    <row r="26" spans="2:4" ht="15.75" customHeight="1">
      <c r="B26" s="91"/>
      <c r="C26" s="104"/>
      <c r="D26" s="60" t="str">
        <v>加算（XⅢ）</v>
      </c>
    </row>
    <row r="27" spans="2:4" ht="15.75" customHeight="1">
      <c r="B27" s="91"/>
      <c r="C27" s="104"/>
      <c r="D27" s="60" t="str">
        <v>加算（XⅣ）</v>
      </c>
    </row>
    <row r="28" spans="2:4" ht="15.75" customHeight="1">
      <c r="B28" s="98" t="s">
        <v>32</v>
      </c>
      <c r="C28" s="104"/>
      <c r="D28" s="60" t="str">
        <v>加算（Ⅰ）</v>
      </c>
    </row>
    <row r="29" spans="2:4" ht="15.75" customHeight="1">
      <c r="B29" s="98"/>
      <c r="C29" s="104"/>
      <c r="D29" s="60" t="str">
        <v>加算（Ⅱ）</v>
      </c>
    </row>
    <row r="30" spans="2:4" ht="15.75" customHeight="1">
      <c r="B30" s="98"/>
      <c r="C30" s="104"/>
      <c r="D30" s="60" t="str">
        <v>加算（Ⅲ）</v>
      </c>
    </row>
    <row r="31" spans="2:4" ht="15.75" customHeight="1">
      <c r="B31" s="98" t="s">
        <v>80</v>
      </c>
      <c r="C31" s="104"/>
      <c r="D31" s="60" t="str">
        <v>加算（Ⅰ）</v>
      </c>
    </row>
    <row r="32" spans="2:4" ht="15.75" customHeight="1">
      <c r="B32" s="98"/>
      <c r="C32" s="104"/>
      <c r="D32" s="60" t="str">
        <v>加算（Ⅱ）</v>
      </c>
    </row>
    <row r="33" spans="2:4" ht="15.75" customHeight="1">
      <c r="B33" s="98" t="s">
        <v>174</v>
      </c>
      <c r="C33" s="104"/>
      <c r="D33" s="60" t="s">
        <v>57</v>
      </c>
    </row>
    <row r="34" spans="2:4" ht="15.75" customHeight="1">
      <c r="B34" s="98" t="s">
        <v>45</v>
      </c>
      <c r="C34" s="104"/>
      <c r="D34" s="60" t="s">
        <v>57</v>
      </c>
    </row>
    <row r="35" spans="2:4" ht="15.75" customHeight="1">
      <c r="B35" s="98" t="s">
        <v>179</v>
      </c>
      <c r="C35" s="104"/>
      <c r="D35" s="60" t="s">
        <v>57</v>
      </c>
    </row>
    <row r="36" spans="2:4" ht="15.75" customHeight="1">
      <c r="B36" s="98" t="s">
        <v>313</v>
      </c>
      <c r="C36" s="104"/>
      <c r="D36" s="60" t="s">
        <v>57</v>
      </c>
    </row>
    <row r="37" spans="2:4" ht="15.75" customHeight="1">
      <c r="B37" s="98" t="s">
        <v>84</v>
      </c>
      <c r="C37" s="104"/>
      <c r="D37" s="60" t="str">
        <v>加算（Ⅰ）</v>
      </c>
    </row>
    <row r="38" spans="2:4" ht="15.75" customHeight="1">
      <c r="B38" s="98"/>
      <c r="C38" s="104"/>
      <c r="D38" s="60" t="str">
        <v>加算（Ⅱ）</v>
      </c>
    </row>
    <row r="39" spans="2:4" ht="15.75" customHeight="1">
      <c r="B39" s="98"/>
      <c r="C39" s="104"/>
      <c r="D39" s="60" t="str">
        <v>加算（Ⅲ）</v>
      </c>
    </row>
    <row r="40" spans="2:4" ht="15.75" customHeight="1">
      <c r="B40" s="98"/>
      <c r="C40" s="104"/>
      <c r="D40" s="60" t="str">
        <v>加算（Ⅳ）</v>
      </c>
    </row>
    <row r="41" spans="2:4" ht="15.75" customHeight="1">
      <c r="B41" s="98"/>
      <c r="C41" s="104"/>
      <c r="D41" s="60" t="str">
        <v>加算（Ⅴ）</v>
      </c>
    </row>
    <row r="42" spans="2:4" ht="15.75" customHeight="1">
      <c r="B42" s="98"/>
      <c r="C42" s="104"/>
      <c r="D42" s="60" t="str">
        <v>加算（Ⅵ）</v>
      </c>
    </row>
    <row r="43" spans="2:4" ht="15.75" customHeight="1">
      <c r="B43" s="98" t="s">
        <v>183</v>
      </c>
      <c r="C43" s="104"/>
      <c r="D43" s="60" t="s">
        <v>57</v>
      </c>
    </row>
    <row r="44" spans="2:4" ht="15.75" customHeight="1">
      <c r="B44" s="98" t="s">
        <v>185</v>
      </c>
      <c r="C44" s="104"/>
      <c r="D44" s="60" t="str">
        <v>加算（Ⅰ）</v>
      </c>
    </row>
    <row r="45" spans="2:4" ht="15.75" customHeight="1">
      <c r="B45" s="98"/>
      <c r="C45" s="104"/>
      <c r="D45" s="60" t="str">
        <v>加算（Ⅱ）</v>
      </c>
    </row>
    <row r="46" spans="2:4" ht="15.75" customHeight="1">
      <c r="B46" s="98"/>
      <c r="C46" s="104"/>
      <c r="D46" s="60" t="str">
        <v>加算（Ⅲ）</v>
      </c>
    </row>
    <row r="47" spans="2:4" ht="15.75" customHeight="1">
      <c r="B47" s="98" t="s">
        <v>292</v>
      </c>
      <c r="C47" s="104"/>
      <c r="D47" s="60" t="s">
        <v>57</v>
      </c>
    </row>
    <row r="48" spans="2:4" ht="15.75" customHeight="1">
      <c r="B48" s="98" t="s">
        <v>186</v>
      </c>
      <c r="C48" s="104"/>
      <c r="D48" s="60" t="str">
        <v>加算（Ⅰ）</v>
      </c>
    </row>
    <row r="49" spans="2:4" ht="15.75" customHeight="1">
      <c r="B49" s="98"/>
      <c r="C49" s="104"/>
      <c r="D49" s="60" t="str">
        <v>加算（Ⅱ）</v>
      </c>
    </row>
    <row r="50" spans="2:4" ht="15.75" customHeight="1">
      <c r="B50" s="98" t="s">
        <v>95</v>
      </c>
      <c r="C50" s="104"/>
      <c r="D50" s="60" t="str">
        <v>加算（Ⅰ）</v>
      </c>
    </row>
    <row r="51" spans="2:4" ht="15.75" customHeight="1">
      <c r="B51" s="98"/>
      <c r="C51" s="104"/>
      <c r="D51" s="60" t="str">
        <v>加算（Ⅱ）</v>
      </c>
    </row>
    <row r="52" spans="2:4" ht="15.75" customHeight="1">
      <c r="B52" s="98" t="s">
        <v>187</v>
      </c>
      <c r="C52" s="104"/>
      <c r="D52" s="60" t="str">
        <v>加算（Ⅰ）</v>
      </c>
    </row>
    <row r="53" spans="2:4" ht="15.75" customHeight="1">
      <c r="B53" s="98"/>
      <c r="C53" s="104"/>
      <c r="D53" s="60" t="str">
        <v>加算（Ⅱ）</v>
      </c>
    </row>
    <row r="54" spans="2:4" ht="15.75" customHeight="1">
      <c r="B54" s="98"/>
      <c r="C54" s="104"/>
      <c r="D54" s="60" t="str">
        <v>加算（Ⅲ）</v>
      </c>
    </row>
    <row r="55" spans="2:4" ht="15.75" customHeight="1">
      <c r="B55" s="98" t="s">
        <v>188</v>
      </c>
      <c r="C55" s="104"/>
      <c r="D55" s="60" t="s">
        <v>57</v>
      </c>
    </row>
    <row r="56" spans="2:4" ht="15.75" customHeight="1">
      <c r="B56" s="98" t="s">
        <v>162</v>
      </c>
      <c r="C56" s="104"/>
      <c r="D56" s="60" t="s">
        <v>57</v>
      </c>
    </row>
    <row r="57" spans="2:4" ht="15.75" customHeight="1">
      <c r="B57" s="98" t="s">
        <v>189</v>
      </c>
      <c r="C57" s="104"/>
      <c r="D57" s="60" t="s">
        <v>57</v>
      </c>
    </row>
    <row r="58" spans="2:4" ht="15.75" customHeight="1">
      <c r="B58" s="98" t="s">
        <v>104</v>
      </c>
      <c r="C58" s="104"/>
      <c r="D58" s="60" t="s">
        <v>57</v>
      </c>
    </row>
    <row r="59" spans="2:4" ht="15.75" customHeight="1">
      <c r="B59" s="98" t="s">
        <v>190</v>
      </c>
      <c r="C59" s="104"/>
      <c r="D59" s="60" t="s">
        <v>57</v>
      </c>
    </row>
    <row r="60" spans="2:4" ht="15.75" customHeight="1">
      <c r="B60" s="98" t="s">
        <v>177</v>
      </c>
      <c r="C60" s="104"/>
      <c r="D60" s="60" t="s">
        <v>57</v>
      </c>
    </row>
    <row r="61" spans="2:4" ht="15.75" customHeight="1">
      <c r="B61" s="98" t="s">
        <v>191</v>
      </c>
      <c r="C61" s="104"/>
      <c r="D61" s="60" t="s">
        <v>57</v>
      </c>
    </row>
    <row r="62" spans="2:4" ht="15.75" customHeight="1">
      <c r="B62" s="98" t="s">
        <v>315</v>
      </c>
      <c r="C62" s="104"/>
      <c r="D62" s="60" t="s">
        <v>57</v>
      </c>
    </row>
    <row r="63" spans="2:4" ht="15.75" customHeight="1">
      <c r="B63" s="98" t="s">
        <v>99</v>
      </c>
      <c r="C63" s="104"/>
      <c r="D63" s="60" t="str">
        <v>加算（Ⅰ）</v>
      </c>
    </row>
    <row r="64" spans="2:4" ht="15.75" customHeight="1">
      <c r="B64" s="98"/>
      <c r="C64" s="104"/>
      <c r="D64" s="60" t="str">
        <v>加算（Ⅱ）</v>
      </c>
    </row>
    <row r="65" spans="2:4" ht="15.75" customHeight="1">
      <c r="B65" s="98"/>
      <c r="C65" s="104"/>
      <c r="D65" s="60" t="str">
        <v>加算（Ⅲ）</v>
      </c>
    </row>
    <row r="66" spans="2:4" ht="15.75" customHeight="1">
      <c r="B66" s="98"/>
      <c r="C66" s="104"/>
      <c r="D66" s="60" t="str">
        <v>加算（Ⅳ）</v>
      </c>
    </row>
    <row r="67" spans="2:4" ht="15.75" customHeight="1">
      <c r="B67" s="98"/>
      <c r="C67" s="104"/>
      <c r="D67" s="60" t="str">
        <v>加算（Ⅴ）</v>
      </c>
    </row>
    <row r="68" spans="2:4" ht="15.75" customHeight="1">
      <c r="B68" s="98"/>
      <c r="C68" s="104"/>
      <c r="D68" s="60" t="str">
        <v>加算（Ⅵ）</v>
      </c>
    </row>
    <row r="69" spans="2:4" ht="15.75" customHeight="1">
      <c r="B69" s="98"/>
      <c r="C69" s="104"/>
      <c r="D69" s="60" t="str">
        <v>加算（Ⅶ）</v>
      </c>
    </row>
    <row r="70" spans="2:4" ht="15.75" customHeight="1">
      <c r="B70" s="98" t="s">
        <v>70</v>
      </c>
      <c r="C70" s="104"/>
      <c r="D70" s="60" t="s">
        <v>57</v>
      </c>
    </row>
    <row r="71" spans="2:4" ht="15.75" customHeight="1">
      <c r="B71" s="98" t="s">
        <v>156</v>
      </c>
      <c r="C71" s="104"/>
      <c r="D71" s="60" t="str">
        <v>加算（Ⅰ）</v>
      </c>
    </row>
    <row r="72" spans="2:4" ht="15.75" customHeight="1">
      <c r="B72" s="98"/>
      <c r="C72" s="104"/>
      <c r="D72" s="60" t="str">
        <v>加算（Ⅱ）</v>
      </c>
    </row>
    <row r="73" spans="2:4" ht="15.75" customHeight="1">
      <c r="B73" s="98" t="s">
        <v>193</v>
      </c>
      <c r="C73" s="104"/>
      <c r="D73" s="60" t="s">
        <v>57</v>
      </c>
    </row>
    <row r="74" spans="2:4" ht="15.75" customHeight="1">
      <c r="B74" s="98" t="s">
        <v>114</v>
      </c>
      <c r="C74" s="104"/>
      <c r="D74" s="60" t="str">
        <v>加算（Ⅰ）</v>
      </c>
    </row>
    <row r="75" spans="2:4" ht="15.75" customHeight="1">
      <c r="B75" s="98"/>
      <c r="C75" s="104"/>
      <c r="D75" s="60" t="str">
        <v>加算（Ⅱ）</v>
      </c>
    </row>
    <row r="76" spans="2:4" ht="15.75" customHeight="1">
      <c r="B76" s="98"/>
      <c r="C76" s="104"/>
      <c r="D76" s="60" t="str">
        <v>加算（Ⅲ）</v>
      </c>
    </row>
    <row r="77" spans="2:4" ht="15.75" customHeight="1">
      <c r="B77" s="98"/>
      <c r="C77" s="104"/>
      <c r="D77" s="60" t="str">
        <v>加算（Ⅳ）</v>
      </c>
    </row>
  </sheetData>
  <mergeCells count="11">
    <mergeCell ref="B28:B30"/>
    <mergeCell ref="B31:B32"/>
    <mergeCell ref="B37:B42"/>
    <mergeCell ref="B44:B46"/>
    <mergeCell ref="B48:B49"/>
    <mergeCell ref="B50:B51"/>
    <mergeCell ref="B52:B54"/>
    <mergeCell ref="B71:B72"/>
    <mergeCell ref="B74:B77"/>
    <mergeCell ref="B14:B27"/>
    <mergeCell ref="B63:B69"/>
  </mergeCells>
  <phoneticPr fontId="13" type="Hiragana"/>
  <dataValidations count="2">
    <dataValidation type="list" allowBlank="1" showDropDown="0" showInputMessage="1" showErrorMessage="1" sqref="C3:D3">
      <formula1>"～４,４～５,５～"</formula1>
    </dataValidation>
    <dataValidation type="list" allowBlank="1" showDropDown="0" showInputMessage="1" showErrorMessage="1" sqref="C5:C12 C14:C77">
      <formula1>"1"</formula1>
    </dataValidation>
  </dataValidations>
  <pageMargins left="0.7" right="0.7" top="0.75" bottom="0.75" header="0.3" footer="0.3"/>
  <pageSetup paperSize="9" fitToWidth="1" fitToHeight="1" orientation="portrait" usePrinterDefaults="1" r:id="rId1"/>
  <headerFooter>
    <oddFooter>&amp;C- &amp;P/&amp;N -</oddFooter>
  </headerFooter>
  <rowBreaks count="1" manualBreakCount="1">
    <brk id="36"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G32"/>
  <sheetViews>
    <sheetView topLeftCell="A4" zoomScale="70" zoomScaleNormal="70" workbookViewId="0">
      <selection sqref="A1:F1"/>
    </sheetView>
  </sheetViews>
  <sheetFormatPr defaultRowHeight="15.75"/>
  <cols>
    <col min="1" max="1" width="3.625" style="1" customWidth="1"/>
    <col min="2" max="2" width="18.75" style="1" customWidth="1"/>
    <col min="3" max="3" width="31.125" style="1" customWidth="1"/>
    <col min="4" max="4" width="15.125" style="1" customWidth="1"/>
    <col min="5" max="5" width="22.125" style="1" customWidth="1"/>
    <col min="6" max="6" width="17.125" style="1" bestFit="1" customWidth="1"/>
    <col min="7" max="26" width="3.625" style="1" customWidth="1"/>
    <col min="27" max="16384" width="9" style="1" customWidth="1"/>
  </cols>
  <sheetData>
    <row r="1" spans="1:6" ht="24">
      <c r="A1" s="108" t="s">
        <v>40</v>
      </c>
      <c r="B1" s="108"/>
      <c r="C1" s="108"/>
      <c r="D1" s="108"/>
      <c r="E1" s="108"/>
      <c r="F1" s="108"/>
    </row>
    <row r="2" spans="1:6">
      <c r="A2" s="7"/>
      <c r="B2" s="7"/>
      <c r="C2" s="7"/>
      <c r="D2" s="7"/>
      <c r="E2" s="7"/>
      <c r="F2" s="7"/>
    </row>
    <row r="3" spans="1:6">
      <c r="A3" s="7" t="s">
        <v>88</v>
      </c>
      <c r="B3" s="7"/>
      <c r="C3" s="7"/>
      <c r="D3" s="7"/>
      <c r="E3" s="7"/>
      <c r="F3" s="7"/>
    </row>
    <row r="4" spans="1:6">
      <c r="A4" s="7" t="s">
        <v>92</v>
      </c>
      <c r="B4" s="7" t="s">
        <v>93</v>
      </c>
      <c r="C4" s="7"/>
      <c r="D4" s="7"/>
      <c r="E4" s="7"/>
      <c r="F4" s="7"/>
    </row>
    <row r="5" spans="1:6">
      <c r="A5" s="7"/>
      <c r="B5" s="7"/>
      <c r="C5" s="7"/>
      <c r="D5" s="7"/>
      <c r="E5" s="7"/>
      <c r="F5" s="7"/>
    </row>
    <row r="6" spans="1:6">
      <c r="A6" s="7"/>
      <c r="B6" s="112" t="s">
        <v>74</v>
      </c>
      <c r="C6" s="112" t="s">
        <v>78</v>
      </c>
      <c r="D6" s="112" t="s">
        <v>50</v>
      </c>
      <c r="E6" s="112" t="s">
        <v>79</v>
      </c>
      <c r="F6" s="112" t="s">
        <v>132</v>
      </c>
    </row>
    <row r="7" spans="1:6" ht="40" customHeight="1">
      <c r="A7" s="7"/>
      <c r="B7" s="91" t="s">
        <v>192</v>
      </c>
      <c r="C7" s="113" t="s">
        <v>322</v>
      </c>
      <c r="D7" s="122"/>
      <c r="E7" s="125"/>
      <c r="F7" s="125"/>
    </row>
    <row r="8" spans="1:6" ht="40" customHeight="1">
      <c r="A8" s="7"/>
      <c r="B8" s="91" t="s">
        <v>12</v>
      </c>
      <c r="C8" s="119"/>
      <c r="D8" s="91"/>
      <c r="E8" s="60"/>
      <c r="F8" s="60"/>
    </row>
    <row r="9" spans="1:6" ht="40" customHeight="1">
      <c r="A9" s="7"/>
      <c r="B9" s="113" t="s">
        <v>296</v>
      </c>
      <c r="C9" s="113" t="s">
        <v>323</v>
      </c>
      <c r="D9" s="86"/>
      <c r="E9" s="125"/>
      <c r="F9" s="125"/>
    </row>
    <row r="10" spans="1:6" ht="40" customHeight="1">
      <c r="A10" s="7"/>
      <c r="B10" s="114"/>
      <c r="C10" s="114"/>
      <c r="D10" s="123"/>
      <c r="E10" s="126"/>
      <c r="F10" s="126"/>
    </row>
    <row r="11" spans="1:6" ht="45" customHeight="1">
      <c r="A11" s="7"/>
      <c r="B11" s="114"/>
      <c r="C11" s="114" t="s">
        <v>137</v>
      </c>
      <c r="D11" s="123"/>
      <c r="E11" s="126"/>
      <c r="F11" s="126"/>
    </row>
    <row r="12" spans="1:6" ht="45" customHeight="1">
      <c r="A12" s="7"/>
      <c r="B12" s="114"/>
      <c r="C12" s="114"/>
      <c r="D12" s="123"/>
      <c r="E12" s="126"/>
      <c r="F12" s="126"/>
    </row>
    <row r="13" spans="1:6" ht="45" customHeight="1">
      <c r="A13" s="7"/>
      <c r="B13" s="114"/>
      <c r="C13" s="114"/>
      <c r="D13" s="123"/>
      <c r="E13" s="126"/>
      <c r="F13" s="126"/>
    </row>
    <row r="14" spans="1:6" ht="40" customHeight="1">
      <c r="A14" s="7"/>
      <c r="B14" s="114"/>
      <c r="C14" s="114" t="s">
        <v>3</v>
      </c>
      <c r="D14" s="123"/>
      <c r="E14" s="126"/>
      <c r="F14" s="126"/>
    </row>
    <row r="15" spans="1:6" ht="40" customHeight="1">
      <c r="A15" s="7"/>
      <c r="B15" s="115"/>
      <c r="C15" s="115"/>
      <c r="D15" s="124"/>
      <c r="E15" s="127"/>
      <c r="F15" s="127"/>
    </row>
    <row r="16" spans="1:6" ht="40" customHeight="1">
      <c r="A16" s="7"/>
      <c r="B16" s="113" t="s">
        <v>0</v>
      </c>
      <c r="C16" s="113" t="s">
        <v>324</v>
      </c>
      <c r="D16" s="86"/>
      <c r="E16" s="125"/>
      <c r="F16" s="125"/>
    </row>
    <row r="17" spans="1:7" ht="40" customHeight="1">
      <c r="A17" s="7"/>
      <c r="B17" s="114"/>
      <c r="C17" s="114"/>
      <c r="D17" s="87"/>
      <c r="E17" s="128"/>
      <c r="F17" s="128"/>
    </row>
    <row r="18" spans="1:7" ht="40" customHeight="1">
      <c r="A18" s="7"/>
      <c r="B18" s="114"/>
      <c r="C18" s="114" t="s">
        <v>325</v>
      </c>
      <c r="D18" s="87"/>
      <c r="E18" s="128"/>
      <c r="F18" s="128"/>
    </row>
    <row r="19" spans="1:7" ht="40" customHeight="1">
      <c r="A19" s="7"/>
      <c r="B19" s="115"/>
      <c r="C19" s="115"/>
      <c r="D19" s="124"/>
      <c r="E19" s="127"/>
      <c r="F19" s="127"/>
    </row>
    <row r="20" spans="1:7" ht="40" customHeight="1">
      <c r="A20" s="7"/>
      <c r="B20" s="91" t="s">
        <v>81</v>
      </c>
      <c r="C20" s="113" t="s">
        <v>128</v>
      </c>
      <c r="D20" s="86"/>
      <c r="E20" s="125"/>
      <c r="F20" s="125"/>
    </row>
    <row r="21" spans="1:7" ht="40" customHeight="1">
      <c r="A21" s="7"/>
      <c r="B21" s="91"/>
      <c r="C21" s="115"/>
      <c r="D21" s="124"/>
      <c r="E21" s="127"/>
      <c r="F21" s="127"/>
    </row>
    <row r="22" spans="1:7" ht="40" customHeight="1">
      <c r="A22" s="7"/>
      <c r="B22" s="91" t="s">
        <v>36</v>
      </c>
      <c r="C22" s="120"/>
      <c r="D22" s="86"/>
      <c r="E22" s="125"/>
      <c r="F22" s="125"/>
    </row>
    <row r="23" spans="1:7" ht="40" customHeight="1">
      <c r="A23" s="7"/>
      <c r="B23" s="91"/>
      <c r="C23" s="121"/>
      <c r="D23" s="124"/>
      <c r="E23" s="129"/>
      <c r="F23" s="129"/>
    </row>
    <row r="24" spans="1:7">
      <c r="A24" s="109"/>
      <c r="B24" s="7"/>
      <c r="C24" s="7"/>
      <c r="D24" s="7"/>
      <c r="E24" s="7"/>
      <c r="F24" s="7"/>
    </row>
    <row r="25" spans="1:7" ht="24.75" customHeight="1">
      <c r="A25" s="110" t="s">
        <v>64</v>
      </c>
      <c r="B25" s="116" t="s">
        <v>94</v>
      </c>
      <c r="C25" s="116"/>
      <c r="D25" s="116"/>
      <c r="E25" s="116"/>
      <c r="F25" s="116"/>
    </row>
    <row r="26" spans="1:7" ht="52.5" customHeight="1">
      <c r="A26" s="111" t="s">
        <v>67</v>
      </c>
      <c r="B26" s="117" t="s">
        <v>317</v>
      </c>
      <c r="C26" s="117"/>
      <c r="D26" s="117"/>
      <c r="E26" s="117"/>
      <c r="F26" s="117"/>
    </row>
    <row r="27" spans="1:7" ht="38.25" customHeight="1">
      <c r="A27" s="111" t="s">
        <v>68</v>
      </c>
      <c r="B27" s="117" t="s">
        <v>318</v>
      </c>
      <c r="C27" s="117"/>
      <c r="D27" s="117"/>
      <c r="E27" s="117"/>
      <c r="F27" s="117"/>
    </row>
    <row r="28" spans="1:7" ht="24.75" customHeight="1">
      <c r="A28" s="111" t="s">
        <v>71</v>
      </c>
      <c r="B28" s="117" t="s">
        <v>319</v>
      </c>
      <c r="C28" s="117"/>
      <c r="D28" s="117"/>
      <c r="E28" s="117"/>
      <c r="F28" s="117"/>
    </row>
    <row r="29" spans="1:7" ht="52.5" customHeight="1">
      <c r="A29" s="111" t="s">
        <v>119</v>
      </c>
      <c r="B29" s="117" t="s">
        <v>320</v>
      </c>
      <c r="C29" s="117"/>
      <c r="D29" s="117"/>
      <c r="E29" s="117"/>
      <c r="F29" s="117"/>
    </row>
    <row r="30" spans="1:7" ht="52.5" customHeight="1">
      <c r="A30" s="111" t="s">
        <v>107</v>
      </c>
      <c r="B30" s="118" t="s">
        <v>216</v>
      </c>
      <c r="C30" s="118"/>
      <c r="D30" s="118"/>
      <c r="E30" s="118"/>
      <c r="F30" s="118"/>
      <c r="G30" s="130"/>
    </row>
    <row r="31" spans="1:7" ht="39.75" customHeight="1">
      <c r="A31" s="111" t="s">
        <v>72</v>
      </c>
      <c r="B31" s="117" t="s">
        <v>91</v>
      </c>
      <c r="C31" s="117"/>
      <c r="D31" s="117"/>
      <c r="E31" s="117"/>
      <c r="F31" s="117"/>
    </row>
    <row r="32" spans="1:7" ht="42" customHeight="1">
      <c r="A32" s="111" t="s">
        <v>316</v>
      </c>
      <c r="B32" s="117" t="s">
        <v>53</v>
      </c>
      <c r="C32" s="117"/>
      <c r="D32" s="117"/>
      <c r="E32" s="117"/>
      <c r="F32" s="117"/>
    </row>
  </sheetData>
  <mergeCells count="19">
    <mergeCell ref="A1:F1"/>
    <mergeCell ref="B26:F26"/>
    <mergeCell ref="B27:F27"/>
    <mergeCell ref="B28:F28"/>
    <mergeCell ref="B29:F29"/>
    <mergeCell ref="B30:F30"/>
    <mergeCell ref="B31:F31"/>
    <mergeCell ref="B32:F32"/>
    <mergeCell ref="C9:C10"/>
    <mergeCell ref="C11:C13"/>
    <mergeCell ref="C14:C15"/>
    <mergeCell ref="B16:B19"/>
    <mergeCell ref="C16:C17"/>
    <mergeCell ref="C18:C19"/>
    <mergeCell ref="B20:B21"/>
    <mergeCell ref="C20:C21"/>
    <mergeCell ref="B22:B23"/>
    <mergeCell ref="C22:C23"/>
    <mergeCell ref="B9:B15"/>
  </mergeCells>
  <phoneticPr fontId="13" type="Hiragana"/>
  <pageMargins left="0.7" right="0.7" top="0.75" bottom="0.75" header="0.3" footer="0.3"/>
  <pageSetup paperSize="9" scale="64" fitToWidth="1" fitToHeight="1" orientation="portrait" usePrinterDefaults="1" r:id="rId1"/>
  <headerFooter>
    <oddFooter>&amp;C- &amp;P/&amp;N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11"/>
  <dimension ref="A1:AQ90"/>
  <sheetViews>
    <sheetView showGridLines="0" view="pageBreakPreview" topLeftCell="A58" zoomScaleSheetLayoutView="100" workbookViewId="0">
      <selection sqref="A1:B1"/>
    </sheetView>
  </sheetViews>
  <sheetFormatPr defaultColWidth="8.25" defaultRowHeight="21" customHeight="1"/>
  <cols>
    <col min="1" max="1" width="2.625" style="131" customWidth="1"/>
    <col min="2" max="2" width="18.75" style="132" customWidth="1"/>
    <col min="3" max="3" width="6.625" style="131" customWidth="1"/>
    <col min="4" max="5" width="7.625" style="131" customWidth="1"/>
    <col min="6" max="36" width="2.625" style="131" customWidth="1"/>
    <col min="37" max="37" width="6.625" style="131" customWidth="1"/>
    <col min="38" max="39" width="7.625" style="131" customWidth="1"/>
    <col min="40" max="40" width="5.625" style="131" customWidth="1"/>
    <col min="41" max="16384" width="8.25" style="131"/>
  </cols>
  <sheetData>
    <row r="1" spans="1:40" ht="24.95" customHeight="1">
      <c r="A1" s="135" t="s">
        <v>326</v>
      </c>
      <c r="C1" s="165"/>
      <c r="D1" s="165"/>
      <c r="E1" s="165"/>
      <c r="F1" s="165"/>
      <c r="G1" s="165"/>
      <c r="H1" s="165"/>
      <c r="I1" s="165"/>
      <c r="J1" s="165"/>
      <c r="K1" s="165"/>
      <c r="L1" s="165"/>
      <c r="M1" s="165"/>
      <c r="N1" s="165"/>
      <c r="O1" s="165"/>
      <c r="P1" s="165"/>
      <c r="Q1" s="165"/>
      <c r="R1" s="165"/>
      <c r="S1" s="165"/>
      <c r="T1" s="165"/>
      <c r="U1" s="165"/>
      <c r="V1" s="165"/>
      <c r="W1" s="165"/>
      <c r="X1" s="143"/>
      <c r="Y1" s="143"/>
      <c r="Z1" s="136"/>
      <c r="AA1" s="136"/>
      <c r="AB1" s="136"/>
      <c r="AC1" s="136"/>
      <c r="AD1" s="202"/>
      <c r="AE1" s="202"/>
      <c r="AF1" s="202"/>
      <c r="AG1" s="202"/>
      <c r="AH1" s="202"/>
      <c r="AI1" s="201" t="s">
        <v>149</v>
      </c>
      <c r="AJ1" s="201"/>
      <c r="AK1" s="206" t="s">
        <v>265</v>
      </c>
      <c r="AL1" s="206"/>
      <c r="AM1" s="206"/>
      <c r="AN1" s="206"/>
    </row>
    <row r="2" spans="1:40" ht="18" customHeight="1">
      <c r="A2" s="136"/>
      <c r="B2" s="152"/>
      <c r="C2" s="152"/>
      <c r="D2" s="152"/>
      <c r="E2" s="152"/>
      <c r="F2" s="152"/>
      <c r="G2" s="152"/>
      <c r="H2" s="152"/>
      <c r="I2" s="152"/>
      <c r="J2" s="152"/>
      <c r="K2" s="152"/>
      <c r="L2" s="152"/>
      <c r="M2" s="197">
        <v>2026</v>
      </c>
      <c r="N2" s="197"/>
      <c r="O2" s="197"/>
      <c r="P2" s="197"/>
      <c r="Q2" s="199" t="s">
        <v>370</v>
      </c>
      <c r="R2" s="199"/>
      <c r="S2" s="197">
        <v>5</v>
      </c>
      <c r="T2" s="197"/>
      <c r="U2" s="199" t="s">
        <v>371</v>
      </c>
      <c r="V2" s="199"/>
      <c r="W2" s="152"/>
      <c r="X2" s="152"/>
      <c r="Y2" s="152"/>
      <c r="Z2" s="136"/>
      <c r="AA2" s="136"/>
      <c r="AC2" s="201"/>
      <c r="AD2" s="152"/>
      <c r="AE2" s="152"/>
      <c r="AF2" s="152"/>
      <c r="AG2" s="152"/>
      <c r="AH2" s="152"/>
      <c r="AI2" s="201" t="s">
        <v>374</v>
      </c>
      <c r="AJ2" s="201"/>
      <c r="AK2" s="207"/>
      <c r="AL2" s="207"/>
      <c r="AM2" s="207"/>
      <c r="AN2" s="207"/>
    </row>
    <row r="3" spans="1:40" ht="18" customHeight="1">
      <c r="A3" s="137"/>
      <c r="B3" s="153" t="s">
        <v>113</v>
      </c>
      <c r="C3" s="153"/>
      <c r="D3" s="153"/>
      <c r="E3" s="153"/>
      <c r="F3" s="137"/>
      <c r="G3" s="137"/>
      <c r="H3" s="137"/>
      <c r="I3" s="137"/>
      <c r="J3" s="137"/>
      <c r="K3" s="137"/>
      <c r="L3" s="137"/>
      <c r="M3" s="137"/>
      <c r="N3" s="137"/>
      <c r="O3" s="137"/>
      <c r="P3" s="137"/>
      <c r="Q3" s="137"/>
      <c r="R3" s="137"/>
      <c r="S3" s="137"/>
      <c r="T3" s="137"/>
      <c r="U3" s="137"/>
      <c r="V3" s="137"/>
      <c r="W3" s="137"/>
      <c r="Y3" s="200"/>
      <c r="Z3" s="200"/>
      <c r="AA3" s="200"/>
      <c r="AB3" s="136"/>
      <c r="AC3" s="200"/>
      <c r="AD3" s="200"/>
      <c r="AE3" s="200"/>
      <c r="AF3" s="200"/>
      <c r="AG3" s="200"/>
      <c r="AH3" s="200"/>
      <c r="AI3" s="203" t="s">
        <v>52</v>
      </c>
      <c r="AJ3" s="201"/>
      <c r="AK3" s="208" t="s">
        <v>375</v>
      </c>
      <c r="AL3" s="208"/>
      <c r="AM3" s="208"/>
      <c r="AN3" s="208"/>
    </row>
    <row r="4" spans="1:40" ht="18" customHeight="1">
      <c r="A4" s="137"/>
      <c r="B4" s="137"/>
      <c r="C4" s="137"/>
      <c r="D4" s="137"/>
      <c r="E4" s="137"/>
      <c r="F4" s="137"/>
      <c r="G4" s="137"/>
      <c r="H4" s="137"/>
      <c r="I4" s="137"/>
      <c r="J4" s="137"/>
      <c r="K4" s="137"/>
      <c r="L4" s="137"/>
      <c r="M4" s="137"/>
      <c r="N4" s="137"/>
      <c r="O4" s="137"/>
      <c r="P4" s="137"/>
      <c r="Q4" s="137"/>
      <c r="R4" s="137"/>
      <c r="S4" s="137"/>
      <c r="T4" s="137"/>
      <c r="U4" s="137"/>
      <c r="V4" s="137"/>
      <c r="W4" s="137"/>
      <c r="Y4" s="200"/>
      <c r="Z4" s="200"/>
      <c r="AA4" s="200"/>
      <c r="AB4" s="136"/>
      <c r="AC4" s="200"/>
      <c r="AD4" s="200"/>
      <c r="AE4" s="200"/>
      <c r="AF4" s="200"/>
      <c r="AG4" s="200"/>
      <c r="AH4" s="200"/>
      <c r="AI4" s="203" t="s">
        <v>109</v>
      </c>
      <c r="AJ4" s="201"/>
      <c r="AK4" s="208" t="s">
        <v>87</v>
      </c>
      <c r="AL4" s="208"/>
      <c r="AM4" s="208"/>
      <c r="AN4" s="208"/>
    </row>
    <row r="5" spans="1:40" ht="18" customHeight="1">
      <c r="A5" s="137"/>
      <c r="B5" s="137"/>
      <c r="C5" s="137"/>
      <c r="D5" s="137"/>
      <c r="E5" s="137"/>
      <c r="F5" s="137"/>
      <c r="G5" s="137"/>
      <c r="H5" s="137"/>
      <c r="I5" s="137"/>
      <c r="J5" s="137"/>
      <c r="K5" s="137"/>
      <c r="L5" s="137"/>
      <c r="M5" s="137"/>
      <c r="N5" s="137"/>
      <c r="O5" s="137"/>
      <c r="P5" s="137"/>
      <c r="Q5" s="137"/>
      <c r="R5" s="137"/>
      <c r="S5" s="137"/>
      <c r="U5" s="137"/>
      <c r="V5" s="137"/>
      <c r="W5" s="137"/>
      <c r="Y5" s="200"/>
      <c r="Z5" s="200"/>
      <c r="AA5" s="200"/>
      <c r="AB5" s="136"/>
      <c r="AC5" s="200"/>
      <c r="AD5" s="200"/>
      <c r="AE5" s="200"/>
      <c r="AF5" s="200"/>
      <c r="AG5" s="203" t="s">
        <v>373</v>
      </c>
      <c r="AH5" s="205">
        <v>160</v>
      </c>
      <c r="AI5" s="205"/>
      <c r="AJ5" s="205"/>
      <c r="AK5" s="200" t="s">
        <v>376</v>
      </c>
      <c r="AL5" s="210"/>
      <c r="AM5" s="200" t="s">
        <v>379</v>
      </c>
      <c r="AN5" s="136"/>
    </row>
    <row r="6" spans="1:40" ht="9.9499999999999993" customHeight="1">
      <c r="A6" s="136"/>
      <c r="B6" s="142"/>
      <c r="C6" s="142"/>
      <c r="D6" s="142"/>
      <c r="E6" s="142"/>
      <c r="F6" s="142"/>
      <c r="G6" s="142"/>
      <c r="H6" s="142"/>
      <c r="I6" s="142"/>
      <c r="J6" s="142"/>
      <c r="K6" s="142"/>
      <c r="L6" s="142"/>
      <c r="M6" s="142"/>
      <c r="N6" s="142"/>
      <c r="O6" s="142"/>
      <c r="P6" s="142"/>
      <c r="Q6" s="142"/>
      <c r="R6" s="142"/>
      <c r="S6" s="142"/>
      <c r="T6" s="142"/>
      <c r="U6" s="142"/>
      <c r="V6" s="142"/>
      <c r="W6" s="142"/>
      <c r="X6" s="152"/>
      <c r="Y6" s="152"/>
      <c r="Z6" s="152"/>
      <c r="AA6" s="152"/>
      <c r="AB6" s="152"/>
      <c r="AC6" s="152"/>
      <c r="AD6" s="152"/>
      <c r="AE6" s="152"/>
      <c r="AF6" s="152"/>
      <c r="AG6" s="152"/>
      <c r="AH6" s="152"/>
      <c r="AI6" s="152"/>
      <c r="AJ6" s="152"/>
      <c r="AK6" s="152"/>
      <c r="AL6" s="152"/>
      <c r="AM6" s="136"/>
      <c r="AN6" s="136"/>
    </row>
    <row r="7" spans="1:40" ht="15" customHeight="1">
      <c r="A7" s="138" t="s">
        <v>120</v>
      </c>
      <c r="B7" s="154" t="s">
        <v>351</v>
      </c>
      <c r="C7" s="166" t="s">
        <v>115</v>
      </c>
      <c r="D7" s="144" t="s">
        <v>366</v>
      </c>
      <c r="E7" s="140" t="s">
        <v>368</v>
      </c>
      <c r="F7" s="187" t="s">
        <v>329</v>
      </c>
      <c r="G7" s="187"/>
      <c r="H7" s="187"/>
      <c r="I7" s="187"/>
      <c r="J7" s="187"/>
      <c r="K7" s="187"/>
      <c r="L7" s="187"/>
      <c r="M7" s="187"/>
      <c r="N7" s="187"/>
      <c r="O7" s="187"/>
      <c r="P7" s="187"/>
      <c r="Q7" s="187"/>
      <c r="R7" s="187"/>
      <c r="S7" s="187"/>
      <c r="T7" s="187"/>
      <c r="U7" s="187"/>
      <c r="V7" s="187"/>
      <c r="W7" s="187"/>
      <c r="X7" s="187"/>
      <c r="Y7" s="187"/>
      <c r="Z7" s="187"/>
      <c r="AA7" s="187"/>
      <c r="AB7" s="187"/>
      <c r="AC7" s="187"/>
      <c r="AD7" s="187"/>
      <c r="AE7" s="187"/>
      <c r="AF7" s="187"/>
      <c r="AG7" s="187"/>
      <c r="AH7" s="187"/>
      <c r="AI7" s="187"/>
      <c r="AJ7" s="187"/>
      <c r="AK7" s="195" t="s">
        <v>377</v>
      </c>
      <c r="AL7" s="151" t="s">
        <v>378</v>
      </c>
      <c r="AM7" s="215" t="s">
        <v>380</v>
      </c>
      <c r="AN7" s="215"/>
    </row>
    <row r="8" spans="1:40" ht="15" customHeight="1">
      <c r="A8" s="138"/>
      <c r="B8" s="155"/>
      <c r="C8" s="167"/>
      <c r="D8" s="144"/>
      <c r="E8" s="140"/>
      <c r="F8" s="144" t="s">
        <v>96</v>
      </c>
      <c r="G8" s="144"/>
      <c r="H8" s="144"/>
      <c r="I8" s="144"/>
      <c r="J8" s="144"/>
      <c r="K8" s="144"/>
      <c r="L8" s="144"/>
      <c r="M8" s="144" t="s">
        <v>106</v>
      </c>
      <c r="N8" s="144"/>
      <c r="O8" s="144"/>
      <c r="P8" s="144"/>
      <c r="Q8" s="144"/>
      <c r="R8" s="144"/>
      <c r="S8" s="144"/>
      <c r="T8" s="144" t="s">
        <v>275</v>
      </c>
      <c r="U8" s="144"/>
      <c r="V8" s="144"/>
      <c r="W8" s="144"/>
      <c r="X8" s="144"/>
      <c r="Y8" s="144"/>
      <c r="Z8" s="144"/>
      <c r="AA8" s="144" t="s">
        <v>372</v>
      </c>
      <c r="AB8" s="144"/>
      <c r="AC8" s="144"/>
      <c r="AD8" s="144"/>
      <c r="AE8" s="144"/>
      <c r="AF8" s="144"/>
      <c r="AG8" s="144"/>
      <c r="AH8" s="144" t="s">
        <v>108</v>
      </c>
      <c r="AI8" s="144"/>
      <c r="AJ8" s="144"/>
      <c r="AK8" s="195"/>
      <c r="AL8" s="151"/>
      <c r="AM8" s="215"/>
      <c r="AN8" s="215"/>
    </row>
    <row r="9" spans="1:40" ht="15" customHeight="1">
      <c r="A9" s="138"/>
      <c r="B9" s="156" t="s">
        <v>352</v>
      </c>
      <c r="C9" s="167"/>
      <c r="D9" s="144"/>
      <c r="E9" s="140"/>
      <c r="F9" s="188">
        <f>DATE($M$2,$S$2,1)</f>
        <v>46143</v>
      </c>
      <c r="G9" s="188">
        <f>DATE($M$2,$S$2,2)</f>
        <v>46144</v>
      </c>
      <c r="H9" s="188">
        <f>DATE($M$2,$S$2,3)</f>
        <v>46145</v>
      </c>
      <c r="I9" s="188">
        <f>DATE($M$2,$S$2,4)</f>
        <v>46146</v>
      </c>
      <c r="J9" s="188">
        <f>DATE($M$2,$S$2,5)</f>
        <v>46147</v>
      </c>
      <c r="K9" s="188">
        <f>DATE($M$2,$S$2,6)</f>
        <v>46148</v>
      </c>
      <c r="L9" s="188">
        <f>DATE($M$2,$S$2,7)</f>
        <v>46149</v>
      </c>
      <c r="M9" s="188">
        <f>DATE($M$2,$S$2,8)</f>
        <v>46150</v>
      </c>
      <c r="N9" s="188">
        <f>DATE($M$2,$S$2,9)</f>
        <v>46151</v>
      </c>
      <c r="O9" s="188">
        <f>DATE($M$2,$S$2,10)</f>
        <v>46152</v>
      </c>
      <c r="P9" s="188">
        <f>DATE($M$2,$S$2,11)</f>
        <v>46153</v>
      </c>
      <c r="Q9" s="188">
        <f>DATE($M$2,$S$2,12)</f>
        <v>46154</v>
      </c>
      <c r="R9" s="188">
        <f>DATE($M$2,$S$2,13)</f>
        <v>46155</v>
      </c>
      <c r="S9" s="188">
        <f>DATE($M$2,$S$2,14)</f>
        <v>46156</v>
      </c>
      <c r="T9" s="188">
        <f>DATE($M$2,$S$2,15)</f>
        <v>46157</v>
      </c>
      <c r="U9" s="188">
        <f>DATE($M$2,$S$2,16)</f>
        <v>46158</v>
      </c>
      <c r="V9" s="188">
        <f>DATE($M$2,$S$2,17)</f>
        <v>46159</v>
      </c>
      <c r="W9" s="188">
        <f>DATE($M$2,$S$2,18)</f>
        <v>46160</v>
      </c>
      <c r="X9" s="188">
        <f>DATE($M$2,$S$2,19)</f>
        <v>46161</v>
      </c>
      <c r="Y9" s="188">
        <f>DATE($M$2,$S$2,20)</f>
        <v>46162</v>
      </c>
      <c r="Z9" s="188">
        <f>DATE($M$2,$S$2,21)</f>
        <v>46163</v>
      </c>
      <c r="AA9" s="188">
        <f>DATE($M$2,$S$2,22)</f>
        <v>46164</v>
      </c>
      <c r="AB9" s="188">
        <f>DATE($M$2,$S$2,23)</f>
        <v>46165</v>
      </c>
      <c r="AC9" s="188">
        <f>DATE($M$2,$S$2,24)</f>
        <v>46166</v>
      </c>
      <c r="AD9" s="188">
        <f>DATE($M$2,$S$2,25)</f>
        <v>46167</v>
      </c>
      <c r="AE9" s="188">
        <f>DATE($M$2,$S$2,26)</f>
        <v>46168</v>
      </c>
      <c r="AF9" s="188">
        <f>DATE($M$2,$S$2,27)</f>
        <v>46169</v>
      </c>
      <c r="AG9" s="188">
        <f>DATE($M$2,$S$2,28)</f>
        <v>46170</v>
      </c>
      <c r="AH9" s="188">
        <f>IF(DAY(EOMONTH(F9,0))&lt;29,"",DATE($M$2,$S$2,29))</f>
        <v>46171</v>
      </c>
      <c r="AI9" s="188">
        <f>IF(DAY(EOMONTH(F9,0))&lt;30,"",DATE($M$2,$S$2,30))</f>
        <v>46172</v>
      </c>
      <c r="AJ9" s="188">
        <f>IF(DAY(EOMONTH(F9,0))&lt;31,"",DATE($M$2,$S$2,31))</f>
        <v>46173</v>
      </c>
      <c r="AK9" s="195"/>
      <c r="AL9" s="151"/>
      <c r="AM9" s="215"/>
      <c r="AN9" s="215"/>
    </row>
    <row r="10" spans="1:40" ht="15" customHeight="1">
      <c r="A10" s="138"/>
      <c r="B10" s="157"/>
      <c r="C10" s="168"/>
      <c r="D10" s="144"/>
      <c r="E10" s="140"/>
      <c r="F10" s="189">
        <f>DATE($M$2,$S$2,1)</f>
        <v>46143</v>
      </c>
      <c r="G10" s="189">
        <f>DATE($M$2,$S$2,2)</f>
        <v>46144</v>
      </c>
      <c r="H10" s="189">
        <f>DATE($M$2,$S$2,3)</f>
        <v>46145</v>
      </c>
      <c r="I10" s="189">
        <f>DATE($M$2,$S$2,4)</f>
        <v>46146</v>
      </c>
      <c r="J10" s="189">
        <f>DATE($M$2,$S$2,5)</f>
        <v>46147</v>
      </c>
      <c r="K10" s="189">
        <f>DATE($M$2,$S$2,6)</f>
        <v>46148</v>
      </c>
      <c r="L10" s="189">
        <f>DATE($M$2,$S$2,7)</f>
        <v>46149</v>
      </c>
      <c r="M10" s="189">
        <f>DATE($M$2,$S$2,8)</f>
        <v>46150</v>
      </c>
      <c r="N10" s="189">
        <f>DATE($M$2,$S$2,9)</f>
        <v>46151</v>
      </c>
      <c r="O10" s="189">
        <f>DATE($M$2,$S$2,10)</f>
        <v>46152</v>
      </c>
      <c r="P10" s="189">
        <f>DATE($M$2,$S$2,11)</f>
        <v>46153</v>
      </c>
      <c r="Q10" s="189">
        <f>DATE($M$2,$S$2,12)</f>
        <v>46154</v>
      </c>
      <c r="R10" s="189">
        <f>DATE($M$2,$S$2,13)</f>
        <v>46155</v>
      </c>
      <c r="S10" s="189">
        <f>DATE($M$2,$S$2,14)</f>
        <v>46156</v>
      </c>
      <c r="T10" s="189">
        <f>DATE($M$2,$S$2,15)</f>
        <v>46157</v>
      </c>
      <c r="U10" s="189">
        <f>DATE($M$2,$S$2,16)</f>
        <v>46158</v>
      </c>
      <c r="V10" s="189">
        <f>DATE($M$2,$S$2,17)</f>
        <v>46159</v>
      </c>
      <c r="W10" s="189">
        <f>DATE($M$2,$S$2,18)</f>
        <v>46160</v>
      </c>
      <c r="X10" s="189">
        <f>DATE($M$2,$S$2,19)</f>
        <v>46161</v>
      </c>
      <c r="Y10" s="189">
        <f>DATE($M$2,$S$2,20)</f>
        <v>46162</v>
      </c>
      <c r="Z10" s="189">
        <f>DATE($M$2,$S$2,21)</f>
        <v>46163</v>
      </c>
      <c r="AA10" s="189">
        <f>DATE($M$2,$S$2,22)</f>
        <v>46164</v>
      </c>
      <c r="AB10" s="189">
        <f>DATE($M$2,$S$2,23)</f>
        <v>46165</v>
      </c>
      <c r="AC10" s="189">
        <f>DATE($M$2,$S$2,24)</f>
        <v>46166</v>
      </c>
      <c r="AD10" s="189">
        <f>DATE($M$2,$S$2,25)</f>
        <v>46167</v>
      </c>
      <c r="AE10" s="189">
        <f>DATE($M$2,$S$2,26)</f>
        <v>46168</v>
      </c>
      <c r="AF10" s="189">
        <f>DATE($M$2,$S$2,27)</f>
        <v>46169</v>
      </c>
      <c r="AG10" s="189">
        <f>DATE($M$2,$S$2,28)</f>
        <v>46170</v>
      </c>
      <c r="AH10" s="189">
        <f>IF(DAY(EOMONTH(F10,0))&lt;29,"",DATE($M$2,$S$2,29))</f>
        <v>46171</v>
      </c>
      <c r="AI10" s="189">
        <f>IF(DAY(EOMONTH(F10,0))&lt;30,"",DATE($M$2,$S$2,30))</f>
        <v>46172</v>
      </c>
      <c r="AJ10" s="189">
        <f>IF(DAY(EOMONTH(F10,0))&lt;31,"",DATE($M$2,$S$2,31))</f>
        <v>46173</v>
      </c>
      <c r="AK10" s="195"/>
      <c r="AL10" s="151"/>
      <c r="AM10" s="215"/>
      <c r="AN10" s="215"/>
    </row>
    <row r="11" spans="1:40" ht="18" customHeight="1">
      <c r="A11" s="139">
        <v>1</v>
      </c>
      <c r="B11" s="158" t="s">
        <v>138</v>
      </c>
      <c r="C11" s="169" t="s">
        <v>264</v>
      </c>
      <c r="D11" s="178"/>
      <c r="E11" s="185" t="s">
        <v>264</v>
      </c>
      <c r="F11" s="181"/>
      <c r="G11" s="181"/>
      <c r="H11" s="181"/>
      <c r="I11" s="181"/>
      <c r="J11" s="181"/>
      <c r="K11" s="181"/>
      <c r="L11" s="181"/>
      <c r="M11" s="181"/>
      <c r="N11" s="181"/>
      <c r="O11" s="181"/>
      <c r="P11" s="181"/>
      <c r="Q11" s="181"/>
      <c r="R11" s="181"/>
      <c r="S11" s="181"/>
      <c r="T11" s="181"/>
      <c r="U11" s="181"/>
      <c r="V11" s="181"/>
      <c r="W11" s="181"/>
      <c r="X11" s="181"/>
      <c r="Y11" s="181"/>
      <c r="Z11" s="181"/>
      <c r="AA11" s="181"/>
      <c r="AB11" s="181"/>
      <c r="AC11" s="181"/>
      <c r="AD11" s="181"/>
      <c r="AE11" s="181"/>
      <c r="AF11" s="181"/>
      <c r="AG11" s="181"/>
      <c r="AH11" s="181"/>
      <c r="AI11" s="181"/>
      <c r="AJ11" s="181"/>
      <c r="AK11" s="209">
        <f t="shared" ref="AK11:AK31" si="0">+SUM(F11:AJ11)</f>
        <v>0</v>
      </c>
      <c r="AL11" s="211">
        <f t="shared" ref="AL11:AL31" si="1">IF($AK$3="４週",AK11/4,AK11/(DAY(EOMONTH($F$9,0))/7))</f>
        <v>0</v>
      </c>
      <c r="AM11" s="216"/>
      <c r="AN11" s="216"/>
    </row>
    <row r="12" spans="1:40" ht="18" customHeight="1">
      <c r="A12" s="139">
        <v>2</v>
      </c>
      <c r="B12" s="158" t="s">
        <v>103</v>
      </c>
      <c r="C12" s="169" t="s">
        <v>356</v>
      </c>
      <c r="D12" s="178"/>
      <c r="E12" s="185" t="s">
        <v>356</v>
      </c>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1"/>
      <c r="AI12" s="181"/>
      <c r="AJ12" s="181"/>
      <c r="AK12" s="209">
        <f t="shared" si="0"/>
        <v>0</v>
      </c>
      <c r="AL12" s="211">
        <f t="shared" si="1"/>
        <v>0</v>
      </c>
      <c r="AM12" s="216"/>
      <c r="AN12" s="216"/>
    </row>
    <row r="13" spans="1:40" ht="18" customHeight="1">
      <c r="A13" s="139">
        <v>3</v>
      </c>
      <c r="B13" s="159" t="s">
        <v>75</v>
      </c>
      <c r="C13" s="169" t="s">
        <v>357</v>
      </c>
      <c r="D13" s="178"/>
      <c r="E13" s="185" t="s">
        <v>357</v>
      </c>
      <c r="F13" s="181"/>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209">
        <f t="shared" si="0"/>
        <v>0</v>
      </c>
      <c r="AL13" s="211">
        <f t="shared" si="1"/>
        <v>0</v>
      </c>
      <c r="AM13" s="216"/>
      <c r="AN13" s="216"/>
    </row>
    <row r="14" spans="1:40" ht="18" customHeight="1">
      <c r="A14" s="139">
        <v>4</v>
      </c>
      <c r="B14" s="159" t="s">
        <v>184</v>
      </c>
      <c r="C14" s="169" t="s">
        <v>264</v>
      </c>
      <c r="D14" s="178"/>
      <c r="E14" s="185" t="s">
        <v>358</v>
      </c>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209">
        <f t="shared" si="0"/>
        <v>0</v>
      </c>
      <c r="AL14" s="211">
        <f t="shared" si="1"/>
        <v>0</v>
      </c>
      <c r="AM14" s="216"/>
      <c r="AN14" s="216"/>
    </row>
    <row r="15" spans="1:40" ht="18" customHeight="1">
      <c r="A15" s="139">
        <v>5</v>
      </c>
      <c r="B15" s="159"/>
      <c r="C15" s="169"/>
      <c r="D15" s="178"/>
      <c r="E15" s="185"/>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209">
        <f t="shared" si="0"/>
        <v>0</v>
      </c>
      <c r="AL15" s="211">
        <f t="shared" si="1"/>
        <v>0</v>
      </c>
      <c r="AM15" s="216"/>
      <c r="AN15" s="216"/>
    </row>
    <row r="16" spans="1:40" ht="18" customHeight="1">
      <c r="A16" s="139">
        <v>6</v>
      </c>
      <c r="B16" s="159"/>
      <c r="C16" s="169"/>
      <c r="D16" s="178"/>
      <c r="E16" s="185"/>
      <c r="F16" s="181"/>
      <c r="G16" s="181"/>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181"/>
      <c r="AK16" s="209">
        <f t="shared" si="0"/>
        <v>0</v>
      </c>
      <c r="AL16" s="211">
        <f t="shared" si="1"/>
        <v>0</v>
      </c>
      <c r="AM16" s="216"/>
      <c r="AN16" s="216"/>
    </row>
    <row r="17" spans="1:40" ht="18" customHeight="1">
      <c r="A17" s="139">
        <v>7</v>
      </c>
      <c r="B17" s="159"/>
      <c r="C17" s="169"/>
      <c r="D17" s="178"/>
      <c r="E17" s="185"/>
      <c r="F17" s="181"/>
      <c r="G17" s="181"/>
      <c r="H17" s="181"/>
      <c r="I17" s="181"/>
      <c r="J17" s="181"/>
      <c r="K17" s="181"/>
      <c r="L17" s="181"/>
      <c r="M17" s="181"/>
      <c r="N17" s="181"/>
      <c r="O17" s="181"/>
      <c r="P17" s="181"/>
      <c r="Q17" s="181"/>
      <c r="R17" s="181"/>
      <c r="S17" s="181"/>
      <c r="T17" s="181"/>
      <c r="U17" s="181"/>
      <c r="V17" s="181"/>
      <c r="W17" s="181"/>
      <c r="X17" s="181"/>
      <c r="Y17" s="181"/>
      <c r="Z17" s="181"/>
      <c r="AA17" s="181"/>
      <c r="AB17" s="181"/>
      <c r="AC17" s="181"/>
      <c r="AD17" s="181"/>
      <c r="AE17" s="181"/>
      <c r="AF17" s="181"/>
      <c r="AG17" s="181"/>
      <c r="AH17" s="181"/>
      <c r="AI17" s="181"/>
      <c r="AJ17" s="181"/>
      <c r="AK17" s="209">
        <f t="shared" si="0"/>
        <v>0</v>
      </c>
      <c r="AL17" s="211">
        <f t="shared" si="1"/>
        <v>0</v>
      </c>
      <c r="AM17" s="216"/>
      <c r="AN17" s="216"/>
    </row>
    <row r="18" spans="1:40" ht="18" customHeight="1">
      <c r="A18" s="139">
        <v>8</v>
      </c>
      <c r="B18" s="159"/>
      <c r="C18" s="169"/>
      <c r="D18" s="178"/>
      <c r="E18" s="185"/>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209">
        <f t="shared" si="0"/>
        <v>0</v>
      </c>
      <c r="AL18" s="211">
        <f t="shared" si="1"/>
        <v>0</v>
      </c>
      <c r="AM18" s="216"/>
      <c r="AN18" s="216"/>
    </row>
    <row r="19" spans="1:40" ht="18" customHeight="1">
      <c r="A19" s="139">
        <v>9</v>
      </c>
      <c r="B19" s="159"/>
      <c r="C19" s="169"/>
      <c r="D19" s="178"/>
      <c r="E19" s="185"/>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209">
        <f t="shared" si="0"/>
        <v>0</v>
      </c>
      <c r="AL19" s="211">
        <f t="shared" si="1"/>
        <v>0</v>
      </c>
      <c r="AM19" s="216"/>
      <c r="AN19" s="216"/>
    </row>
    <row r="20" spans="1:40" ht="18" customHeight="1">
      <c r="A20" s="139">
        <v>10</v>
      </c>
      <c r="B20" s="159"/>
      <c r="C20" s="169"/>
      <c r="D20" s="178"/>
      <c r="E20" s="185"/>
      <c r="F20" s="181"/>
      <c r="G20" s="181"/>
      <c r="H20" s="181"/>
      <c r="I20" s="181"/>
      <c r="J20" s="181"/>
      <c r="K20" s="181"/>
      <c r="L20" s="181"/>
      <c r="M20" s="181"/>
      <c r="N20" s="181"/>
      <c r="O20" s="181"/>
      <c r="P20" s="181"/>
      <c r="Q20" s="181"/>
      <c r="R20" s="181"/>
      <c r="S20" s="181"/>
      <c r="T20" s="181"/>
      <c r="U20" s="181"/>
      <c r="V20" s="181"/>
      <c r="W20" s="181"/>
      <c r="X20" s="181"/>
      <c r="Y20" s="181"/>
      <c r="Z20" s="181"/>
      <c r="AA20" s="181"/>
      <c r="AB20" s="181"/>
      <c r="AC20" s="181"/>
      <c r="AD20" s="181"/>
      <c r="AE20" s="181"/>
      <c r="AF20" s="181"/>
      <c r="AG20" s="181"/>
      <c r="AH20" s="181"/>
      <c r="AI20" s="181"/>
      <c r="AJ20" s="181"/>
      <c r="AK20" s="209">
        <f t="shared" si="0"/>
        <v>0</v>
      </c>
      <c r="AL20" s="211">
        <f t="shared" si="1"/>
        <v>0</v>
      </c>
      <c r="AM20" s="216"/>
      <c r="AN20" s="216"/>
    </row>
    <row r="21" spans="1:40" ht="18" customHeight="1">
      <c r="A21" s="139">
        <v>11</v>
      </c>
      <c r="B21" s="159"/>
      <c r="C21" s="169"/>
      <c r="D21" s="178"/>
      <c r="E21" s="185"/>
      <c r="F21" s="181"/>
      <c r="G21" s="181"/>
      <c r="H21" s="181"/>
      <c r="I21" s="181"/>
      <c r="J21" s="181"/>
      <c r="K21" s="181"/>
      <c r="L21" s="181"/>
      <c r="M21" s="181"/>
      <c r="N21" s="181"/>
      <c r="O21" s="181"/>
      <c r="P21" s="181"/>
      <c r="Q21" s="181"/>
      <c r="R21" s="181"/>
      <c r="S21" s="181"/>
      <c r="T21" s="181"/>
      <c r="U21" s="181"/>
      <c r="V21" s="181"/>
      <c r="W21" s="181"/>
      <c r="X21" s="181"/>
      <c r="Y21" s="181"/>
      <c r="Z21" s="181"/>
      <c r="AA21" s="181"/>
      <c r="AB21" s="181"/>
      <c r="AC21" s="181"/>
      <c r="AD21" s="181"/>
      <c r="AE21" s="181"/>
      <c r="AF21" s="181"/>
      <c r="AG21" s="181"/>
      <c r="AH21" s="181"/>
      <c r="AI21" s="181"/>
      <c r="AJ21" s="181"/>
      <c r="AK21" s="209">
        <f t="shared" si="0"/>
        <v>0</v>
      </c>
      <c r="AL21" s="211">
        <f t="shared" si="1"/>
        <v>0</v>
      </c>
      <c r="AM21" s="216"/>
      <c r="AN21" s="216"/>
    </row>
    <row r="22" spans="1:40" ht="18" customHeight="1">
      <c r="A22" s="139">
        <v>12</v>
      </c>
      <c r="B22" s="159"/>
      <c r="C22" s="169"/>
      <c r="D22" s="178"/>
      <c r="E22" s="185"/>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209">
        <f t="shared" si="0"/>
        <v>0</v>
      </c>
      <c r="AL22" s="211">
        <f t="shared" si="1"/>
        <v>0</v>
      </c>
      <c r="AM22" s="216"/>
      <c r="AN22" s="216"/>
    </row>
    <row r="23" spans="1:40" ht="18" customHeight="1">
      <c r="A23" s="139">
        <v>13</v>
      </c>
      <c r="B23" s="159"/>
      <c r="C23" s="169"/>
      <c r="D23" s="178"/>
      <c r="E23" s="185"/>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181"/>
      <c r="AI23" s="181"/>
      <c r="AJ23" s="181"/>
      <c r="AK23" s="209">
        <f t="shared" si="0"/>
        <v>0</v>
      </c>
      <c r="AL23" s="211">
        <f t="shared" si="1"/>
        <v>0</v>
      </c>
      <c r="AM23" s="216"/>
      <c r="AN23" s="216"/>
    </row>
    <row r="24" spans="1:40" ht="18" customHeight="1">
      <c r="A24" s="139">
        <v>14</v>
      </c>
      <c r="B24" s="159"/>
      <c r="C24" s="169"/>
      <c r="D24" s="178"/>
      <c r="E24" s="185"/>
      <c r="F24" s="181"/>
      <c r="G24" s="181"/>
      <c r="H24" s="181"/>
      <c r="I24" s="181"/>
      <c r="J24" s="181"/>
      <c r="K24" s="181"/>
      <c r="L24" s="181"/>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181"/>
      <c r="AJ24" s="181"/>
      <c r="AK24" s="209">
        <f t="shared" si="0"/>
        <v>0</v>
      </c>
      <c r="AL24" s="211">
        <f t="shared" si="1"/>
        <v>0</v>
      </c>
      <c r="AM24" s="216"/>
      <c r="AN24" s="216"/>
    </row>
    <row r="25" spans="1:40" ht="18" customHeight="1">
      <c r="A25" s="139">
        <v>15</v>
      </c>
      <c r="B25" s="159"/>
      <c r="C25" s="169"/>
      <c r="D25" s="178"/>
      <c r="E25" s="185"/>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209">
        <f t="shared" si="0"/>
        <v>0</v>
      </c>
      <c r="AL25" s="211">
        <f t="shared" si="1"/>
        <v>0</v>
      </c>
      <c r="AM25" s="216"/>
      <c r="AN25" s="216"/>
    </row>
    <row r="26" spans="1:40" ht="18" customHeight="1">
      <c r="A26" s="139">
        <v>16</v>
      </c>
      <c r="B26" s="159"/>
      <c r="C26" s="169"/>
      <c r="D26" s="178"/>
      <c r="E26" s="185"/>
      <c r="F26" s="181"/>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209">
        <f t="shared" si="0"/>
        <v>0</v>
      </c>
      <c r="AL26" s="211">
        <f t="shared" si="1"/>
        <v>0</v>
      </c>
      <c r="AM26" s="216"/>
      <c r="AN26" s="216"/>
    </row>
    <row r="27" spans="1:40" ht="18" customHeight="1">
      <c r="A27" s="139">
        <v>17</v>
      </c>
      <c r="B27" s="159"/>
      <c r="C27" s="169"/>
      <c r="D27" s="178"/>
      <c r="E27" s="185"/>
      <c r="F27" s="181"/>
      <c r="G27" s="181"/>
      <c r="H27" s="181"/>
      <c r="I27" s="181"/>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209">
        <f t="shared" si="0"/>
        <v>0</v>
      </c>
      <c r="AL27" s="211">
        <f t="shared" si="1"/>
        <v>0</v>
      </c>
      <c r="AM27" s="216"/>
      <c r="AN27" s="216"/>
    </row>
    <row r="28" spans="1:40" ht="18" customHeight="1">
      <c r="A28" s="139">
        <v>18</v>
      </c>
      <c r="B28" s="159"/>
      <c r="C28" s="169"/>
      <c r="D28" s="178"/>
      <c r="E28" s="185"/>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209">
        <f t="shared" si="0"/>
        <v>0</v>
      </c>
      <c r="AL28" s="211">
        <f t="shared" si="1"/>
        <v>0</v>
      </c>
      <c r="AM28" s="216"/>
      <c r="AN28" s="216"/>
    </row>
    <row r="29" spans="1:40" ht="18" customHeight="1">
      <c r="A29" s="139">
        <v>19</v>
      </c>
      <c r="B29" s="159"/>
      <c r="C29" s="169"/>
      <c r="D29" s="178"/>
      <c r="E29" s="185"/>
      <c r="F29" s="181"/>
      <c r="G29" s="181"/>
      <c r="H29" s="181"/>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209">
        <f t="shared" si="0"/>
        <v>0</v>
      </c>
      <c r="AL29" s="211">
        <f t="shared" si="1"/>
        <v>0</v>
      </c>
      <c r="AM29" s="216"/>
      <c r="AN29" s="216"/>
    </row>
    <row r="30" spans="1:40" ht="18" customHeight="1">
      <c r="A30" s="139">
        <v>20</v>
      </c>
      <c r="B30" s="159"/>
      <c r="C30" s="169"/>
      <c r="D30" s="178"/>
      <c r="E30" s="185"/>
      <c r="F30" s="181"/>
      <c r="G30" s="181"/>
      <c r="H30" s="181"/>
      <c r="I30" s="181"/>
      <c r="J30" s="181"/>
      <c r="K30" s="181"/>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81"/>
      <c r="AI30" s="181"/>
      <c r="AJ30" s="181"/>
      <c r="AK30" s="209">
        <f t="shared" si="0"/>
        <v>0</v>
      </c>
      <c r="AL30" s="211">
        <f t="shared" si="1"/>
        <v>0</v>
      </c>
      <c r="AM30" s="216"/>
      <c r="AN30" s="216"/>
    </row>
    <row r="31" spans="1:40" ht="18" customHeight="1">
      <c r="A31" s="140" t="s">
        <v>121</v>
      </c>
      <c r="B31" s="141"/>
      <c r="C31" s="141"/>
      <c r="D31" s="141"/>
      <c r="E31" s="141"/>
      <c r="F31" s="172">
        <f t="shared" ref="F31:AJ31" si="2">+SUM(F11:F30)</f>
        <v>0</v>
      </c>
      <c r="G31" s="172">
        <f t="shared" si="2"/>
        <v>0</v>
      </c>
      <c r="H31" s="172">
        <f t="shared" si="2"/>
        <v>0</v>
      </c>
      <c r="I31" s="172">
        <f t="shared" si="2"/>
        <v>0</v>
      </c>
      <c r="J31" s="172">
        <f t="shared" si="2"/>
        <v>0</v>
      </c>
      <c r="K31" s="172">
        <f t="shared" si="2"/>
        <v>0</v>
      </c>
      <c r="L31" s="172">
        <f t="shared" si="2"/>
        <v>0</v>
      </c>
      <c r="M31" s="172">
        <f t="shared" si="2"/>
        <v>0</v>
      </c>
      <c r="N31" s="172">
        <f t="shared" si="2"/>
        <v>0</v>
      </c>
      <c r="O31" s="172">
        <f t="shared" si="2"/>
        <v>0</v>
      </c>
      <c r="P31" s="172">
        <f t="shared" si="2"/>
        <v>0</v>
      </c>
      <c r="Q31" s="172">
        <f t="shared" si="2"/>
        <v>0</v>
      </c>
      <c r="R31" s="172">
        <f t="shared" si="2"/>
        <v>0</v>
      </c>
      <c r="S31" s="172">
        <f t="shared" si="2"/>
        <v>0</v>
      </c>
      <c r="T31" s="172">
        <f t="shared" si="2"/>
        <v>0</v>
      </c>
      <c r="U31" s="172">
        <f t="shared" si="2"/>
        <v>0</v>
      </c>
      <c r="V31" s="172">
        <f t="shared" si="2"/>
        <v>0</v>
      </c>
      <c r="W31" s="172">
        <f t="shared" si="2"/>
        <v>0</v>
      </c>
      <c r="X31" s="172">
        <f t="shared" si="2"/>
        <v>0</v>
      </c>
      <c r="Y31" s="172">
        <f t="shared" si="2"/>
        <v>0</v>
      </c>
      <c r="Z31" s="172">
        <f t="shared" si="2"/>
        <v>0</v>
      </c>
      <c r="AA31" s="172">
        <f t="shared" si="2"/>
        <v>0</v>
      </c>
      <c r="AB31" s="172">
        <f t="shared" si="2"/>
        <v>0</v>
      </c>
      <c r="AC31" s="172">
        <f t="shared" si="2"/>
        <v>0</v>
      </c>
      <c r="AD31" s="172">
        <f t="shared" si="2"/>
        <v>0</v>
      </c>
      <c r="AE31" s="172">
        <f t="shared" si="2"/>
        <v>0</v>
      </c>
      <c r="AF31" s="172">
        <f t="shared" si="2"/>
        <v>0</v>
      </c>
      <c r="AG31" s="172">
        <f t="shared" si="2"/>
        <v>0</v>
      </c>
      <c r="AH31" s="172">
        <f t="shared" si="2"/>
        <v>0</v>
      </c>
      <c r="AI31" s="172">
        <f t="shared" si="2"/>
        <v>0</v>
      </c>
      <c r="AJ31" s="172">
        <f t="shared" si="2"/>
        <v>0</v>
      </c>
      <c r="AK31" s="209">
        <f t="shared" si="0"/>
        <v>0</v>
      </c>
      <c r="AL31" s="211">
        <f t="shared" si="1"/>
        <v>0</v>
      </c>
      <c r="AM31" s="217"/>
      <c r="AN31" s="217"/>
    </row>
    <row r="32" spans="1:40" ht="18" customHeight="1">
      <c r="A32" s="141" t="s">
        <v>327</v>
      </c>
      <c r="B32" s="141"/>
      <c r="C32" s="141"/>
      <c r="D32" s="141"/>
      <c r="E32" s="186"/>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190"/>
      <c r="AI32" s="190"/>
      <c r="AJ32" s="190"/>
      <c r="AK32" s="172"/>
      <c r="AL32" s="212"/>
      <c r="AM32" s="217"/>
      <c r="AN32" s="217"/>
    </row>
    <row r="33" spans="1:43" ht="15" customHeight="1">
      <c r="A33" s="142"/>
      <c r="B33" s="142"/>
      <c r="C33" s="142"/>
      <c r="D33" s="142"/>
      <c r="E33" s="142"/>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42"/>
      <c r="AL33" s="142"/>
      <c r="AM33" s="136"/>
    </row>
    <row r="34" spans="1:43" ht="15" customHeight="1">
      <c r="A34" s="142"/>
      <c r="B34" s="142"/>
      <c r="C34" s="142"/>
      <c r="D34" s="142"/>
      <c r="E34" s="142"/>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42"/>
      <c r="AL34" s="142"/>
      <c r="AM34" s="136"/>
    </row>
    <row r="35" spans="1:43" ht="21" customHeight="1">
      <c r="A35" s="143" t="s">
        <v>328</v>
      </c>
      <c r="B35" s="142"/>
      <c r="C35" s="142"/>
      <c r="D35" s="142"/>
      <c r="E35" s="142"/>
      <c r="F35" s="142"/>
      <c r="G35" s="134"/>
      <c r="H35" s="134"/>
      <c r="I35" s="134"/>
      <c r="J35" s="134"/>
      <c r="K35" s="134"/>
      <c r="L35" s="134"/>
      <c r="M35" s="134"/>
      <c r="N35" s="134"/>
      <c r="O35" s="134"/>
      <c r="AM35" s="142"/>
      <c r="AN35" s="136"/>
    </row>
    <row r="36" spans="1:43" ht="24.95" customHeight="1">
      <c r="A36" s="144"/>
      <c r="B36" s="144"/>
      <c r="C36" s="144"/>
      <c r="D36" s="179">
        <v>4</v>
      </c>
      <c r="E36" s="179">
        <v>5</v>
      </c>
      <c r="F36" s="179">
        <v>6</v>
      </c>
      <c r="G36" s="179"/>
      <c r="H36" s="179"/>
      <c r="I36" s="179">
        <v>7</v>
      </c>
      <c r="J36" s="179"/>
      <c r="K36" s="179"/>
      <c r="L36" s="179">
        <v>8</v>
      </c>
      <c r="M36" s="179"/>
      <c r="N36" s="179"/>
      <c r="O36" s="179">
        <v>9</v>
      </c>
      <c r="P36" s="179"/>
      <c r="Q36" s="179"/>
      <c r="R36" s="179">
        <v>10</v>
      </c>
      <c r="S36" s="179"/>
      <c r="T36" s="179"/>
      <c r="U36" s="179">
        <v>11</v>
      </c>
      <c r="V36" s="179"/>
      <c r="W36" s="179"/>
      <c r="X36" s="179">
        <v>12</v>
      </c>
      <c r="Y36" s="179"/>
      <c r="Z36" s="179"/>
      <c r="AA36" s="179">
        <v>1</v>
      </c>
      <c r="AB36" s="179"/>
      <c r="AC36" s="179"/>
      <c r="AD36" s="179">
        <v>2</v>
      </c>
      <c r="AE36" s="179"/>
      <c r="AF36" s="179"/>
      <c r="AG36" s="179">
        <v>3</v>
      </c>
      <c r="AH36" s="179"/>
      <c r="AI36" s="179"/>
      <c r="AJ36" s="144" t="s">
        <v>260</v>
      </c>
      <c r="AK36" s="144"/>
      <c r="AL36" s="151" t="s">
        <v>65</v>
      </c>
      <c r="AM36" s="218" t="s">
        <v>254</v>
      </c>
      <c r="AN36" s="221"/>
      <c r="AO36" s="182"/>
      <c r="AP36" s="182"/>
      <c r="AQ36" s="182"/>
    </row>
    <row r="37" spans="1:43" ht="21.95" customHeight="1">
      <c r="A37" s="145" t="s">
        <v>330</v>
      </c>
      <c r="B37" s="145"/>
      <c r="C37" s="145"/>
      <c r="D37" s="180">
        <f>SUM(D38,D39,D40,D41,D43,D45)</f>
        <v>0</v>
      </c>
      <c r="E37" s="180">
        <f>SUM(E38,E39,E40,E41,E43,E45)</f>
        <v>0</v>
      </c>
      <c r="F37" s="191">
        <f>SUM(F38,F39,F40,F41,F43,F45)</f>
        <v>0</v>
      </c>
      <c r="G37" s="193"/>
      <c r="H37" s="194"/>
      <c r="I37" s="191">
        <f>SUM(I38,I39,I40,I41,I43,I45)</f>
        <v>0</v>
      </c>
      <c r="J37" s="193">
        <f>SUM(J38,J39,J40,J41,J43,J45)</f>
        <v>0</v>
      </c>
      <c r="K37" s="194">
        <f>SUM(K38,K39,K40,K41,K43,K45)</f>
        <v>0</v>
      </c>
      <c r="L37" s="191">
        <f>SUM(L38,L39,L40,L41,L43,L45)</f>
        <v>0</v>
      </c>
      <c r="M37" s="193"/>
      <c r="N37" s="194"/>
      <c r="O37" s="191">
        <f>SUM(O38,O39,O40,O41,O43,O45)</f>
        <v>0</v>
      </c>
      <c r="P37" s="193"/>
      <c r="Q37" s="194"/>
      <c r="R37" s="191">
        <f>SUM(R38,R39,R40,R41,R43,R45)</f>
        <v>0</v>
      </c>
      <c r="S37" s="193"/>
      <c r="T37" s="194"/>
      <c r="U37" s="191">
        <f t="shared" ref="U37:AI37" si="3">SUM(U38,U39,U40,U41,U43,U45)</f>
        <v>0</v>
      </c>
      <c r="V37" s="193">
        <f t="shared" si="3"/>
        <v>0</v>
      </c>
      <c r="W37" s="194">
        <f t="shared" si="3"/>
        <v>0</v>
      </c>
      <c r="X37" s="191">
        <f t="shared" si="3"/>
        <v>0</v>
      </c>
      <c r="Y37" s="193">
        <f t="shared" si="3"/>
        <v>0</v>
      </c>
      <c r="Z37" s="194">
        <f t="shared" si="3"/>
        <v>0</v>
      </c>
      <c r="AA37" s="191">
        <f t="shared" si="3"/>
        <v>0</v>
      </c>
      <c r="AB37" s="193">
        <f t="shared" si="3"/>
        <v>0</v>
      </c>
      <c r="AC37" s="194">
        <f t="shared" si="3"/>
        <v>0</v>
      </c>
      <c r="AD37" s="191">
        <f t="shared" si="3"/>
        <v>0</v>
      </c>
      <c r="AE37" s="193">
        <f t="shared" si="3"/>
        <v>0</v>
      </c>
      <c r="AF37" s="194">
        <f t="shared" si="3"/>
        <v>0</v>
      </c>
      <c r="AG37" s="191">
        <f t="shared" si="3"/>
        <v>0</v>
      </c>
      <c r="AH37" s="193">
        <f t="shared" si="3"/>
        <v>0</v>
      </c>
      <c r="AI37" s="194">
        <f t="shared" si="3"/>
        <v>0</v>
      </c>
      <c r="AJ37" s="177">
        <f t="shared" ref="AJ37:AJ46" si="4">SUM(D37:AI37)</f>
        <v>0</v>
      </c>
      <c r="AK37" s="177"/>
      <c r="AL37" s="213" t="e">
        <f>ROUNDUP(AJ37/AJ47,1)</f>
        <v>#DIV/0!</v>
      </c>
      <c r="AM37" s="219"/>
      <c r="AN37" s="222"/>
      <c r="AO37" s="182"/>
      <c r="AP37" s="182"/>
      <c r="AQ37" s="182"/>
    </row>
    <row r="38" spans="1:43" ht="21.95" customHeight="1">
      <c r="A38" s="146" t="s">
        <v>201</v>
      </c>
      <c r="B38" s="160"/>
      <c r="C38" s="170"/>
      <c r="D38" s="181"/>
      <c r="E38" s="181"/>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77">
        <f t="shared" si="4"/>
        <v>0</v>
      </c>
      <c r="AK38" s="177"/>
      <c r="AL38" s="213" t="e">
        <f t="shared" ref="AL38:AL46" si="5">ROUNDUP(AJ38/$AJ$47,1)</f>
        <v>#DIV/0!</v>
      </c>
      <c r="AM38" s="219"/>
      <c r="AN38" s="222"/>
      <c r="AO38" s="182"/>
      <c r="AP38" s="182"/>
      <c r="AQ38" s="182"/>
    </row>
    <row r="39" spans="1:43" ht="21.95" customHeight="1">
      <c r="A39" s="146" t="s">
        <v>332</v>
      </c>
      <c r="B39" s="160"/>
      <c r="C39" s="170"/>
      <c r="D39" s="181"/>
      <c r="E39" s="181"/>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1"/>
      <c r="AJ39" s="177">
        <f t="shared" si="4"/>
        <v>0</v>
      </c>
      <c r="AK39" s="177"/>
      <c r="AL39" s="213" t="e">
        <f t="shared" si="5"/>
        <v>#DIV/0!</v>
      </c>
      <c r="AM39" s="219"/>
      <c r="AN39" s="222"/>
      <c r="AO39" s="182"/>
      <c r="AP39" s="182"/>
      <c r="AQ39" s="182"/>
    </row>
    <row r="40" spans="1:43" ht="21.95" customHeight="1">
      <c r="A40" s="146" t="s">
        <v>333</v>
      </c>
      <c r="B40" s="160"/>
      <c r="C40" s="170"/>
      <c r="D40" s="181"/>
      <c r="E40" s="181"/>
      <c r="F40" s="181"/>
      <c r="G40" s="181"/>
      <c r="H40" s="181"/>
      <c r="I40" s="181"/>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c r="AJ40" s="177">
        <f t="shared" si="4"/>
        <v>0</v>
      </c>
      <c r="AK40" s="177"/>
      <c r="AL40" s="213" t="e">
        <f t="shared" si="5"/>
        <v>#DIV/0!</v>
      </c>
      <c r="AM40" s="219"/>
      <c r="AN40" s="222"/>
      <c r="AO40" s="182"/>
      <c r="AP40" s="182"/>
      <c r="AQ40" s="182"/>
    </row>
    <row r="41" spans="1:43" ht="21.95" customHeight="1">
      <c r="A41" s="147" t="s">
        <v>335</v>
      </c>
      <c r="B41" s="160"/>
      <c r="C41" s="170"/>
      <c r="D41" s="181"/>
      <c r="E41" s="181"/>
      <c r="F41" s="181"/>
      <c r="G41" s="181"/>
      <c r="H41" s="181"/>
      <c r="I41" s="181"/>
      <c r="J41" s="181"/>
      <c r="K41" s="181"/>
      <c r="L41" s="181"/>
      <c r="M41" s="181"/>
      <c r="N41" s="181"/>
      <c r="O41" s="181"/>
      <c r="P41" s="181"/>
      <c r="Q41" s="181"/>
      <c r="R41" s="181"/>
      <c r="S41" s="181"/>
      <c r="T41" s="181"/>
      <c r="U41" s="181"/>
      <c r="V41" s="181"/>
      <c r="W41" s="181"/>
      <c r="X41" s="181"/>
      <c r="Y41" s="181"/>
      <c r="Z41" s="181"/>
      <c r="AA41" s="181"/>
      <c r="AB41" s="181"/>
      <c r="AC41" s="181"/>
      <c r="AD41" s="181"/>
      <c r="AE41" s="181"/>
      <c r="AF41" s="181"/>
      <c r="AG41" s="181"/>
      <c r="AH41" s="181"/>
      <c r="AI41" s="181"/>
      <c r="AJ41" s="177">
        <f t="shared" si="4"/>
        <v>0</v>
      </c>
      <c r="AK41" s="177"/>
      <c r="AL41" s="213" t="e">
        <f t="shared" si="5"/>
        <v>#DIV/0!</v>
      </c>
      <c r="AM41" s="219"/>
      <c r="AN41" s="222"/>
      <c r="AO41" s="182"/>
      <c r="AP41" s="182"/>
      <c r="AQ41" s="182"/>
    </row>
    <row r="42" spans="1:43" s="133" customFormat="1" ht="21.95" customHeight="1">
      <c r="A42" s="148"/>
      <c r="B42" s="161" t="s">
        <v>353</v>
      </c>
      <c r="C42" s="171"/>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77">
        <f t="shared" si="4"/>
        <v>0</v>
      </c>
      <c r="AK42" s="177"/>
      <c r="AL42" s="213" t="e">
        <f t="shared" si="5"/>
        <v>#DIV/0!</v>
      </c>
      <c r="AM42" s="220" t="e">
        <f>ROUNDUP($AJ$42/$AJ$47,1)</f>
        <v>#DIV/0!</v>
      </c>
      <c r="AN42" s="223"/>
      <c r="AO42" s="224"/>
      <c r="AP42" s="224"/>
      <c r="AQ42" s="224"/>
    </row>
    <row r="43" spans="1:43" ht="21.95" customHeight="1">
      <c r="A43" s="147" t="s">
        <v>160</v>
      </c>
      <c r="B43" s="160"/>
      <c r="C43" s="170"/>
      <c r="D43" s="181"/>
      <c r="E43" s="181"/>
      <c r="F43" s="181"/>
      <c r="G43" s="181"/>
      <c r="H43" s="181"/>
      <c r="I43" s="181"/>
      <c r="J43" s="181"/>
      <c r="K43" s="181"/>
      <c r="L43" s="181"/>
      <c r="M43" s="181"/>
      <c r="N43" s="181"/>
      <c r="O43" s="181"/>
      <c r="P43" s="181"/>
      <c r="Q43" s="181"/>
      <c r="R43" s="181"/>
      <c r="S43" s="181"/>
      <c r="T43" s="181"/>
      <c r="U43" s="181"/>
      <c r="V43" s="181"/>
      <c r="W43" s="181"/>
      <c r="X43" s="181"/>
      <c r="Y43" s="181"/>
      <c r="Z43" s="181"/>
      <c r="AA43" s="181"/>
      <c r="AB43" s="181"/>
      <c r="AC43" s="181"/>
      <c r="AD43" s="181"/>
      <c r="AE43" s="181"/>
      <c r="AF43" s="181"/>
      <c r="AG43" s="181"/>
      <c r="AH43" s="181"/>
      <c r="AI43" s="181"/>
      <c r="AJ43" s="177">
        <f t="shared" si="4"/>
        <v>0</v>
      </c>
      <c r="AK43" s="177"/>
      <c r="AL43" s="213" t="e">
        <f t="shared" si="5"/>
        <v>#DIV/0!</v>
      </c>
      <c r="AM43" s="219"/>
      <c r="AN43" s="222"/>
      <c r="AO43" s="182"/>
      <c r="AP43" s="182"/>
      <c r="AQ43" s="182"/>
    </row>
    <row r="44" spans="1:43" s="133" customFormat="1" ht="21.95" customHeight="1">
      <c r="A44" s="149"/>
      <c r="B44" s="161" t="s">
        <v>271</v>
      </c>
      <c r="C44" s="171"/>
      <c r="D44" s="181"/>
      <c r="E44" s="181"/>
      <c r="F44" s="181"/>
      <c r="G44" s="181"/>
      <c r="H44" s="181"/>
      <c r="I44" s="181"/>
      <c r="J44" s="181"/>
      <c r="K44" s="181"/>
      <c r="L44" s="181"/>
      <c r="M44" s="181"/>
      <c r="N44" s="181"/>
      <c r="O44" s="181"/>
      <c r="P44" s="181"/>
      <c r="Q44" s="181"/>
      <c r="R44" s="181"/>
      <c r="S44" s="181"/>
      <c r="T44" s="181"/>
      <c r="U44" s="181"/>
      <c r="V44" s="181"/>
      <c r="W44" s="181"/>
      <c r="X44" s="181"/>
      <c r="Y44" s="181"/>
      <c r="Z44" s="181"/>
      <c r="AA44" s="181"/>
      <c r="AB44" s="181"/>
      <c r="AC44" s="181"/>
      <c r="AD44" s="181"/>
      <c r="AE44" s="181"/>
      <c r="AF44" s="181"/>
      <c r="AG44" s="181"/>
      <c r="AH44" s="181"/>
      <c r="AI44" s="181"/>
      <c r="AJ44" s="177">
        <f t="shared" si="4"/>
        <v>0</v>
      </c>
      <c r="AK44" s="177"/>
      <c r="AL44" s="213" t="e">
        <f t="shared" si="5"/>
        <v>#DIV/0!</v>
      </c>
      <c r="AM44" s="220" t="e">
        <f>ROUNDUP($AJ$44/$AJ$47,1)</f>
        <v>#DIV/0!</v>
      </c>
      <c r="AN44" s="223"/>
      <c r="AO44" s="224"/>
      <c r="AP44" s="224"/>
      <c r="AQ44" s="224"/>
    </row>
    <row r="45" spans="1:43" ht="21.95" customHeight="1">
      <c r="A45" s="147" t="s">
        <v>336</v>
      </c>
      <c r="B45" s="160"/>
      <c r="C45" s="170"/>
      <c r="D45" s="181"/>
      <c r="E45" s="181"/>
      <c r="F45" s="181"/>
      <c r="G45" s="181"/>
      <c r="H45" s="181"/>
      <c r="I45" s="181"/>
      <c r="J45" s="181"/>
      <c r="K45" s="181"/>
      <c r="L45" s="181"/>
      <c r="M45" s="181"/>
      <c r="N45" s="181"/>
      <c r="O45" s="181"/>
      <c r="P45" s="181"/>
      <c r="Q45" s="181"/>
      <c r="R45" s="181"/>
      <c r="S45" s="181"/>
      <c r="T45" s="181"/>
      <c r="U45" s="181"/>
      <c r="V45" s="181"/>
      <c r="W45" s="181"/>
      <c r="X45" s="181"/>
      <c r="Y45" s="181"/>
      <c r="Z45" s="181"/>
      <c r="AA45" s="181"/>
      <c r="AB45" s="181"/>
      <c r="AC45" s="181"/>
      <c r="AD45" s="181"/>
      <c r="AE45" s="181"/>
      <c r="AF45" s="181"/>
      <c r="AG45" s="181"/>
      <c r="AH45" s="181"/>
      <c r="AI45" s="181"/>
      <c r="AJ45" s="177">
        <f t="shared" si="4"/>
        <v>0</v>
      </c>
      <c r="AK45" s="177"/>
      <c r="AL45" s="213" t="e">
        <f t="shared" si="5"/>
        <v>#DIV/0!</v>
      </c>
      <c r="AM45" s="219"/>
      <c r="AN45" s="222"/>
      <c r="AO45" s="182"/>
      <c r="AP45" s="182"/>
      <c r="AQ45" s="182"/>
    </row>
    <row r="46" spans="1:43" s="133" customFormat="1" ht="21.95" customHeight="1">
      <c r="A46" s="148"/>
      <c r="B46" s="161" t="s">
        <v>353</v>
      </c>
      <c r="C46" s="171"/>
      <c r="D46" s="181"/>
      <c r="E46" s="181"/>
      <c r="F46" s="181"/>
      <c r="G46" s="181"/>
      <c r="H46" s="181"/>
      <c r="I46" s="181"/>
      <c r="J46" s="181"/>
      <c r="K46" s="181"/>
      <c r="L46" s="181"/>
      <c r="M46" s="181"/>
      <c r="N46" s="181"/>
      <c r="O46" s="181"/>
      <c r="P46" s="181"/>
      <c r="Q46" s="181"/>
      <c r="R46" s="181"/>
      <c r="S46" s="181"/>
      <c r="T46" s="181"/>
      <c r="U46" s="181"/>
      <c r="V46" s="181"/>
      <c r="W46" s="181"/>
      <c r="X46" s="181"/>
      <c r="Y46" s="181"/>
      <c r="Z46" s="181"/>
      <c r="AA46" s="181"/>
      <c r="AB46" s="181"/>
      <c r="AC46" s="181"/>
      <c r="AD46" s="181"/>
      <c r="AE46" s="181"/>
      <c r="AF46" s="181"/>
      <c r="AG46" s="181"/>
      <c r="AH46" s="181"/>
      <c r="AI46" s="181"/>
      <c r="AJ46" s="177">
        <f t="shared" si="4"/>
        <v>0</v>
      </c>
      <c r="AK46" s="177"/>
      <c r="AL46" s="213" t="e">
        <f t="shared" si="5"/>
        <v>#DIV/0!</v>
      </c>
      <c r="AM46" s="220" t="e">
        <f>ROUNDUP($AJ$46/$AJ$47,1)</f>
        <v>#DIV/0!</v>
      </c>
      <c r="AN46" s="223"/>
      <c r="AO46" s="224"/>
      <c r="AP46" s="224"/>
      <c r="AQ46" s="224"/>
    </row>
    <row r="47" spans="1:43" ht="21.95" customHeight="1">
      <c r="A47" s="145" t="s">
        <v>337</v>
      </c>
      <c r="B47" s="145"/>
      <c r="C47" s="145"/>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77">
        <f>+SUM(D47:AI47)</f>
        <v>0</v>
      </c>
      <c r="AK47" s="177"/>
      <c r="AL47" s="214"/>
      <c r="AM47" s="219"/>
      <c r="AN47" s="222"/>
      <c r="AO47" s="182"/>
      <c r="AP47" s="182"/>
      <c r="AQ47" s="182"/>
    </row>
    <row r="48" spans="1:43" ht="5.0999999999999996" customHeight="1">
      <c r="A48" s="150"/>
      <c r="B48" s="150"/>
      <c r="C48" s="150"/>
      <c r="D48" s="182"/>
      <c r="E48" s="182"/>
      <c r="F48" s="182"/>
      <c r="G48" s="182"/>
      <c r="H48" s="182"/>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98"/>
      <c r="AK48" s="134"/>
      <c r="AL48" s="142"/>
      <c r="AM48" s="142"/>
      <c r="AN48" s="136"/>
    </row>
    <row r="49" spans="1:40" ht="18" customHeight="1">
      <c r="A49" s="143" t="s">
        <v>338</v>
      </c>
      <c r="B49" s="134"/>
      <c r="D49" s="134"/>
      <c r="E49" s="134"/>
      <c r="F49" s="134"/>
      <c r="G49" s="134"/>
      <c r="H49" s="134"/>
      <c r="I49" s="134"/>
      <c r="J49" s="134"/>
      <c r="K49" s="134"/>
      <c r="L49" s="134"/>
      <c r="M49" s="134"/>
      <c r="N49" s="134"/>
      <c r="O49" s="134"/>
      <c r="P49" s="134"/>
      <c r="Q49" s="134"/>
      <c r="R49" s="134"/>
      <c r="S49" s="134"/>
      <c r="T49" s="134"/>
      <c r="U49" s="134"/>
      <c r="V49" s="134"/>
      <c r="W49" s="142"/>
      <c r="X49" s="134"/>
      <c r="Y49" s="134"/>
      <c r="Z49" s="134"/>
      <c r="AA49" s="134"/>
      <c r="AB49" s="134"/>
      <c r="AC49" s="134"/>
      <c r="AD49" s="134"/>
      <c r="AE49" s="134"/>
      <c r="AF49" s="134"/>
      <c r="AG49" s="134"/>
      <c r="AH49" s="134"/>
      <c r="AI49" s="134"/>
      <c r="AJ49" s="198"/>
      <c r="AK49" s="134"/>
      <c r="AL49" s="142"/>
      <c r="AM49" s="142"/>
      <c r="AN49" s="136"/>
    </row>
    <row r="50" spans="1:40" ht="45" customHeight="1">
      <c r="A50" s="144" t="s">
        <v>125</v>
      </c>
      <c r="B50" s="144"/>
      <c r="C50" s="144" t="s">
        <v>103</v>
      </c>
      <c r="D50" s="144"/>
      <c r="E50" s="151" t="s">
        <v>75</v>
      </c>
      <c r="F50" s="151"/>
      <c r="G50" s="151"/>
      <c r="H50" s="151"/>
      <c r="I50" s="173" t="s">
        <v>369</v>
      </c>
      <c r="J50" s="183"/>
      <c r="K50" s="183"/>
      <c r="L50" s="183"/>
      <c r="M50" s="183"/>
      <c r="N50" s="195"/>
      <c r="O50" s="182"/>
      <c r="Q50" s="182"/>
      <c r="R50" s="182"/>
      <c r="S50" s="182"/>
      <c r="T50" s="182"/>
      <c r="U50" s="182"/>
      <c r="W50" s="142"/>
      <c r="X50" s="134"/>
      <c r="Y50" s="134"/>
      <c r="Z50" s="134"/>
      <c r="AA50" s="134"/>
      <c r="AB50" s="134"/>
      <c r="AC50" s="134"/>
      <c r="AD50" s="134"/>
      <c r="AE50" s="134"/>
      <c r="AF50" s="134"/>
      <c r="AG50" s="134"/>
      <c r="AH50" s="134"/>
      <c r="AI50" s="134"/>
      <c r="AJ50" s="198"/>
      <c r="AK50" s="134"/>
      <c r="AL50" s="142"/>
      <c r="AM50" s="142"/>
      <c r="AN50" s="136"/>
    </row>
    <row r="51" spans="1:40" ht="18" customHeight="1">
      <c r="A51" s="151" t="s">
        <v>331</v>
      </c>
      <c r="B51" s="151"/>
      <c r="C51" s="172" t="e">
        <f>ROUNDDOWN(IF(AL37&lt;=30,1,1+ROUNDUP((AL37-30)/30,0)),1)</f>
        <v>#DIV/0!</v>
      </c>
      <c r="D51" s="172"/>
      <c r="E51" s="172" t="e">
        <f>ROUNDDOWN(AL37/6,1)</f>
        <v>#DIV/0!</v>
      </c>
      <c r="F51" s="172"/>
      <c r="G51" s="172"/>
      <c r="H51" s="172"/>
      <c r="I51" s="196" t="e">
        <f>ROUNDDOWN($AL$40/9,1)+ROUNDDOWN(($AL$41-$AM$42)/6,1)+ROUNDDOWN($AM$42/12,1)+ROUNDDOWN(($AL$43-$AM$44)/4,1)+ROUNDDOWN($AM$44/8,1)+ROUNDDOWN(($AL$45-$AM$46)/2.5,1)+ROUNDDOWN($AM$46/5,1)</f>
        <v>#DIV/0!</v>
      </c>
      <c r="J51" s="196"/>
      <c r="K51" s="196"/>
      <c r="L51" s="196"/>
      <c r="M51" s="196"/>
      <c r="N51" s="196"/>
      <c r="O51" s="182"/>
      <c r="Q51" s="182"/>
      <c r="R51" s="182"/>
      <c r="S51" s="182"/>
      <c r="T51" s="182"/>
      <c r="U51" s="182"/>
      <c r="W51" s="142"/>
      <c r="X51" s="134"/>
      <c r="Y51" s="134"/>
      <c r="Z51" s="134"/>
      <c r="AA51" s="134"/>
      <c r="AB51" s="134"/>
      <c r="AC51" s="134"/>
      <c r="AD51" s="134"/>
      <c r="AE51" s="134"/>
      <c r="AF51" s="134"/>
      <c r="AG51" s="134"/>
      <c r="AH51" s="134"/>
      <c r="AI51" s="134"/>
      <c r="AJ51" s="198"/>
      <c r="AK51" s="134"/>
      <c r="AL51" s="142"/>
      <c r="AM51" s="142"/>
      <c r="AN51" s="136"/>
    </row>
    <row r="52" spans="1:40" ht="5.0999999999999996" customHeight="1">
      <c r="A52" s="150"/>
      <c r="B52" s="150"/>
      <c r="C52" s="150"/>
      <c r="D52" s="150"/>
      <c r="E52" s="150"/>
      <c r="F52" s="150"/>
      <c r="G52" s="150"/>
      <c r="H52" s="150"/>
      <c r="I52" s="150"/>
      <c r="J52" s="134"/>
      <c r="K52" s="134"/>
      <c r="L52" s="134"/>
      <c r="M52" s="198"/>
      <c r="N52" s="134"/>
      <c r="O52" s="134"/>
      <c r="P52" s="134"/>
      <c r="Q52" s="182"/>
      <c r="W52" s="142"/>
      <c r="X52" s="134"/>
      <c r="Y52" s="134"/>
      <c r="Z52" s="134"/>
      <c r="AA52" s="134"/>
      <c r="AB52" s="134"/>
      <c r="AC52" s="134"/>
      <c r="AD52" s="134"/>
      <c r="AE52" s="134"/>
      <c r="AF52" s="134"/>
      <c r="AG52" s="134"/>
      <c r="AH52" s="134"/>
      <c r="AI52" s="134"/>
      <c r="AJ52" s="198"/>
      <c r="AK52" s="134"/>
      <c r="AL52" s="142"/>
      <c r="AM52" s="142"/>
      <c r="AN52" s="136"/>
    </row>
    <row r="53" spans="1:40" ht="21" customHeight="1">
      <c r="A53" s="143" t="s">
        <v>127</v>
      </c>
      <c r="B53" s="131"/>
      <c r="C53" s="152"/>
      <c r="D53" s="152"/>
      <c r="E53" s="152"/>
      <c r="F53" s="152"/>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52"/>
      <c r="AM53" s="152"/>
      <c r="AN53" s="136"/>
    </row>
    <row r="54" spans="1:40" ht="24.95" customHeight="1">
      <c r="A54" s="136"/>
      <c r="B54" s="142"/>
      <c r="C54" s="173" t="str">
        <v>管理者</v>
      </c>
      <c r="D54" s="183"/>
      <c r="E54" s="151" t="s">
        <v>103</v>
      </c>
      <c r="F54" s="151"/>
      <c r="G54" s="151"/>
      <c r="H54" s="151"/>
      <c r="I54" s="173" t="s">
        <v>75</v>
      </c>
      <c r="J54" s="183"/>
      <c r="K54" s="183"/>
      <c r="L54" s="183"/>
      <c r="M54" s="183"/>
      <c r="N54" s="195"/>
      <c r="O54" s="173" t="s">
        <v>184</v>
      </c>
      <c r="P54" s="183"/>
      <c r="Q54" s="183"/>
      <c r="R54" s="183"/>
      <c r="S54" s="183"/>
      <c r="T54" s="195"/>
      <c r="U54" s="173" t="str">
        <v>-</v>
      </c>
      <c r="V54" s="183"/>
      <c r="W54" s="183"/>
      <c r="X54" s="183"/>
      <c r="Y54" s="183"/>
      <c r="Z54" s="195"/>
      <c r="AA54" s="173" t="str">
        <v>-</v>
      </c>
      <c r="AB54" s="183"/>
      <c r="AC54" s="183"/>
      <c r="AD54" s="183"/>
      <c r="AE54" s="183"/>
      <c r="AF54" s="195"/>
      <c r="AG54" s="151" t="str">
        <v>-</v>
      </c>
      <c r="AH54" s="151"/>
      <c r="AI54" s="151"/>
      <c r="AJ54" s="151"/>
      <c r="AK54" s="151"/>
      <c r="AL54" s="151" t="str">
        <v>-</v>
      </c>
      <c r="AM54" s="151"/>
      <c r="AN54" s="136"/>
    </row>
    <row r="55" spans="1:40" ht="18" customHeight="1">
      <c r="A55" s="136"/>
      <c r="B55" s="142"/>
      <c r="C55" s="140" t="s">
        <v>144</v>
      </c>
      <c r="D55" s="140" t="s">
        <v>367</v>
      </c>
      <c r="E55" s="144" t="s">
        <v>144</v>
      </c>
      <c r="F55" s="144" t="s">
        <v>367</v>
      </c>
      <c r="G55" s="144"/>
      <c r="H55" s="144"/>
      <c r="I55" s="140" t="s">
        <v>144</v>
      </c>
      <c r="J55" s="141"/>
      <c r="K55" s="186"/>
      <c r="L55" s="140" t="s">
        <v>367</v>
      </c>
      <c r="M55" s="141"/>
      <c r="N55" s="186"/>
      <c r="O55" s="140" t="s">
        <v>144</v>
      </c>
      <c r="P55" s="141"/>
      <c r="Q55" s="186"/>
      <c r="R55" s="140" t="s">
        <v>367</v>
      </c>
      <c r="S55" s="141"/>
      <c r="T55" s="186"/>
      <c r="U55" s="140" t="s">
        <v>144</v>
      </c>
      <c r="V55" s="141"/>
      <c r="W55" s="186"/>
      <c r="X55" s="140" t="s">
        <v>367</v>
      </c>
      <c r="Y55" s="141"/>
      <c r="Z55" s="186"/>
      <c r="AA55" s="140" t="s">
        <v>144</v>
      </c>
      <c r="AB55" s="141"/>
      <c r="AC55" s="186"/>
      <c r="AD55" s="140" t="s">
        <v>367</v>
      </c>
      <c r="AE55" s="141"/>
      <c r="AF55" s="186"/>
      <c r="AG55" s="140" t="s">
        <v>144</v>
      </c>
      <c r="AH55" s="141"/>
      <c r="AI55" s="186"/>
      <c r="AJ55" s="140" t="s">
        <v>367</v>
      </c>
      <c r="AK55" s="186"/>
      <c r="AL55" s="144" t="s">
        <v>49</v>
      </c>
      <c r="AM55" s="144" t="s">
        <v>381</v>
      </c>
      <c r="AN55" s="136"/>
    </row>
    <row r="56" spans="1:40" ht="18" customHeight="1">
      <c r="A56" s="136"/>
      <c r="B56" s="144" t="s">
        <v>142</v>
      </c>
      <c r="C56" s="144">
        <f>COUNTIFS($B$11:$B$30,C$54,$C$11:$C$30,"A",$E$11:$E$30,"*")</f>
        <v>1</v>
      </c>
      <c r="D56" s="144">
        <f>COUNTIFS($B$11:$B$30,C$54,$C$11:$C$30,"B",$E$11:$E$30,"*")</f>
        <v>0</v>
      </c>
      <c r="E56" s="144">
        <f>COUNTIFS($B$11:$B$30,E$54,$C$11:$C$30,"A",$E$11:$E$30,"*")</f>
        <v>0</v>
      </c>
      <c r="F56" s="140">
        <f>COUNTIFS($B$11:$B$30,E$54,$C$11:$C$30,"B",$E$11:$E$30,"*")</f>
        <v>1</v>
      </c>
      <c r="G56" s="141"/>
      <c r="H56" s="186"/>
      <c r="I56" s="140">
        <f>COUNTIFS($B$11:$B$30,I$54,$C$11:$C$30,"A",$E$11:$E$30,"*")</f>
        <v>0</v>
      </c>
      <c r="J56" s="141"/>
      <c r="K56" s="186"/>
      <c r="L56" s="140">
        <f>COUNTIFS($B$11:$B$30,I$54,$C$11:$C$30,"B",$E$11:$E$30,"*")</f>
        <v>0</v>
      </c>
      <c r="M56" s="141"/>
      <c r="N56" s="186"/>
      <c r="O56" s="140">
        <f>COUNTIFS($B$11:$B$30,O$54,$C$11:$C$30,"A",$E$11:$E$30,"*")</f>
        <v>1</v>
      </c>
      <c r="P56" s="141"/>
      <c r="Q56" s="186"/>
      <c r="R56" s="140">
        <f>COUNTIFS($B$11:$B$30,O$54,$C$11:$C$30,"B",$E$11:$E$30,"*")</f>
        <v>0</v>
      </c>
      <c r="S56" s="141"/>
      <c r="T56" s="186"/>
      <c r="U56" s="140">
        <f>COUNTIFS($B$11:$B$30,U$54,$C$11:$C$30,"A",$E$11:$E$30,"*")</f>
        <v>0</v>
      </c>
      <c r="V56" s="141"/>
      <c r="W56" s="186"/>
      <c r="X56" s="140">
        <f>COUNTIFS($B$11:$B$30,U$54,$C$11:$C$30,"B",$E$11:$E$30,"*")</f>
        <v>0</v>
      </c>
      <c r="Y56" s="141"/>
      <c r="Z56" s="186"/>
      <c r="AA56" s="140">
        <f>COUNTIFS($B$11:$B$30,AA$54,$C$11:$C$30,"A",$E$11:$E$30,"*")</f>
        <v>0</v>
      </c>
      <c r="AB56" s="141"/>
      <c r="AC56" s="186"/>
      <c r="AD56" s="140">
        <f>COUNTIFS($B$11:$B$30,AA$54,$C$11:$C$30,"B",$E$11:$E$30,"*")</f>
        <v>0</v>
      </c>
      <c r="AE56" s="141"/>
      <c r="AF56" s="186"/>
      <c r="AG56" s="140">
        <f>COUNTIFS($B$11:$B$30,AG$54,$C$11:$C$30,"A",$E$11:$E$30,"*")</f>
        <v>0</v>
      </c>
      <c r="AH56" s="141"/>
      <c r="AI56" s="186"/>
      <c r="AJ56" s="140">
        <f>COUNTIFS($B$11:$B$30,AG$54,$C$11:$C$30,"B",$E$11:$E$30,"*")</f>
        <v>0</v>
      </c>
      <c r="AK56" s="186"/>
      <c r="AL56" s="144">
        <f>COUNTIFS($B$11:$B$30,AL$54,$C$11:$C$30,"A",$E$11:$E$30,"*")</f>
        <v>0</v>
      </c>
      <c r="AM56" s="144">
        <f>COUNTIFS($B$11:$B$30,AL$54,$C$11:$C$30,"B",$E$11:$E$30,"*")</f>
        <v>0</v>
      </c>
      <c r="AN56" s="136"/>
    </row>
    <row r="57" spans="1:40" ht="18" customHeight="1">
      <c r="A57" s="136"/>
      <c r="B57" s="151" t="s">
        <v>354</v>
      </c>
      <c r="C57" s="174"/>
      <c r="D57" s="174"/>
      <c r="E57" s="144">
        <f>COUNTIFS($B$11:$B$30,E$54,$C$11:$C$30,"C",$E$11:$E$30,"*")</f>
        <v>0</v>
      </c>
      <c r="F57" s="140">
        <f>COUNTIFS($B$11:$B$30,E$54,$C$11:$C$30,"D",$E$11:$E$30,"*")</f>
        <v>0</v>
      </c>
      <c r="G57" s="141"/>
      <c r="H57" s="186"/>
      <c r="I57" s="140">
        <f>COUNTIFS($B$11:$B$30,I$54,$C$11:$C$30,"C",$E$11:$E$30,"*")</f>
        <v>1</v>
      </c>
      <c r="J57" s="141"/>
      <c r="K57" s="186"/>
      <c r="L57" s="140">
        <f>COUNTIFS($B$11:$B$30,I$54,$C$11:$C$30,"D",$E$11:$E$30,"*")</f>
        <v>0</v>
      </c>
      <c r="M57" s="141"/>
      <c r="N57" s="186"/>
      <c r="O57" s="140">
        <f>COUNTIFS($B$11:$B$30,O$54,$C$11:$C$30,"C",$E$11:$E$30,"*")</f>
        <v>0</v>
      </c>
      <c r="P57" s="141"/>
      <c r="Q57" s="186"/>
      <c r="R57" s="140">
        <f>COUNTIFS($B$11:$B$30,O$54,$C$11:$C$30,"D",$E$11:$E$30,"*")</f>
        <v>0</v>
      </c>
      <c r="S57" s="141"/>
      <c r="T57" s="186"/>
      <c r="U57" s="140">
        <f>COUNTIFS($B$11:$B$30,U$54,$C$11:$C$30,"C",$E$11:$E$30,"*")</f>
        <v>0</v>
      </c>
      <c r="V57" s="141"/>
      <c r="W57" s="186"/>
      <c r="X57" s="140">
        <f>COUNTIFS($B$11:$B$30,U$54,$C$11:$C$30,"D",$E$11:$E$30,"*")</f>
        <v>0</v>
      </c>
      <c r="Y57" s="141"/>
      <c r="Z57" s="186"/>
      <c r="AA57" s="140">
        <f>COUNTIFS($B$11:$B$30,AA$54,$C$11:$C$30,"C",$E$11:$E$30,"*")</f>
        <v>0</v>
      </c>
      <c r="AB57" s="141"/>
      <c r="AC57" s="186"/>
      <c r="AD57" s="140">
        <f>COUNTIFS($B$11:$B$30,AA$54,$C$11:$C$30,"D",$E$11:$E$30,"*")</f>
        <v>0</v>
      </c>
      <c r="AE57" s="141"/>
      <c r="AF57" s="186"/>
      <c r="AG57" s="140">
        <f>COUNTIFS($B$11:$B$30,AG$54,$C$11:$C$30,"C",$E$11:$E$30,"*")</f>
        <v>0</v>
      </c>
      <c r="AH57" s="141"/>
      <c r="AI57" s="186"/>
      <c r="AJ57" s="140">
        <f>COUNTIFS($B$11:$B$30,AG$54,$C$11:$C$30,"D",$E$11:$E$30,"*")</f>
        <v>0</v>
      </c>
      <c r="AK57" s="186"/>
      <c r="AL57" s="144">
        <f>COUNTIFS($B$11:$B$30,AL$54,$C$11:$C$30,"C",$E$11:$E$30,"*")</f>
        <v>0</v>
      </c>
      <c r="AM57" s="144">
        <f>COUNTIFS($B$11:$B$30,AL$54,$C$11:$C$30,"D",$E$11:$E$30,"*")</f>
        <v>0</v>
      </c>
      <c r="AN57" s="136"/>
    </row>
    <row r="58" spans="1:40" ht="24.95" customHeight="1">
      <c r="A58" s="136"/>
      <c r="B58" s="151" t="s">
        <v>5</v>
      </c>
      <c r="C58" s="175"/>
      <c r="D58" s="184"/>
      <c r="E58" s="173">
        <f>IF($AK$3="４週",SUMIFS($AK$11:$AK$30,$B$11:$B$30,E54)/4/$AH$5,IF($AK$3="歴月",SUMIFS($AK$11:$AK$30,$B$11:$B$30,E54)/$AL$5,"記載する期間を選択してください"))</f>
        <v>0</v>
      </c>
      <c r="F58" s="183"/>
      <c r="G58" s="183"/>
      <c r="H58" s="195"/>
      <c r="I58" s="173">
        <f>IF($AK$3="４週",SUMIFS($AK$11:$AK$30,$B$11:$B$30,I54)/4/$AH$5,IF($AK$3="歴月",SUMIFS($AK$11:$AK$30,$B$11:$B$30,I54)/$AL$5,"記載する期間を選択してください"))</f>
        <v>0</v>
      </c>
      <c r="J58" s="183"/>
      <c r="K58" s="183"/>
      <c r="L58" s="183"/>
      <c r="M58" s="183"/>
      <c r="N58" s="195"/>
      <c r="O58" s="173">
        <f>IF($AK$3="４週",SUMIFS($AK$11:$AK$30,$B$11:$B$30,O54)/4/$AH$5,IF($AK$3="歴月",SUMIFS($AK$11:$AK$30,$B$11:$B$30,O54)/$AL$5,"記載する期間を選択してください"))</f>
        <v>0</v>
      </c>
      <c r="P58" s="183"/>
      <c r="Q58" s="183"/>
      <c r="R58" s="183"/>
      <c r="S58" s="183"/>
      <c r="T58" s="195"/>
      <c r="U58" s="173">
        <f>IF($AK$3="４週",SUMIFS($AK$11:$AK$30,$B$11:$B$30,U54)/4/$AH$5,IF($AK$3="歴月",SUMIFS($AK$11:$AK$30,$B$11:$B$30,U54)/$AL$5,"記載する期間を選択してください"))</f>
        <v>0</v>
      </c>
      <c r="V58" s="183"/>
      <c r="W58" s="183"/>
      <c r="X58" s="183"/>
      <c r="Y58" s="183"/>
      <c r="Z58" s="195"/>
      <c r="AA58" s="173">
        <f>IF($AK$3="４週",SUMIFS($AK$11:$AK$30,$B$11:$B$30,AA54)/4/$AH$5,IF($AK$3="歴月",SUMIFS($AK$11:$AK$30,$B$11:$B$30,AA54)/$AL$5,"記載する期間を選択してください"))</f>
        <v>0</v>
      </c>
      <c r="AB58" s="183"/>
      <c r="AC58" s="183"/>
      <c r="AD58" s="183"/>
      <c r="AE58" s="183"/>
      <c r="AF58" s="195"/>
      <c r="AG58" s="173">
        <f>IF($AK$3="４週",SUMIFS($AK$11:$AK$30,$B$11:$B$30,AG54)/4/$AH$5,IF($AK$3="歴月",SUMIFS($AK$11:$AK$30,$B$11:$B$30,AG54)/$AL$5,"記載する期間を選択してください"))</f>
        <v>0</v>
      </c>
      <c r="AH58" s="183"/>
      <c r="AI58" s="183"/>
      <c r="AJ58" s="183"/>
      <c r="AK58" s="195"/>
      <c r="AL58" s="173">
        <f>IF($AK$3="４週",SUMIFS($AK$11:$AK$30,$B$11:$B$30,AL54)/4/$AH$5,IF($AK$3="歴月",SUMIFS($AK$11:$AK$30,$B$11:$B$30,AL54)/$AL$5,"記載する期間を選択してください"))</f>
        <v>0</v>
      </c>
      <c r="AM58" s="195"/>
      <c r="AN58" s="136"/>
    </row>
    <row r="59" spans="1:40" ht="5.0999999999999996" customHeight="1">
      <c r="A59" s="136"/>
      <c r="B59" s="131"/>
      <c r="C59" s="176">
        <v>2</v>
      </c>
      <c r="D59" s="176"/>
      <c r="E59" s="176">
        <v>3</v>
      </c>
      <c r="F59" s="176"/>
      <c r="G59" s="176"/>
      <c r="H59" s="176"/>
      <c r="I59" s="176">
        <v>4</v>
      </c>
      <c r="J59" s="176"/>
      <c r="K59" s="176"/>
      <c r="L59" s="176"/>
      <c r="M59" s="176"/>
      <c r="N59" s="176"/>
      <c r="O59" s="176">
        <v>5</v>
      </c>
      <c r="P59" s="176"/>
      <c r="Q59" s="176"/>
      <c r="R59" s="176"/>
      <c r="S59" s="176"/>
      <c r="T59" s="176"/>
      <c r="U59" s="176">
        <v>6</v>
      </c>
      <c r="V59" s="176"/>
      <c r="W59" s="176"/>
      <c r="X59" s="176"/>
      <c r="Y59" s="176"/>
      <c r="Z59" s="176"/>
      <c r="AA59" s="176">
        <v>7</v>
      </c>
      <c r="AB59" s="176"/>
      <c r="AC59" s="176"/>
      <c r="AD59" s="176"/>
      <c r="AE59" s="176"/>
      <c r="AF59" s="176"/>
      <c r="AG59" s="176">
        <v>8</v>
      </c>
      <c r="AH59" s="176"/>
      <c r="AI59" s="176"/>
      <c r="AJ59" s="176"/>
      <c r="AK59" s="176"/>
      <c r="AL59" s="176">
        <v>9</v>
      </c>
      <c r="AM59" s="152"/>
      <c r="AN59" s="136"/>
    </row>
    <row r="60" spans="1:40" ht="15" customHeight="1">
      <c r="A60" s="134" t="s">
        <v>339</v>
      </c>
      <c r="B60" s="162"/>
      <c r="C60" s="162"/>
      <c r="D60" s="162"/>
      <c r="E60" s="162"/>
      <c r="F60" s="192"/>
      <c r="G60" s="162"/>
      <c r="H60" s="176"/>
      <c r="I60" s="176"/>
      <c r="J60" s="176"/>
      <c r="K60" s="176"/>
      <c r="L60" s="176"/>
      <c r="M60" s="176"/>
      <c r="N60" s="176"/>
      <c r="O60" s="176"/>
      <c r="P60" s="176"/>
      <c r="Q60" s="176"/>
      <c r="R60" s="176">
        <v>6</v>
      </c>
      <c r="S60" s="176"/>
      <c r="T60" s="176"/>
      <c r="U60" s="176"/>
      <c r="V60" s="176"/>
      <c r="W60" s="176"/>
      <c r="X60" s="176">
        <v>7</v>
      </c>
      <c r="Y60" s="176"/>
      <c r="Z60" s="176"/>
      <c r="AA60" s="176"/>
      <c r="AB60" s="176"/>
      <c r="AC60" s="176"/>
      <c r="AD60" s="176">
        <v>8</v>
      </c>
      <c r="AE60" s="176"/>
      <c r="AF60" s="176"/>
      <c r="AG60" s="204"/>
      <c r="AH60" s="204"/>
      <c r="AI60" s="204"/>
      <c r="AJ60" s="204">
        <v>9</v>
      </c>
      <c r="AK60" s="176"/>
      <c r="AL60" s="176"/>
      <c r="AM60" s="136"/>
    </row>
    <row r="61" spans="1:40" s="134" customFormat="1" ht="15" customHeight="1">
      <c r="A61" s="134" t="s">
        <v>47</v>
      </c>
      <c r="B61" s="150"/>
      <c r="C61" s="150"/>
      <c r="D61" s="150"/>
      <c r="E61" s="150"/>
      <c r="F61" s="150"/>
      <c r="G61" s="150"/>
      <c r="H61" s="143"/>
      <c r="I61" s="143"/>
      <c r="J61" s="143"/>
      <c r="K61" s="143"/>
      <c r="L61" s="143"/>
      <c r="M61" s="143"/>
      <c r="N61" s="143"/>
      <c r="O61" s="143"/>
      <c r="P61" s="143"/>
      <c r="Q61" s="143"/>
      <c r="R61" s="143"/>
      <c r="S61" s="143"/>
      <c r="T61" s="143"/>
      <c r="U61" s="143"/>
      <c r="V61" s="143"/>
      <c r="W61" s="143"/>
      <c r="X61" s="143"/>
      <c r="Y61" s="143"/>
      <c r="Z61" s="143"/>
      <c r="AA61" s="143"/>
      <c r="AB61" s="143"/>
      <c r="AC61" s="143"/>
      <c r="AD61" s="143"/>
      <c r="AE61" s="143"/>
      <c r="AF61" s="143"/>
      <c r="AG61" s="143"/>
      <c r="AH61" s="143"/>
      <c r="AI61" s="143"/>
      <c r="AJ61" s="143"/>
      <c r="AK61" s="143"/>
      <c r="AL61" s="143"/>
      <c r="AM61" s="143"/>
    </row>
    <row r="62" spans="1:40" s="134" customFormat="1" ht="15" customHeight="1">
      <c r="A62" s="134" t="s">
        <v>130</v>
      </c>
      <c r="B62" s="150"/>
      <c r="C62" s="150"/>
      <c r="D62" s="150"/>
      <c r="E62" s="150"/>
      <c r="F62" s="150"/>
      <c r="G62" s="150"/>
      <c r="H62" s="143"/>
      <c r="I62" s="143"/>
      <c r="J62" s="143"/>
      <c r="K62" s="143"/>
      <c r="L62" s="143"/>
      <c r="M62" s="143"/>
      <c r="N62" s="143"/>
      <c r="O62" s="143"/>
      <c r="P62" s="143"/>
      <c r="Q62" s="143"/>
      <c r="R62" s="143"/>
      <c r="S62" s="143"/>
      <c r="T62" s="143"/>
      <c r="U62" s="143"/>
      <c r="V62" s="143"/>
      <c r="W62" s="143"/>
      <c r="X62" s="143"/>
      <c r="Y62" s="143"/>
      <c r="Z62" s="143"/>
      <c r="AA62" s="143"/>
      <c r="AB62" s="143"/>
      <c r="AC62" s="143"/>
      <c r="AD62" s="143"/>
      <c r="AE62" s="143"/>
      <c r="AF62" s="143"/>
      <c r="AG62" s="143"/>
      <c r="AH62" s="143"/>
      <c r="AI62" s="143"/>
      <c r="AJ62" s="143"/>
      <c r="AK62" s="143"/>
      <c r="AL62" s="143"/>
      <c r="AM62" s="143"/>
    </row>
    <row r="63" spans="1:40" s="134" customFormat="1" ht="15" customHeight="1">
      <c r="A63" s="134" t="s">
        <v>341</v>
      </c>
      <c r="B63" s="150"/>
      <c r="C63" s="150"/>
      <c r="D63" s="150"/>
      <c r="E63" s="150"/>
      <c r="F63" s="150"/>
      <c r="G63" s="150"/>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c r="AE63" s="143"/>
      <c r="AF63" s="143"/>
      <c r="AG63" s="143"/>
      <c r="AH63" s="143"/>
      <c r="AI63" s="143"/>
      <c r="AJ63" s="143"/>
      <c r="AK63" s="143"/>
      <c r="AL63" s="143"/>
      <c r="AM63" s="143"/>
    </row>
    <row r="64" spans="1:40" s="134" customFormat="1" ht="15" customHeight="1">
      <c r="A64" s="134" t="s">
        <v>297</v>
      </c>
      <c r="B64" s="150"/>
      <c r="C64" s="150"/>
      <c r="D64" s="150"/>
      <c r="E64" s="150"/>
      <c r="F64" s="150"/>
      <c r="G64" s="150"/>
      <c r="H64" s="143"/>
      <c r="I64" s="143"/>
      <c r="J64" s="143"/>
      <c r="K64" s="143"/>
      <c r="L64" s="143"/>
      <c r="M64" s="143"/>
      <c r="N64" s="143"/>
      <c r="O64" s="143"/>
      <c r="P64" s="143"/>
      <c r="Q64" s="143"/>
      <c r="R64" s="143"/>
      <c r="S64" s="143"/>
      <c r="T64" s="143"/>
      <c r="U64" s="143"/>
      <c r="V64" s="143"/>
      <c r="W64" s="143"/>
      <c r="X64" s="143"/>
      <c r="Y64" s="143"/>
      <c r="Z64" s="143"/>
      <c r="AA64" s="143"/>
      <c r="AB64" s="143"/>
      <c r="AC64" s="143"/>
      <c r="AD64" s="143"/>
      <c r="AE64" s="143"/>
      <c r="AF64" s="143"/>
      <c r="AG64" s="143"/>
      <c r="AH64" s="143"/>
      <c r="AI64" s="143"/>
      <c r="AJ64" s="143"/>
      <c r="AK64" s="143"/>
      <c r="AL64" s="143"/>
      <c r="AM64" s="143"/>
    </row>
    <row r="65" spans="1:7" ht="15" customHeight="1">
      <c r="A65" s="134" t="s">
        <v>342</v>
      </c>
      <c r="B65" s="163"/>
      <c r="C65" s="134"/>
      <c r="D65" s="134"/>
      <c r="E65" s="134"/>
      <c r="F65" s="134"/>
      <c r="G65" s="134"/>
    </row>
    <row r="66" spans="1:7" ht="15" customHeight="1">
      <c r="A66" s="134" t="s">
        <v>285</v>
      </c>
      <c r="B66" s="163"/>
      <c r="C66" s="134"/>
      <c r="D66" s="134"/>
      <c r="E66" s="134"/>
      <c r="F66" s="134"/>
      <c r="G66" s="134"/>
    </row>
    <row r="67" spans="1:7" ht="15" customHeight="1">
      <c r="A67" s="134"/>
      <c r="B67" s="144" t="s">
        <v>355</v>
      </c>
      <c r="C67" s="144" t="s">
        <v>146</v>
      </c>
      <c r="D67" s="144"/>
      <c r="E67" s="144"/>
      <c r="F67" s="134"/>
      <c r="G67" s="134"/>
    </row>
    <row r="68" spans="1:7" ht="15" customHeight="1">
      <c r="A68" s="134"/>
      <c r="B68" s="164" t="s">
        <v>264</v>
      </c>
      <c r="C68" s="177" t="s">
        <v>363</v>
      </c>
      <c r="D68" s="177"/>
      <c r="E68" s="177"/>
      <c r="F68" s="134"/>
      <c r="G68" s="134"/>
    </row>
    <row r="69" spans="1:7" ht="15" customHeight="1">
      <c r="A69" s="134"/>
      <c r="B69" s="164" t="s">
        <v>356</v>
      </c>
      <c r="C69" s="177" t="s">
        <v>364</v>
      </c>
      <c r="D69" s="177"/>
      <c r="E69" s="177"/>
      <c r="F69" s="134"/>
      <c r="G69" s="134"/>
    </row>
    <row r="70" spans="1:7" ht="15" customHeight="1">
      <c r="A70" s="134"/>
      <c r="B70" s="164" t="s">
        <v>357</v>
      </c>
      <c r="C70" s="177" t="s">
        <v>365</v>
      </c>
      <c r="D70" s="177"/>
      <c r="E70" s="177"/>
      <c r="F70" s="134"/>
      <c r="G70" s="134"/>
    </row>
    <row r="71" spans="1:7" ht="15" customHeight="1">
      <c r="A71" s="134"/>
      <c r="B71" s="164" t="s">
        <v>358</v>
      </c>
      <c r="C71" s="177" t="s">
        <v>34</v>
      </c>
      <c r="D71" s="177"/>
      <c r="E71" s="177"/>
      <c r="F71" s="134"/>
      <c r="G71" s="134"/>
    </row>
    <row r="72" spans="1:7" ht="15" customHeight="1">
      <c r="A72" s="134"/>
      <c r="B72" s="134" t="s">
        <v>359</v>
      </c>
      <c r="C72" s="134"/>
      <c r="D72" s="134"/>
      <c r="E72" s="134"/>
      <c r="F72" s="134"/>
      <c r="G72" s="134"/>
    </row>
    <row r="73" spans="1:7" ht="15" customHeight="1">
      <c r="A73" s="134"/>
      <c r="B73" s="134" t="s">
        <v>360</v>
      </c>
      <c r="C73" s="134"/>
      <c r="D73" s="134"/>
      <c r="E73" s="134"/>
      <c r="F73" s="134"/>
      <c r="G73" s="134"/>
    </row>
    <row r="74" spans="1:7" ht="15" customHeight="1">
      <c r="A74" s="134"/>
      <c r="B74" s="134" t="s">
        <v>361</v>
      </c>
      <c r="C74" s="134"/>
      <c r="D74" s="134"/>
      <c r="E74" s="134"/>
      <c r="F74" s="134"/>
      <c r="G74" s="134"/>
    </row>
    <row r="75" spans="1:7" ht="15" customHeight="1">
      <c r="A75" s="134" t="s">
        <v>152</v>
      </c>
      <c r="B75" s="163"/>
      <c r="C75" s="134"/>
      <c r="D75" s="134"/>
      <c r="E75" s="134"/>
      <c r="F75" s="134"/>
      <c r="G75" s="134"/>
    </row>
    <row r="76" spans="1:7" ht="15" customHeight="1">
      <c r="A76" s="134" t="s">
        <v>343</v>
      </c>
      <c r="B76" s="163"/>
      <c r="C76" s="134"/>
      <c r="D76" s="134"/>
      <c r="E76" s="134"/>
      <c r="F76" s="134"/>
      <c r="G76" s="134"/>
    </row>
    <row r="77" spans="1:7" ht="15" customHeight="1">
      <c r="A77" s="134" t="s">
        <v>344</v>
      </c>
      <c r="B77" s="163"/>
      <c r="C77" s="134"/>
      <c r="D77" s="134"/>
      <c r="E77" s="134"/>
      <c r="F77" s="134"/>
      <c r="G77" s="134"/>
    </row>
    <row r="78" spans="1:7" ht="15" customHeight="1">
      <c r="A78" s="134" t="s">
        <v>345</v>
      </c>
      <c r="B78" s="163"/>
      <c r="C78" s="134"/>
      <c r="D78" s="134"/>
      <c r="E78" s="134"/>
      <c r="F78" s="134"/>
      <c r="G78" s="134"/>
    </row>
    <row r="79" spans="1:7" ht="15" customHeight="1">
      <c r="A79" s="134" t="s">
        <v>346</v>
      </c>
      <c r="B79" s="163"/>
      <c r="C79" s="134"/>
      <c r="D79" s="134"/>
      <c r="E79" s="134"/>
      <c r="F79" s="134"/>
      <c r="G79" s="134"/>
    </row>
    <row r="80" spans="1:7" ht="15" customHeight="1">
      <c r="A80" s="134" t="s">
        <v>347</v>
      </c>
      <c r="B80" s="163"/>
      <c r="C80" s="134"/>
      <c r="D80" s="134"/>
      <c r="E80" s="134"/>
      <c r="F80" s="134"/>
      <c r="G80" s="134"/>
    </row>
    <row r="81" spans="1:7" ht="15" customHeight="1">
      <c r="A81" s="134"/>
      <c r="B81" s="134" t="s">
        <v>302</v>
      </c>
      <c r="C81" s="134"/>
      <c r="D81" s="134"/>
      <c r="E81" s="134"/>
      <c r="F81" s="134"/>
      <c r="G81" s="134"/>
    </row>
    <row r="82" spans="1:7" ht="15" customHeight="1">
      <c r="A82" s="134"/>
      <c r="B82" s="134" t="s">
        <v>362</v>
      </c>
      <c r="C82" s="134"/>
      <c r="D82" s="134"/>
      <c r="E82" s="134"/>
      <c r="F82" s="134"/>
      <c r="G82" s="134"/>
    </row>
    <row r="83" spans="1:7" ht="15" customHeight="1">
      <c r="A83" s="134" t="s">
        <v>197</v>
      </c>
      <c r="B83" s="163"/>
      <c r="C83" s="134"/>
      <c r="D83" s="134"/>
      <c r="E83" s="134"/>
      <c r="F83" s="134"/>
      <c r="G83" s="134"/>
    </row>
    <row r="84" spans="1:7" ht="15" customHeight="1">
      <c r="A84" s="134" t="s">
        <v>133</v>
      </c>
      <c r="B84" s="163"/>
      <c r="C84" s="134"/>
      <c r="D84" s="134"/>
      <c r="E84" s="134"/>
      <c r="F84" s="134"/>
      <c r="G84" s="134"/>
    </row>
    <row r="85" spans="1:7" ht="15" customHeight="1">
      <c r="A85" s="134" t="s">
        <v>348</v>
      </c>
      <c r="B85" s="163"/>
      <c r="C85" s="134"/>
      <c r="D85" s="134"/>
      <c r="E85" s="134"/>
      <c r="F85" s="134"/>
      <c r="G85" s="134"/>
    </row>
    <row r="86" spans="1:7" ht="15" customHeight="1">
      <c r="A86" s="134" t="s">
        <v>321</v>
      </c>
      <c r="B86" s="163"/>
      <c r="C86" s="134"/>
      <c r="D86" s="134"/>
      <c r="E86" s="134"/>
      <c r="F86" s="134"/>
      <c r="G86" s="134"/>
    </row>
    <row r="87" spans="1:7" ht="15" customHeight="1">
      <c r="A87" s="134" t="s">
        <v>334</v>
      </c>
      <c r="B87" s="163"/>
      <c r="C87" s="134"/>
      <c r="D87" s="134"/>
      <c r="E87" s="134"/>
      <c r="F87" s="134"/>
      <c r="G87" s="134"/>
    </row>
    <row r="88" spans="1:7" ht="15" customHeight="1">
      <c r="A88" s="134" t="s">
        <v>349</v>
      </c>
      <c r="B88" s="163"/>
      <c r="C88" s="134"/>
      <c r="D88" s="134"/>
      <c r="E88" s="134"/>
      <c r="F88" s="134"/>
      <c r="G88" s="134"/>
    </row>
    <row r="89" spans="1:7" ht="15" customHeight="1">
      <c r="A89" s="134" t="s">
        <v>158</v>
      </c>
      <c r="B89" s="163"/>
      <c r="C89" s="134"/>
      <c r="D89" s="134"/>
      <c r="E89" s="134"/>
      <c r="F89" s="134"/>
      <c r="G89" s="134"/>
    </row>
    <row r="90" spans="1:7" ht="15" customHeight="1">
      <c r="A90" s="134" t="s">
        <v>350</v>
      </c>
      <c r="B90" s="163"/>
      <c r="C90" s="134"/>
      <c r="D90" s="134"/>
      <c r="E90" s="134"/>
      <c r="F90" s="134"/>
      <c r="G90" s="134"/>
    </row>
  </sheetData>
  <mergeCells count="265">
    <mergeCell ref="AK1:AN1"/>
    <mergeCell ref="M2:P2"/>
    <mergeCell ref="Q2:R2"/>
    <mergeCell ref="S2:T2"/>
    <mergeCell ref="U2:V2"/>
    <mergeCell ref="AK2:AN2"/>
    <mergeCell ref="AK3:AN3"/>
    <mergeCell ref="AK4:AN4"/>
    <mergeCell ref="AH5:AJ5"/>
    <mergeCell ref="F7:AJ7"/>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32:E32"/>
    <mergeCell ref="A36:C36"/>
    <mergeCell ref="F36:H36"/>
    <mergeCell ref="I36:K36"/>
    <mergeCell ref="L36:N36"/>
    <mergeCell ref="O36:Q36"/>
    <mergeCell ref="R36:T36"/>
    <mergeCell ref="U36:W36"/>
    <mergeCell ref="X36:Z36"/>
    <mergeCell ref="AA36:AC36"/>
    <mergeCell ref="AD36:AF36"/>
    <mergeCell ref="AG36:AI36"/>
    <mergeCell ref="AJ36:AK36"/>
    <mergeCell ref="AM36:AN36"/>
    <mergeCell ref="A37:C37"/>
    <mergeCell ref="F37:H37"/>
    <mergeCell ref="I37:K37"/>
    <mergeCell ref="L37:N37"/>
    <mergeCell ref="O37:Q37"/>
    <mergeCell ref="R37:T37"/>
    <mergeCell ref="U37:W37"/>
    <mergeCell ref="X37:Z37"/>
    <mergeCell ref="AA37:AC37"/>
    <mergeCell ref="AD37:AF37"/>
    <mergeCell ref="AG37:AI37"/>
    <mergeCell ref="AJ37:AK37"/>
    <mergeCell ref="AM37:AN37"/>
    <mergeCell ref="A38:C38"/>
    <mergeCell ref="F38:H38"/>
    <mergeCell ref="I38:K38"/>
    <mergeCell ref="L38:N38"/>
    <mergeCell ref="O38:Q38"/>
    <mergeCell ref="R38:T38"/>
    <mergeCell ref="U38:W38"/>
    <mergeCell ref="X38:Z38"/>
    <mergeCell ref="AA38:AC38"/>
    <mergeCell ref="AD38:AF38"/>
    <mergeCell ref="AG38:AI38"/>
    <mergeCell ref="AJ38:AK38"/>
    <mergeCell ref="AM38:AN38"/>
    <mergeCell ref="A39:C39"/>
    <mergeCell ref="F39:H39"/>
    <mergeCell ref="I39:K39"/>
    <mergeCell ref="L39:N39"/>
    <mergeCell ref="O39:Q39"/>
    <mergeCell ref="R39:T39"/>
    <mergeCell ref="U39:W39"/>
    <mergeCell ref="X39:Z39"/>
    <mergeCell ref="AA39:AC39"/>
    <mergeCell ref="AD39:AF39"/>
    <mergeCell ref="AG39:AI39"/>
    <mergeCell ref="AJ39:AK39"/>
    <mergeCell ref="AM39:AN39"/>
    <mergeCell ref="A40:C40"/>
    <mergeCell ref="F40:H40"/>
    <mergeCell ref="I40:K40"/>
    <mergeCell ref="L40:N40"/>
    <mergeCell ref="O40:Q40"/>
    <mergeCell ref="R40:T40"/>
    <mergeCell ref="U40:W40"/>
    <mergeCell ref="X40:Z40"/>
    <mergeCell ref="AA40:AC40"/>
    <mergeCell ref="AD40:AF40"/>
    <mergeCell ref="AG40:AI40"/>
    <mergeCell ref="AJ40:AK40"/>
    <mergeCell ref="AM40:AN40"/>
    <mergeCell ref="A41:C41"/>
    <mergeCell ref="F41:H41"/>
    <mergeCell ref="I41:K41"/>
    <mergeCell ref="L41:N41"/>
    <mergeCell ref="O41:Q41"/>
    <mergeCell ref="R41:T41"/>
    <mergeCell ref="U41:W41"/>
    <mergeCell ref="X41:Z41"/>
    <mergeCell ref="AA41:AC41"/>
    <mergeCell ref="AD41:AF41"/>
    <mergeCell ref="AG41:AI41"/>
    <mergeCell ref="AJ41:AK41"/>
    <mergeCell ref="AM41:AN41"/>
    <mergeCell ref="B42:C42"/>
    <mergeCell ref="F42:H42"/>
    <mergeCell ref="I42:K42"/>
    <mergeCell ref="L42:N42"/>
    <mergeCell ref="O42:Q42"/>
    <mergeCell ref="R42:T42"/>
    <mergeCell ref="U42:W42"/>
    <mergeCell ref="X42:Z42"/>
    <mergeCell ref="AA42:AC42"/>
    <mergeCell ref="AD42:AF42"/>
    <mergeCell ref="AG42:AI42"/>
    <mergeCell ref="AJ42:AK42"/>
    <mergeCell ref="AM42:AN42"/>
    <mergeCell ref="A43:C43"/>
    <mergeCell ref="F43:H43"/>
    <mergeCell ref="I43:K43"/>
    <mergeCell ref="L43:N43"/>
    <mergeCell ref="O43:Q43"/>
    <mergeCell ref="R43:T43"/>
    <mergeCell ref="U43:W43"/>
    <mergeCell ref="X43:Z43"/>
    <mergeCell ref="AA43:AC43"/>
    <mergeCell ref="AD43:AF43"/>
    <mergeCell ref="AG43:AI43"/>
    <mergeCell ref="AJ43:AK43"/>
    <mergeCell ref="AM43:AN43"/>
    <mergeCell ref="B44:C44"/>
    <mergeCell ref="F44:H44"/>
    <mergeCell ref="I44:K44"/>
    <mergeCell ref="L44:N44"/>
    <mergeCell ref="O44:Q44"/>
    <mergeCell ref="R44:T44"/>
    <mergeCell ref="U44:W44"/>
    <mergeCell ref="X44:Z44"/>
    <mergeCell ref="AA44:AC44"/>
    <mergeCell ref="AD44:AF44"/>
    <mergeCell ref="AG44:AI44"/>
    <mergeCell ref="AJ44:AK44"/>
    <mergeCell ref="AM44:AN44"/>
    <mergeCell ref="A45:C45"/>
    <mergeCell ref="F45:H45"/>
    <mergeCell ref="I45:K45"/>
    <mergeCell ref="L45:N45"/>
    <mergeCell ref="O45:Q45"/>
    <mergeCell ref="R45:T45"/>
    <mergeCell ref="U45:W45"/>
    <mergeCell ref="X45:Z45"/>
    <mergeCell ref="AA45:AC45"/>
    <mergeCell ref="AD45:AF45"/>
    <mergeCell ref="AG45:AI45"/>
    <mergeCell ref="AJ45:AK45"/>
    <mergeCell ref="AM45:AN45"/>
    <mergeCell ref="B46:C46"/>
    <mergeCell ref="F46:H46"/>
    <mergeCell ref="I46:K46"/>
    <mergeCell ref="L46:N46"/>
    <mergeCell ref="O46:Q46"/>
    <mergeCell ref="R46:T46"/>
    <mergeCell ref="U46:W46"/>
    <mergeCell ref="X46:Z46"/>
    <mergeCell ref="AA46:AC46"/>
    <mergeCell ref="AD46:AF46"/>
    <mergeCell ref="AG46:AI46"/>
    <mergeCell ref="AJ46:AK46"/>
    <mergeCell ref="AM46:AN46"/>
    <mergeCell ref="A47:C47"/>
    <mergeCell ref="F47:H47"/>
    <mergeCell ref="I47:K47"/>
    <mergeCell ref="L47:N47"/>
    <mergeCell ref="O47:Q47"/>
    <mergeCell ref="R47:T47"/>
    <mergeCell ref="U47:W47"/>
    <mergeCell ref="X47:Z47"/>
    <mergeCell ref="AA47:AC47"/>
    <mergeCell ref="AD47:AF47"/>
    <mergeCell ref="AG47:AI47"/>
    <mergeCell ref="AJ47:AK47"/>
    <mergeCell ref="AM47:AN47"/>
    <mergeCell ref="A50:B50"/>
    <mergeCell ref="C50:D50"/>
    <mergeCell ref="E50:H50"/>
    <mergeCell ref="I50:N50"/>
    <mergeCell ref="A51:B51"/>
    <mergeCell ref="C51:D51"/>
    <mergeCell ref="E51:H51"/>
    <mergeCell ref="I51:N51"/>
    <mergeCell ref="C54:D54"/>
    <mergeCell ref="E54:H54"/>
    <mergeCell ref="I54:N54"/>
    <mergeCell ref="O54:T54"/>
    <mergeCell ref="U54:Z54"/>
    <mergeCell ref="AA54:AF54"/>
    <mergeCell ref="AG54:AK54"/>
    <mergeCell ref="AL54:AM54"/>
    <mergeCell ref="F55:H55"/>
    <mergeCell ref="I55:K55"/>
    <mergeCell ref="L55:N55"/>
    <mergeCell ref="O55:Q55"/>
    <mergeCell ref="R55:T55"/>
    <mergeCell ref="U55:W55"/>
    <mergeCell ref="X55:Z55"/>
    <mergeCell ref="AA55:AC55"/>
    <mergeCell ref="AD55:AF55"/>
    <mergeCell ref="AG55:AI55"/>
    <mergeCell ref="AJ55:AK55"/>
    <mergeCell ref="F56:H56"/>
    <mergeCell ref="I56:K56"/>
    <mergeCell ref="L56:N56"/>
    <mergeCell ref="O56:Q56"/>
    <mergeCell ref="R56:T56"/>
    <mergeCell ref="U56:W56"/>
    <mergeCell ref="X56:Z56"/>
    <mergeCell ref="AA56:AC56"/>
    <mergeCell ref="AD56:AF56"/>
    <mergeCell ref="AG56:AI56"/>
    <mergeCell ref="AJ56:AK56"/>
    <mergeCell ref="F57:H57"/>
    <mergeCell ref="I57:K57"/>
    <mergeCell ref="L57:N57"/>
    <mergeCell ref="O57:Q57"/>
    <mergeCell ref="R57:T57"/>
    <mergeCell ref="U57:W57"/>
    <mergeCell ref="X57:Z57"/>
    <mergeCell ref="AA57:AC57"/>
    <mergeCell ref="AD57:AF57"/>
    <mergeCell ref="AG57:AI57"/>
    <mergeCell ref="AJ57:AK57"/>
    <mergeCell ref="C58:D58"/>
    <mergeCell ref="E58:H58"/>
    <mergeCell ref="I58:N58"/>
    <mergeCell ref="O58:T58"/>
    <mergeCell ref="U58:Z58"/>
    <mergeCell ref="AA58:AF58"/>
    <mergeCell ref="AG58:AK58"/>
    <mergeCell ref="AL58:AM58"/>
    <mergeCell ref="C67:E67"/>
    <mergeCell ref="C68:E68"/>
    <mergeCell ref="C69:E69"/>
    <mergeCell ref="C70:E70"/>
    <mergeCell ref="C71:E71"/>
    <mergeCell ref="A7:A10"/>
    <mergeCell ref="B7:B8"/>
    <mergeCell ref="C7:C10"/>
    <mergeCell ref="D7:D10"/>
    <mergeCell ref="E7:E10"/>
    <mergeCell ref="AK7:AK10"/>
    <mergeCell ref="AL7:AL10"/>
    <mergeCell ref="AM7:AN10"/>
    <mergeCell ref="B9:B10"/>
    <mergeCell ref="AM31:AN32"/>
  </mergeCells>
  <phoneticPr fontId="5"/>
  <dataValidations count="7">
    <dataValidation operator="greaterThanOrEqual" allowBlank="1" showDropDown="0" showInputMessage="1" showErrorMessage="1" sqref="I48:I49 I52 L48:L49 L52 AL37:AL46 AJ37:AJ47 AM36 AM42 AM44 AM46"/>
    <dataValidation type="list" allowBlank="1" showDropDown="0" showInputMessage="1" showErrorMessage="1" sqref="C11:C30">
      <formula1>"A,B,C,D"</formula1>
    </dataValidation>
    <dataValidation type="list" allowBlank="1" showDropDown="0" showInputMessage="1" showErrorMessage="1" sqref="AK4:AN4">
      <formula1>"予定,実績"</formula1>
    </dataValidation>
    <dataValidation type="list" allowBlank="1" showDropDown="0" showInputMessage="1" showErrorMessage="1" sqref="AK3:AN3">
      <formula1>"４週,歴月"</formula1>
    </dataValidation>
    <dataValidation type="whole" operator="greaterThanOrEqual" allowBlank="1" showDropDown="0" showInputMessage="1" showErrorMessage="1" sqref="L37:L47 O37:O47 R37:R47 U37:U47 X37:X47 AA37:AA47 AD37:AD47 I37:I47 AG37:AG47 D37:F47">
      <formula1>0</formula1>
    </dataValidation>
    <dataValidation allowBlank="1" showDropDown="0" showInputMessage="1" showErrorMessage="0" sqref="B11:B12"/>
    <dataValidation type="list" allowBlank="1" showDropDown="0" showInputMessage="1" showErrorMessage="0" sqref="B13:B30">
      <formula1>"管理者,サービス管理責任者,世話人,生活支援員"</formula1>
    </dataValidation>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usePrinterDefaults="1" r:id="rId1"/>
  <headerFooter alignWithMargins="0">
    <oddHeader>&amp;L&amp;"ＭＳ ゴシック,標準"&amp;10（参考様式）</oddHeader>
    <oddFooter>&amp;C- &amp;P/&amp;N -</oddFooter>
  </headerFooter>
  <rowBreaks count="2" manualBreakCount="2">
    <brk id="34" max="39" man="1"/>
    <brk id="74"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21"/>
  <dimension ref="A1:AQ90"/>
  <sheetViews>
    <sheetView showGridLines="0" view="pageBreakPreview" topLeftCell="A55" zoomScaleSheetLayoutView="100" workbookViewId="0">
      <selection sqref="A1:B1"/>
    </sheetView>
  </sheetViews>
  <sheetFormatPr defaultColWidth="8.25" defaultRowHeight="21" customHeight="1"/>
  <cols>
    <col min="1" max="1" width="2.625" style="131" customWidth="1"/>
    <col min="2" max="2" width="14.875" style="132" customWidth="1"/>
    <col min="3" max="3" width="6.625" style="131" customWidth="1"/>
    <col min="4" max="5" width="7.625" style="131" customWidth="1"/>
    <col min="6" max="36" width="2.625" style="131" customWidth="1"/>
    <col min="37" max="37" width="6.625" style="131" customWidth="1"/>
    <col min="38" max="39" width="7.625" style="131" customWidth="1"/>
    <col min="40" max="40" width="5.625" style="131" customWidth="1"/>
    <col min="41" max="16384" width="8.25" style="131"/>
  </cols>
  <sheetData>
    <row r="1" spans="1:40" ht="24.95" customHeight="1">
      <c r="A1" s="135" t="s">
        <v>326</v>
      </c>
      <c r="C1" s="165"/>
      <c r="D1" s="165"/>
      <c r="E1" s="165"/>
      <c r="F1" s="165"/>
      <c r="G1" s="165"/>
      <c r="H1" s="165"/>
      <c r="I1" s="165"/>
      <c r="J1" s="165"/>
      <c r="K1" s="165"/>
      <c r="L1" s="165"/>
      <c r="M1" s="165"/>
      <c r="N1" s="165"/>
      <c r="O1" s="165"/>
      <c r="P1" s="165"/>
      <c r="Q1" s="165"/>
      <c r="R1" s="165"/>
      <c r="S1" s="165"/>
      <c r="T1" s="165"/>
      <c r="U1" s="165"/>
      <c r="V1" s="165"/>
      <c r="W1" s="165"/>
      <c r="X1" s="143"/>
      <c r="Y1" s="143"/>
      <c r="Z1" s="136"/>
      <c r="AA1" s="136"/>
      <c r="AB1" s="136"/>
      <c r="AC1" s="136"/>
      <c r="AD1" s="202"/>
      <c r="AE1" s="202"/>
      <c r="AF1" s="202"/>
      <c r="AG1" s="202"/>
      <c r="AH1" s="202"/>
      <c r="AI1" s="201" t="s">
        <v>149</v>
      </c>
      <c r="AJ1" s="201"/>
      <c r="AK1" s="206" t="s">
        <v>384</v>
      </c>
      <c r="AL1" s="206"/>
      <c r="AM1" s="206"/>
      <c r="AN1" s="206"/>
    </row>
    <row r="2" spans="1:40" ht="18" customHeight="1">
      <c r="A2" s="136"/>
      <c r="B2" s="152"/>
      <c r="C2" s="152"/>
      <c r="D2" s="152"/>
      <c r="E2" s="152"/>
      <c r="F2" s="152"/>
      <c r="G2" s="152"/>
      <c r="H2" s="152"/>
      <c r="I2" s="152"/>
      <c r="J2" s="152"/>
      <c r="K2" s="152"/>
      <c r="L2" s="152"/>
      <c r="M2" s="197">
        <v>2026</v>
      </c>
      <c r="N2" s="197"/>
      <c r="O2" s="197"/>
      <c r="P2" s="197"/>
      <c r="Q2" s="199" t="s">
        <v>370</v>
      </c>
      <c r="R2" s="199"/>
      <c r="S2" s="197">
        <v>5</v>
      </c>
      <c r="T2" s="197"/>
      <c r="U2" s="199" t="s">
        <v>371</v>
      </c>
      <c r="V2" s="199"/>
      <c r="W2" s="152"/>
      <c r="X2" s="152"/>
      <c r="Y2" s="152"/>
      <c r="Z2" s="136"/>
      <c r="AA2" s="136"/>
      <c r="AC2" s="201"/>
      <c r="AD2" s="152"/>
      <c r="AE2" s="152"/>
      <c r="AF2" s="152"/>
      <c r="AG2" s="152"/>
      <c r="AH2" s="152"/>
      <c r="AI2" s="201" t="s">
        <v>374</v>
      </c>
      <c r="AJ2" s="201"/>
      <c r="AK2" s="207"/>
      <c r="AL2" s="207"/>
      <c r="AM2" s="207"/>
      <c r="AN2" s="207"/>
    </row>
    <row r="3" spans="1:40" ht="18" customHeight="1">
      <c r="A3" s="137"/>
      <c r="B3" s="153" t="s">
        <v>113</v>
      </c>
      <c r="C3" s="153"/>
      <c r="D3" s="153"/>
      <c r="E3" s="153"/>
      <c r="F3" s="137"/>
      <c r="G3" s="137"/>
      <c r="H3" s="137"/>
      <c r="I3" s="137"/>
      <c r="J3" s="137"/>
      <c r="K3" s="137"/>
      <c r="L3" s="137"/>
      <c r="M3" s="137"/>
      <c r="N3" s="137"/>
      <c r="O3" s="137"/>
      <c r="P3" s="137"/>
      <c r="Q3" s="137"/>
      <c r="R3" s="137"/>
      <c r="S3" s="137"/>
      <c r="T3" s="137"/>
      <c r="U3" s="137"/>
      <c r="V3" s="137"/>
      <c r="W3" s="137"/>
      <c r="Y3" s="200"/>
      <c r="Z3" s="200"/>
      <c r="AA3" s="200"/>
      <c r="AB3" s="136"/>
      <c r="AC3" s="200"/>
      <c r="AD3" s="200"/>
      <c r="AE3" s="200"/>
      <c r="AF3" s="200"/>
      <c r="AG3" s="200"/>
      <c r="AH3" s="200"/>
      <c r="AI3" s="203" t="s">
        <v>52</v>
      </c>
      <c r="AJ3" s="201"/>
      <c r="AK3" s="208" t="s">
        <v>375</v>
      </c>
      <c r="AL3" s="208"/>
      <c r="AM3" s="208"/>
      <c r="AN3" s="208"/>
    </row>
    <row r="4" spans="1:40" ht="18" customHeight="1">
      <c r="A4" s="137"/>
      <c r="B4" s="137"/>
      <c r="C4" s="137"/>
      <c r="D4" s="137"/>
      <c r="E4" s="137"/>
      <c r="F4" s="137"/>
      <c r="G4" s="137"/>
      <c r="H4" s="137"/>
      <c r="I4" s="137"/>
      <c r="J4" s="137"/>
      <c r="K4" s="137"/>
      <c r="L4" s="137"/>
      <c r="M4" s="137"/>
      <c r="N4" s="137"/>
      <c r="O4" s="137"/>
      <c r="P4" s="137"/>
      <c r="Q4" s="137"/>
      <c r="R4" s="137"/>
      <c r="S4" s="137"/>
      <c r="T4" s="137"/>
      <c r="U4" s="137"/>
      <c r="V4" s="137"/>
      <c r="W4" s="137"/>
      <c r="Y4" s="200"/>
      <c r="Z4" s="200"/>
      <c r="AA4" s="200"/>
      <c r="AB4" s="136"/>
      <c r="AC4" s="200"/>
      <c r="AD4" s="200"/>
      <c r="AE4" s="200"/>
      <c r="AF4" s="200"/>
      <c r="AG4" s="200"/>
      <c r="AH4" s="200"/>
      <c r="AI4" s="203" t="s">
        <v>109</v>
      </c>
      <c r="AJ4" s="201"/>
      <c r="AK4" s="208" t="s">
        <v>87</v>
      </c>
      <c r="AL4" s="208"/>
      <c r="AM4" s="208"/>
      <c r="AN4" s="208"/>
    </row>
    <row r="5" spans="1:40" ht="18" customHeight="1">
      <c r="A5" s="137"/>
      <c r="B5" s="137"/>
      <c r="C5" s="137"/>
      <c r="D5" s="137"/>
      <c r="E5" s="137"/>
      <c r="F5" s="137"/>
      <c r="G5" s="137"/>
      <c r="H5" s="137"/>
      <c r="I5" s="137"/>
      <c r="J5" s="137"/>
      <c r="K5" s="137"/>
      <c r="L5" s="137"/>
      <c r="M5" s="137"/>
      <c r="N5" s="137"/>
      <c r="O5" s="137"/>
      <c r="P5" s="137"/>
      <c r="Q5" s="137"/>
      <c r="R5" s="137"/>
      <c r="S5" s="137"/>
      <c r="U5" s="137"/>
      <c r="V5" s="137"/>
      <c r="W5" s="137"/>
      <c r="Y5" s="200"/>
      <c r="Z5" s="200"/>
      <c r="AA5" s="200"/>
      <c r="AB5" s="136"/>
      <c r="AC5" s="200"/>
      <c r="AD5" s="200"/>
      <c r="AE5" s="200"/>
      <c r="AF5" s="200"/>
      <c r="AG5" s="203" t="s">
        <v>373</v>
      </c>
      <c r="AH5" s="205">
        <v>40</v>
      </c>
      <c r="AI5" s="205"/>
      <c r="AJ5" s="205"/>
      <c r="AK5" s="200" t="s">
        <v>376</v>
      </c>
      <c r="AL5" s="210">
        <v>160</v>
      </c>
      <c r="AM5" s="200" t="s">
        <v>379</v>
      </c>
      <c r="AN5" s="136"/>
    </row>
    <row r="6" spans="1:40" ht="9.9499999999999993" customHeight="1">
      <c r="A6" s="136"/>
      <c r="B6" s="142"/>
      <c r="C6" s="142"/>
      <c r="D6" s="142"/>
      <c r="E6" s="142"/>
      <c r="F6" s="142"/>
      <c r="G6" s="142"/>
      <c r="H6" s="142"/>
      <c r="I6" s="142"/>
      <c r="J6" s="142"/>
      <c r="K6" s="142"/>
      <c r="L6" s="142"/>
      <c r="M6" s="142"/>
      <c r="N6" s="142"/>
      <c r="O6" s="142"/>
      <c r="P6" s="142"/>
      <c r="Q6" s="142"/>
      <c r="R6" s="142"/>
      <c r="S6" s="142"/>
      <c r="T6" s="142"/>
      <c r="U6" s="142"/>
      <c r="V6" s="142"/>
      <c r="W6" s="142"/>
      <c r="X6" s="152"/>
      <c r="Y6" s="152"/>
      <c r="Z6" s="152"/>
      <c r="AA6" s="152"/>
      <c r="AB6" s="152"/>
      <c r="AC6" s="152"/>
      <c r="AD6" s="152"/>
      <c r="AE6" s="152"/>
      <c r="AF6" s="152"/>
      <c r="AG6" s="152"/>
      <c r="AH6" s="152"/>
      <c r="AI6" s="152"/>
      <c r="AJ6" s="152"/>
      <c r="AK6" s="152"/>
      <c r="AL6" s="152"/>
      <c r="AM6" s="136"/>
      <c r="AN6" s="136"/>
    </row>
    <row r="7" spans="1:40" ht="15" customHeight="1">
      <c r="A7" s="217" t="s">
        <v>120</v>
      </c>
      <c r="B7" s="154" t="s">
        <v>351</v>
      </c>
      <c r="C7" s="225" t="s">
        <v>115</v>
      </c>
      <c r="D7" s="144" t="s">
        <v>366</v>
      </c>
      <c r="E7" s="140" t="s">
        <v>368</v>
      </c>
      <c r="F7" s="187" t="s">
        <v>329</v>
      </c>
      <c r="G7" s="187"/>
      <c r="H7" s="187"/>
      <c r="I7" s="187"/>
      <c r="J7" s="187"/>
      <c r="K7" s="187"/>
      <c r="L7" s="187"/>
      <c r="M7" s="187"/>
      <c r="N7" s="187"/>
      <c r="O7" s="187"/>
      <c r="P7" s="187"/>
      <c r="Q7" s="187"/>
      <c r="R7" s="187"/>
      <c r="S7" s="187"/>
      <c r="T7" s="187"/>
      <c r="U7" s="187"/>
      <c r="V7" s="187"/>
      <c r="W7" s="187"/>
      <c r="X7" s="187"/>
      <c r="Y7" s="187"/>
      <c r="Z7" s="187"/>
      <c r="AA7" s="187"/>
      <c r="AB7" s="187"/>
      <c r="AC7" s="187"/>
      <c r="AD7" s="187"/>
      <c r="AE7" s="187"/>
      <c r="AF7" s="187"/>
      <c r="AG7" s="187"/>
      <c r="AH7" s="187"/>
      <c r="AI7" s="187"/>
      <c r="AJ7" s="187"/>
      <c r="AK7" s="195" t="s">
        <v>377</v>
      </c>
      <c r="AL7" s="151" t="s">
        <v>378</v>
      </c>
      <c r="AM7" s="215" t="s">
        <v>380</v>
      </c>
      <c r="AN7" s="215"/>
    </row>
    <row r="8" spans="1:40" ht="15" customHeight="1">
      <c r="A8" s="217"/>
      <c r="B8" s="155"/>
      <c r="C8" s="226"/>
      <c r="D8" s="144"/>
      <c r="E8" s="140"/>
      <c r="F8" s="144" t="s">
        <v>96</v>
      </c>
      <c r="G8" s="144"/>
      <c r="H8" s="144"/>
      <c r="I8" s="144"/>
      <c r="J8" s="144"/>
      <c r="K8" s="144"/>
      <c r="L8" s="144"/>
      <c r="M8" s="144" t="s">
        <v>106</v>
      </c>
      <c r="N8" s="144"/>
      <c r="O8" s="144"/>
      <c r="P8" s="144"/>
      <c r="Q8" s="144"/>
      <c r="R8" s="144"/>
      <c r="S8" s="144"/>
      <c r="T8" s="144" t="s">
        <v>275</v>
      </c>
      <c r="U8" s="144"/>
      <c r="V8" s="144"/>
      <c r="W8" s="144"/>
      <c r="X8" s="144"/>
      <c r="Y8" s="144"/>
      <c r="Z8" s="144"/>
      <c r="AA8" s="144" t="s">
        <v>372</v>
      </c>
      <c r="AB8" s="144"/>
      <c r="AC8" s="144"/>
      <c r="AD8" s="144"/>
      <c r="AE8" s="144"/>
      <c r="AF8" s="144"/>
      <c r="AG8" s="144"/>
      <c r="AH8" s="144" t="s">
        <v>108</v>
      </c>
      <c r="AI8" s="144"/>
      <c r="AJ8" s="144"/>
      <c r="AK8" s="195"/>
      <c r="AL8" s="151"/>
      <c r="AM8" s="215"/>
      <c r="AN8" s="215"/>
    </row>
    <row r="9" spans="1:40" ht="15" customHeight="1">
      <c r="A9" s="217"/>
      <c r="B9" s="156" t="s">
        <v>352</v>
      </c>
      <c r="C9" s="226"/>
      <c r="D9" s="144"/>
      <c r="E9" s="140"/>
      <c r="F9" s="188">
        <f>DATE($M$2,$S$2,1)</f>
        <v>46143</v>
      </c>
      <c r="G9" s="188">
        <f>DATE($M$2,$S$2,2)</f>
        <v>46144</v>
      </c>
      <c r="H9" s="188">
        <f>DATE($M$2,$S$2,3)</f>
        <v>46145</v>
      </c>
      <c r="I9" s="188">
        <f>DATE($M$2,$S$2,4)</f>
        <v>46146</v>
      </c>
      <c r="J9" s="188">
        <f>DATE($M$2,$S$2,5)</f>
        <v>46147</v>
      </c>
      <c r="K9" s="188">
        <f>DATE($M$2,$S$2,6)</f>
        <v>46148</v>
      </c>
      <c r="L9" s="188">
        <f>DATE($M$2,$S$2,7)</f>
        <v>46149</v>
      </c>
      <c r="M9" s="188">
        <f>DATE($M$2,$S$2,8)</f>
        <v>46150</v>
      </c>
      <c r="N9" s="188">
        <f>DATE($M$2,$S$2,9)</f>
        <v>46151</v>
      </c>
      <c r="O9" s="188">
        <f>DATE($M$2,$S$2,10)</f>
        <v>46152</v>
      </c>
      <c r="P9" s="188">
        <f>DATE($M$2,$S$2,11)</f>
        <v>46153</v>
      </c>
      <c r="Q9" s="188">
        <f>DATE($M$2,$S$2,12)</f>
        <v>46154</v>
      </c>
      <c r="R9" s="188">
        <f>DATE($M$2,$S$2,13)</f>
        <v>46155</v>
      </c>
      <c r="S9" s="188">
        <f>DATE($M$2,$S$2,14)</f>
        <v>46156</v>
      </c>
      <c r="T9" s="188">
        <f>DATE($M$2,$S$2,15)</f>
        <v>46157</v>
      </c>
      <c r="U9" s="188">
        <f>DATE($M$2,$S$2,16)</f>
        <v>46158</v>
      </c>
      <c r="V9" s="188">
        <f>DATE($M$2,$S$2,17)</f>
        <v>46159</v>
      </c>
      <c r="W9" s="188">
        <f>DATE($M$2,$S$2,18)</f>
        <v>46160</v>
      </c>
      <c r="X9" s="188">
        <f>DATE($M$2,$S$2,19)</f>
        <v>46161</v>
      </c>
      <c r="Y9" s="188">
        <f>DATE($M$2,$S$2,20)</f>
        <v>46162</v>
      </c>
      <c r="Z9" s="188">
        <f>DATE($M$2,$S$2,21)</f>
        <v>46163</v>
      </c>
      <c r="AA9" s="188">
        <f>DATE($M$2,$S$2,22)</f>
        <v>46164</v>
      </c>
      <c r="AB9" s="188">
        <f>DATE($M$2,$S$2,23)</f>
        <v>46165</v>
      </c>
      <c r="AC9" s="188">
        <f>DATE($M$2,$S$2,24)</f>
        <v>46166</v>
      </c>
      <c r="AD9" s="188">
        <f>DATE($M$2,$S$2,25)</f>
        <v>46167</v>
      </c>
      <c r="AE9" s="188">
        <f>DATE($M$2,$S$2,26)</f>
        <v>46168</v>
      </c>
      <c r="AF9" s="188">
        <f>DATE($M$2,$S$2,27)</f>
        <v>46169</v>
      </c>
      <c r="AG9" s="188">
        <f>DATE($M$2,$S$2,28)</f>
        <v>46170</v>
      </c>
      <c r="AH9" s="188">
        <f>IF(DAY(EOMONTH(F9,0))&lt;29,"",DATE($M$2,$S$2,29))</f>
        <v>46171</v>
      </c>
      <c r="AI9" s="188">
        <f>IF(DAY(EOMONTH(F9,0))&lt;30,"",DATE($M$2,$S$2,30))</f>
        <v>46172</v>
      </c>
      <c r="AJ9" s="188">
        <f>IF(DAY(EOMONTH(F9,0))&lt;31,"",DATE($M$2,$S$2,31))</f>
        <v>46173</v>
      </c>
      <c r="AK9" s="195"/>
      <c r="AL9" s="151"/>
      <c r="AM9" s="215"/>
      <c r="AN9" s="215"/>
    </row>
    <row r="10" spans="1:40" ht="15" customHeight="1">
      <c r="A10" s="217"/>
      <c r="B10" s="157"/>
      <c r="C10" s="227"/>
      <c r="D10" s="144"/>
      <c r="E10" s="140"/>
      <c r="F10" s="189">
        <f>DATE($M$2,$S$2,1)</f>
        <v>46143</v>
      </c>
      <c r="G10" s="189">
        <f>DATE($M$2,$S$2,2)</f>
        <v>46144</v>
      </c>
      <c r="H10" s="189">
        <f>DATE($M$2,$S$2,3)</f>
        <v>46145</v>
      </c>
      <c r="I10" s="189">
        <f>DATE($M$2,$S$2,4)</f>
        <v>46146</v>
      </c>
      <c r="J10" s="189">
        <f>DATE($M$2,$S$2,5)</f>
        <v>46147</v>
      </c>
      <c r="K10" s="189">
        <f>DATE($M$2,$S$2,6)</f>
        <v>46148</v>
      </c>
      <c r="L10" s="189">
        <f>DATE($M$2,$S$2,7)</f>
        <v>46149</v>
      </c>
      <c r="M10" s="189">
        <f>DATE($M$2,$S$2,8)</f>
        <v>46150</v>
      </c>
      <c r="N10" s="189">
        <f>DATE($M$2,$S$2,9)</f>
        <v>46151</v>
      </c>
      <c r="O10" s="189">
        <f>DATE($M$2,$S$2,10)</f>
        <v>46152</v>
      </c>
      <c r="P10" s="189">
        <f>DATE($M$2,$S$2,11)</f>
        <v>46153</v>
      </c>
      <c r="Q10" s="189">
        <f>DATE($M$2,$S$2,12)</f>
        <v>46154</v>
      </c>
      <c r="R10" s="189">
        <f>DATE($M$2,$S$2,13)</f>
        <v>46155</v>
      </c>
      <c r="S10" s="189">
        <f>DATE($M$2,$S$2,14)</f>
        <v>46156</v>
      </c>
      <c r="T10" s="189">
        <f>DATE($M$2,$S$2,15)</f>
        <v>46157</v>
      </c>
      <c r="U10" s="189">
        <f>DATE($M$2,$S$2,16)</f>
        <v>46158</v>
      </c>
      <c r="V10" s="189">
        <f>DATE($M$2,$S$2,17)</f>
        <v>46159</v>
      </c>
      <c r="W10" s="189">
        <f>DATE($M$2,$S$2,18)</f>
        <v>46160</v>
      </c>
      <c r="X10" s="189">
        <f>DATE($M$2,$S$2,19)</f>
        <v>46161</v>
      </c>
      <c r="Y10" s="189">
        <f>DATE($M$2,$S$2,20)</f>
        <v>46162</v>
      </c>
      <c r="Z10" s="189">
        <f>DATE($M$2,$S$2,21)</f>
        <v>46163</v>
      </c>
      <c r="AA10" s="189">
        <f>DATE($M$2,$S$2,22)</f>
        <v>46164</v>
      </c>
      <c r="AB10" s="189">
        <f>DATE($M$2,$S$2,23)</f>
        <v>46165</v>
      </c>
      <c r="AC10" s="189">
        <f>DATE($M$2,$S$2,24)</f>
        <v>46166</v>
      </c>
      <c r="AD10" s="189">
        <f>DATE($M$2,$S$2,25)</f>
        <v>46167</v>
      </c>
      <c r="AE10" s="189">
        <f>DATE($M$2,$S$2,26)</f>
        <v>46168</v>
      </c>
      <c r="AF10" s="189">
        <f>DATE($M$2,$S$2,27)</f>
        <v>46169</v>
      </c>
      <c r="AG10" s="189">
        <f>DATE($M$2,$S$2,28)</f>
        <v>46170</v>
      </c>
      <c r="AH10" s="189">
        <f>IF(DAY(EOMONTH(F10,0))&lt;29,"",DATE($M$2,$S$2,29))</f>
        <v>46171</v>
      </c>
      <c r="AI10" s="189">
        <f>IF(DAY(EOMONTH(F10,0))&lt;30,"",DATE($M$2,$S$2,30))</f>
        <v>46172</v>
      </c>
      <c r="AJ10" s="189">
        <f>IF(DAY(EOMONTH(F10,0))&lt;31,"",DATE($M$2,$S$2,31))</f>
        <v>46173</v>
      </c>
      <c r="AK10" s="195"/>
      <c r="AL10" s="151"/>
      <c r="AM10" s="215"/>
      <c r="AN10" s="215"/>
    </row>
    <row r="11" spans="1:40" ht="18" customHeight="1">
      <c r="A11" s="139">
        <v>1</v>
      </c>
      <c r="B11" s="158" t="s">
        <v>138</v>
      </c>
      <c r="C11" s="169" t="s">
        <v>264</v>
      </c>
      <c r="D11" s="178"/>
      <c r="E11" s="185" t="s">
        <v>264</v>
      </c>
      <c r="F11" s="181"/>
      <c r="G11" s="181"/>
      <c r="H11" s="181"/>
      <c r="I11" s="181"/>
      <c r="J11" s="181"/>
      <c r="K11" s="181"/>
      <c r="L11" s="181"/>
      <c r="M11" s="181"/>
      <c r="N11" s="181"/>
      <c r="O11" s="181"/>
      <c r="P11" s="181"/>
      <c r="Q11" s="181"/>
      <c r="R11" s="181"/>
      <c r="S11" s="181"/>
      <c r="T11" s="181"/>
      <c r="U11" s="181"/>
      <c r="V11" s="181"/>
      <c r="W11" s="181"/>
      <c r="X11" s="181"/>
      <c r="Y11" s="181"/>
      <c r="Z11" s="181"/>
      <c r="AA11" s="181"/>
      <c r="AB11" s="181"/>
      <c r="AC11" s="181"/>
      <c r="AD11" s="181"/>
      <c r="AE11" s="181"/>
      <c r="AF11" s="181"/>
      <c r="AG11" s="181"/>
      <c r="AH11" s="181"/>
      <c r="AI11" s="181"/>
      <c r="AJ11" s="181"/>
      <c r="AK11" s="209">
        <f t="shared" ref="AK11:AK31" si="0">+SUM(F11:AJ11)</f>
        <v>0</v>
      </c>
      <c r="AL11" s="211">
        <f t="shared" ref="AL11:AL31" si="1">IF($AK$3="４週",AK11/4,AK11/(DAY(EOMONTH($F$9,0))/7))</f>
        <v>0</v>
      </c>
      <c r="AM11" s="216"/>
      <c r="AN11" s="216"/>
    </row>
    <row r="12" spans="1:40" ht="18" customHeight="1">
      <c r="A12" s="139">
        <v>2</v>
      </c>
      <c r="B12" s="158" t="s">
        <v>103</v>
      </c>
      <c r="C12" s="169" t="s">
        <v>356</v>
      </c>
      <c r="D12" s="178"/>
      <c r="E12" s="185" t="s">
        <v>356</v>
      </c>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1"/>
      <c r="AI12" s="181"/>
      <c r="AJ12" s="181"/>
      <c r="AK12" s="209">
        <f t="shared" si="0"/>
        <v>0</v>
      </c>
      <c r="AL12" s="211">
        <f t="shared" si="1"/>
        <v>0</v>
      </c>
      <c r="AM12" s="216"/>
      <c r="AN12" s="216"/>
    </row>
    <row r="13" spans="1:40" ht="18" customHeight="1">
      <c r="A13" s="139">
        <v>3</v>
      </c>
      <c r="B13" s="158" t="s">
        <v>75</v>
      </c>
      <c r="C13" s="169" t="s">
        <v>357</v>
      </c>
      <c r="D13" s="178"/>
      <c r="E13" s="185" t="s">
        <v>357</v>
      </c>
      <c r="F13" s="181"/>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209">
        <f t="shared" si="0"/>
        <v>0</v>
      </c>
      <c r="AL13" s="211">
        <f t="shared" si="1"/>
        <v>0</v>
      </c>
      <c r="AM13" s="216"/>
      <c r="AN13" s="216"/>
    </row>
    <row r="14" spans="1:40" ht="18" customHeight="1">
      <c r="A14" s="139">
        <v>4</v>
      </c>
      <c r="B14" s="158" t="s">
        <v>75</v>
      </c>
      <c r="C14" s="169" t="s">
        <v>358</v>
      </c>
      <c r="D14" s="178"/>
      <c r="E14" s="185" t="s">
        <v>358</v>
      </c>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209">
        <f t="shared" si="0"/>
        <v>0</v>
      </c>
      <c r="AL14" s="211">
        <f t="shared" si="1"/>
        <v>0</v>
      </c>
      <c r="AM14" s="216"/>
      <c r="AN14" s="216"/>
    </row>
    <row r="15" spans="1:40" ht="18" customHeight="1">
      <c r="A15" s="139">
        <v>5</v>
      </c>
      <c r="B15" s="158"/>
      <c r="C15" s="169"/>
      <c r="D15" s="178"/>
      <c r="E15" s="185"/>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209">
        <f t="shared" si="0"/>
        <v>0</v>
      </c>
      <c r="AL15" s="211">
        <f t="shared" si="1"/>
        <v>0</v>
      </c>
      <c r="AM15" s="216"/>
      <c r="AN15" s="216"/>
    </row>
    <row r="16" spans="1:40" ht="18" customHeight="1">
      <c r="A16" s="139">
        <v>6</v>
      </c>
      <c r="B16" s="158"/>
      <c r="C16" s="169"/>
      <c r="D16" s="178"/>
      <c r="E16" s="185"/>
      <c r="F16" s="181"/>
      <c r="G16" s="181"/>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181"/>
      <c r="AK16" s="209">
        <f t="shared" si="0"/>
        <v>0</v>
      </c>
      <c r="AL16" s="211">
        <f t="shared" si="1"/>
        <v>0</v>
      </c>
      <c r="AM16" s="216"/>
      <c r="AN16" s="216"/>
    </row>
    <row r="17" spans="1:40" ht="18" customHeight="1">
      <c r="A17" s="139">
        <v>7</v>
      </c>
      <c r="B17" s="158"/>
      <c r="C17" s="169"/>
      <c r="D17" s="178"/>
      <c r="E17" s="185"/>
      <c r="F17" s="181"/>
      <c r="G17" s="181"/>
      <c r="H17" s="181"/>
      <c r="I17" s="181"/>
      <c r="J17" s="181"/>
      <c r="K17" s="181"/>
      <c r="L17" s="181"/>
      <c r="M17" s="181"/>
      <c r="N17" s="181"/>
      <c r="O17" s="181"/>
      <c r="P17" s="181"/>
      <c r="Q17" s="181"/>
      <c r="R17" s="181"/>
      <c r="S17" s="181"/>
      <c r="T17" s="181"/>
      <c r="U17" s="181"/>
      <c r="V17" s="181"/>
      <c r="W17" s="181"/>
      <c r="X17" s="181"/>
      <c r="Y17" s="181"/>
      <c r="Z17" s="181"/>
      <c r="AA17" s="181"/>
      <c r="AB17" s="181"/>
      <c r="AC17" s="181"/>
      <c r="AD17" s="181"/>
      <c r="AE17" s="181"/>
      <c r="AF17" s="181"/>
      <c r="AG17" s="181"/>
      <c r="AH17" s="181"/>
      <c r="AI17" s="181"/>
      <c r="AJ17" s="181"/>
      <c r="AK17" s="209">
        <f t="shared" si="0"/>
        <v>0</v>
      </c>
      <c r="AL17" s="211">
        <f t="shared" si="1"/>
        <v>0</v>
      </c>
      <c r="AM17" s="216"/>
      <c r="AN17" s="216"/>
    </row>
    <row r="18" spans="1:40" ht="18" customHeight="1">
      <c r="A18" s="139">
        <v>8</v>
      </c>
      <c r="B18" s="158"/>
      <c r="C18" s="169"/>
      <c r="D18" s="178"/>
      <c r="E18" s="185"/>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209">
        <f t="shared" si="0"/>
        <v>0</v>
      </c>
      <c r="AL18" s="211">
        <f t="shared" si="1"/>
        <v>0</v>
      </c>
      <c r="AM18" s="216"/>
      <c r="AN18" s="216"/>
    </row>
    <row r="19" spans="1:40" ht="18" customHeight="1">
      <c r="A19" s="139">
        <v>9</v>
      </c>
      <c r="B19" s="158"/>
      <c r="C19" s="169"/>
      <c r="D19" s="178"/>
      <c r="E19" s="185"/>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209">
        <f t="shared" si="0"/>
        <v>0</v>
      </c>
      <c r="AL19" s="211">
        <f t="shared" si="1"/>
        <v>0</v>
      </c>
      <c r="AM19" s="216"/>
      <c r="AN19" s="216"/>
    </row>
    <row r="20" spans="1:40" ht="18" customHeight="1">
      <c r="A20" s="139">
        <v>10</v>
      </c>
      <c r="B20" s="158"/>
      <c r="C20" s="169"/>
      <c r="D20" s="178"/>
      <c r="E20" s="185"/>
      <c r="F20" s="181"/>
      <c r="G20" s="181"/>
      <c r="H20" s="181"/>
      <c r="I20" s="181"/>
      <c r="J20" s="181"/>
      <c r="K20" s="181"/>
      <c r="L20" s="181"/>
      <c r="M20" s="181"/>
      <c r="N20" s="181"/>
      <c r="O20" s="181"/>
      <c r="P20" s="181"/>
      <c r="Q20" s="181"/>
      <c r="R20" s="181"/>
      <c r="S20" s="181"/>
      <c r="T20" s="181"/>
      <c r="U20" s="181"/>
      <c r="V20" s="181"/>
      <c r="W20" s="181"/>
      <c r="X20" s="181"/>
      <c r="Y20" s="181"/>
      <c r="Z20" s="181"/>
      <c r="AA20" s="181"/>
      <c r="AB20" s="181"/>
      <c r="AC20" s="181"/>
      <c r="AD20" s="181"/>
      <c r="AE20" s="181"/>
      <c r="AF20" s="181"/>
      <c r="AG20" s="181"/>
      <c r="AH20" s="181"/>
      <c r="AI20" s="181"/>
      <c r="AJ20" s="181"/>
      <c r="AK20" s="209">
        <f t="shared" si="0"/>
        <v>0</v>
      </c>
      <c r="AL20" s="211">
        <f t="shared" si="1"/>
        <v>0</v>
      </c>
      <c r="AM20" s="216"/>
      <c r="AN20" s="216"/>
    </row>
    <row r="21" spans="1:40" ht="18" customHeight="1">
      <c r="A21" s="139">
        <v>11</v>
      </c>
      <c r="B21" s="158"/>
      <c r="C21" s="169"/>
      <c r="D21" s="178"/>
      <c r="E21" s="185"/>
      <c r="F21" s="181"/>
      <c r="G21" s="181"/>
      <c r="H21" s="181"/>
      <c r="I21" s="181"/>
      <c r="J21" s="181"/>
      <c r="K21" s="181"/>
      <c r="L21" s="181"/>
      <c r="M21" s="181"/>
      <c r="N21" s="181"/>
      <c r="O21" s="181"/>
      <c r="P21" s="181"/>
      <c r="Q21" s="181"/>
      <c r="R21" s="181"/>
      <c r="S21" s="181"/>
      <c r="T21" s="181"/>
      <c r="U21" s="181"/>
      <c r="V21" s="181"/>
      <c r="W21" s="181"/>
      <c r="X21" s="181"/>
      <c r="Y21" s="181"/>
      <c r="Z21" s="181"/>
      <c r="AA21" s="181"/>
      <c r="AB21" s="181"/>
      <c r="AC21" s="181"/>
      <c r="AD21" s="181"/>
      <c r="AE21" s="181"/>
      <c r="AF21" s="181"/>
      <c r="AG21" s="181"/>
      <c r="AH21" s="181"/>
      <c r="AI21" s="181"/>
      <c r="AJ21" s="181"/>
      <c r="AK21" s="209">
        <f t="shared" si="0"/>
        <v>0</v>
      </c>
      <c r="AL21" s="211">
        <f t="shared" si="1"/>
        <v>0</v>
      </c>
      <c r="AM21" s="216"/>
      <c r="AN21" s="216"/>
    </row>
    <row r="22" spans="1:40" ht="18" customHeight="1">
      <c r="A22" s="139">
        <v>12</v>
      </c>
      <c r="B22" s="158"/>
      <c r="C22" s="169"/>
      <c r="D22" s="178"/>
      <c r="E22" s="185"/>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209">
        <f t="shared" si="0"/>
        <v>0</v>
      </c>
      <c r="AL22" s="211">
        <f t="shared" si="1"/>
        <v>0</v>
      </c>
      <c r="AM22" s="216"/>
      <c r="AN22" s="216"/>
    </row>
    <row r="23" spans="1:40" ht="18" customHeight="1">
      <c r="A23" s="139">
        <v>13</v>
      </c>
      <c r="B23" s="158"/>
      <c r="C23" s="169"/>
      <c r="D23" s="178"/>
      <c r="E23" s="185"/>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181"/>
      <c r="AI23" s="181"/>
      <c r="AJ23" s="181"/>
      <c r="AK23" s="209">
        <f t="shared" si="0"/>
        <v>0</v>
      </c>
      <c r="AL23" s="211">
        <f t="shared" si="1"/>
        <v>0</v>
      </c>
      <c r="AM23" s="216"/>
      <c r="AN23" s="216"/>
    </row>
    <row r="24" spans="1:40" ht="18" customHeight="1">
      <c r="A24" s="139">
        <v>14</v>
      </c>
      <c r="B24" s="158"/>
      <c r="C24" s="169"/>
      <c r="D24" s="178"/>
      <c r="E24" s="185"/>
      <c r="F24" s="181"/>
      <c r="G24" s="181"/>
      <c r="H24" s="181"/>
      <c r="I24" s="181"/>
      <c r="J24" s="181"/>
      <c r="K24" s="181"/>
      <c r="L24" s="181"/>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181"/>
      <c r="AJ24" s="181"/>
      <c r="AK24" s="209">
        <f t="shared" si="0"/>
        <v>0</v>
      </c>
      <c r="AL24" s="211">
        <f t="shared" si="1"/>
        <v>0</v>
      </c>
      <c r="AM24" s="216"/>
      <c r="AN24" s="216"/>
    </row>
    <row r="25" spans="1:40" ht="18" customHeight="1">
      <c r="A25" s="139">
        <v>15</v>
      </c>
      <c r="B25" s="158"/>
      <c r="C25" s="169"/>
      <c r="D25" s="178"/>
      <c r="E25" s="185"/>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209">
        <f t="shared" si="0"/>
        <v>0</v>
      </c>
      <c r="AL25" s="211">
        <f t="shared" si="1"/>
        <v>0</v>
      </c>
      <c r="AM25" s="216"/>
      <c r="AN25" s="216"/>
    </row>
    <row r="26" spans="1:40" ht="18" customHeight="1">
      <c r="A26" s="139">
        <v>16</v>
      </c>
      <c r="B26" s="158"/>
      <c r="C26" s="169"/>
      <c r="D26" s="178"/>
      <c r="E26" s="185"/>
      <c r="F26" s="181"/>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209">
        <f t="shared" si="0"/>
        <v>0</v>
      </c>
      <c r="AL26" s="211">
        <f t="shared" si="1"/>
        <v>0</v>
      </c>
      <c r="AM26" s="216"/>
      <c r="AN26" s="216"/>
    </row>
    <row r="27" spans="1:40" ht="18" customHeight="1">
      <c r="A27" s="139">
        <v>17</v>
      </c>
      <c r="B27" s="158"/>
      <c r="C27" s="169"/>
      <c r="D27" s="178"/>
      <c r="E27" s="185"/>
      <c r="F27" s="181"/>
      <c r="G27" s="181"/>
      <c r="H27" s="181"/>
      <c r="I27" s="181"/>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209">
        <f t="shared" si="0"/>
        <v>0</v>
      </c>
      <c r="AL27" s="211">
        <f t="shared" si="1"/>
        <v>0</v>
      </c>
      <c r="AM27" s="216"/>
      <c r="AN27" s="216"/>
    </row>
    <row r="28" spans="1:40" ht="18" customHeight="1">
      <c r="A28" s="139">
        <v>18</v>
      </c>
      <c r="B28" s="158"/>
      <c r="C28" s="169"/>
      <c r="D28" s="178"/>
      <c r="E28" s="185"/>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209">
        <f t="shared" si="0"/>
        <v>0</v>
      </c>
      <c r="AL28" s="211">
        <f t="shared" si="1"/>
        <v>0</v>
      </c>
      <c r="AM28" s="216"/>
      <c r="AN28" s="216"/>
    </row>
    <row r="29" spans="1:40" ht="18" customHeight="1">
      <c r="A29" s="139">
        <v>19</v>
      </c>
      <c r="B29" s="158"/>
      <c r="C29" s="169"/>
      <c r="D29" s="178"/>
      <c r="E29" s="185"/>
      <c r="F29" s="181"/>
      <c r="G29" s="181"/>
      <c r="H29" s="181"/>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209">
        <f t="shared" si="0"/>
        <v>0</v>
      </c>
      <c r="AL29" s="211">
        <f t="shared" si="1"/>
        <v>0</v>
      </c>
      <c r="AM29" s="216"/>
      <c r="AN29" s="216"/>
    </row>
    <row r="30" spans="1:40" ht="18" customHeight="1">
      <c r="A30" s="139">
        <v>20</v>
      </c>
      <c r="B30" s="158"/>
      <c r="C30" s="169"/>
      <c r="D30" s="178"/>
      <c r="E30" s="185"/>
      <c r="F30" s="181"/>
      <c r="G30" s="181"/>
      <c r="H30" s="181"/>
      <c r="I30" s="181"/>
      <c r="J30" s="181"/>
      <c r="K30" s="181"/>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81"/>
      <c r="AI30" s="181"/>
      <c r="AJ30" s="181"/>
      <c r="AK30" s="209">
        <f t="shared" si="0"/>
        <v>0</v>
      </c>
      <c r="AL30" s="211">
        <f t="shared" si="1"/>
        <v>0</v>
      </c>
      <c r="AM30" s="216"/>
      <c r="AN30" s="216"/>
    </row>
    <row r="31" spans="1:40" ht="18" customHeight="1">
      <c r="A31" s="140" t="s">
        <v>121</v>
      </c>
      <c r="B31" s="141"/>
      <c r="C31" s="141"/>
      <c r="D31" s="141"/>
      <c r="E31" s="141"/>
      <c r="F31" s="172">
        <f t="shared" ref="F31:AJ31" si="2">+SUM(F11:F30)</f>
        <v>0</v>
      </c>
      <c r="G31" s="172">
        <f t="shared" si="2"/>
        <v>0</v>
      </c>
      <c r="H31" s="172">
        <f t="shared" si="2"/>
        <v>0</v>
      </c>
      <c r="I31" s="172">
        <f t="shared" si="2"/>
        <v>0</v>
      </c>
      <c r="J31" s="172">
        <f t="shared" si="2"/>
        <v>0</v>
      </c>
      <c r="K31" s="172">
        <f t="shared" si="2"/>
        <v>0</v>
      </c>
      <c r="L31" s="172">
        <f t="shared" si="2"/>
        <v>0</v>
      </c>
      <c r="M31" s="172">
        <f t="shared" si="2"/>
        <v>0</v>
      </c>
      <c r="N31" s="172">
        <f t="shared" si="2"/>
        <v>0</v>
      </c>
      <c r="O31" s="172">
        <f t="shared" si="2"/>
        <v>0</v>
      </c>
      <c r="P31" s="172">
        <f t="shared" si="2"/>
        <v>0</v>
      </c>
      <c r="Q31" s="172">
        <f t="shared" si="2"/>
        <v>0</v>
      </c>
      <c r="R31" s="172">
        <f t="shared" si="2"/>
        <v>0</v>
      </c>
      <c r="S31" s="172">
        <f t="shared" si="2"/>
        <v>0</v>
      </c>
      <c r="T31" s="172">
        <f t="shared" si="2"/>
        <v>0</v>
      </c>
      <c r="U31" s="172">
        <f t="shared" si="2"/>
        <v>0</v>
      </c>
      <c r="V31" s="172">
        <f t="shared" si="2"/>
        <v>0</v>
      </c>
      <c r="W31" s="172">
        <f t="shared" si="2"/>
        <v>0</v>
      </c>
      <c r="X31" s="172">
        <f t="shared" si="2"/>
        <v>0</v>
      </c>
      <c r="Y31" s="172">
        <f t="shared" si="2"/>
        <v>0</v>
      </c>
      <c r="Z31" s="172">
        <f t="shared" si="2"/>
        <v>0</v>
      </c>
      <c r="AA31" s="172">
        <f t="shared" si="2"/>
        <v>0</v>
      </c>
      <c r="AB31" s="172">
        <f t="shared" si="2"/>
        <v>0</v>
      </c>
      <c r="AC31" s="172">
        <f t="shared" si="2"/>
        <v>0</v>
      </c>
      <c r="AD31" s="172">
        <f t="shared" si="2"/>
        <v>0</v>
      </c>
      <c r="AE31" s="172">
        <f t="shared" si="2"/>
        <v>0</v>
      </c>
      <c r="AF31" s="172">
        <f t="shared" si="2"/>
        <v>0</v>
      </c>
      <c r="AG31" s="172">
        <f t="shared" si="2"/>
        <v>0</v>
      </c>
      <c r="AH31" s="172">
        <f t="shared" si="2"/>
        <v>0</v>
      </c>
      <c r="AI31" s="172">
        <f t="shared" si="2"/>
        <v>0</v>
      </c>
      <c r="AJ31" s="172">
        <f t="shared" si="2"/>
        <v>0</v>
      </c>
      <c r="AK31" s="209">
        <f t="shared" si="0"/>
        <v>0</v>
      </c>
      <c r="AL31" s="211">
        <f t="shared" si="1"/>
        <v>0</v>
      </c>
      <c r="AM31" s="217"/>
      <c r="AN31" s="217"/>
    </row>
    <row r="32" spans="1:40" ht="18" customHeight="1">
      <c r="A32" s="141" t="s">
        <v>327</v>
      </c>
      <c r="B32" s="141"/>
      <c r="C32" s="141"/>
      <c r="D32" s="141"/>
      <c r="E32" s="186"/>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190"/>
      <c r="AI32" s="190"/>
      <c r="AJ32" s="190"/>
      <c r="AK32" s="172"/>
      <c r="AL32" s="212"/>
      <c r="AM32" s="217"/>
      <c r="AN32" s="217"/>
    </row>
    <row r="33" spans="1:43" ht="15" customHeight="1">
      <c r="A33" s="142"/>
      <c r="B33" s="142"/>
      <c r="C33" s="142"/>
      <c r="D33" s="142"/>
      <c r="E33" s="142"/>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42"/>
      <c r="AL33" s="142"/>
      <c r="AM33" s="136"/>
    </row>
    <row r="34" spans="1:43" ht="15" customHeight="1">
      <c r="A34" s="142"/>
      <c r="B34" s="142"/>
      <c r="C34" s="142"/>
      <c r="D34" s="142"/>
      <c r="E34" s="142"/>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42"/>
      <c r="AL34" s="142"/>
      <c r="AM34" s="136"/>
    </row>
    <row r="35" spans="1:43" ht="21" customHeight="1">
      <c r="A35" s="143" t="s">
        <v>328</v>
      </c>
      <c r="B35" s="142"/>
      <c r="C35" s="142"/>
      <c r="D35" s="142"/>
      <c r="E35" s="142"/>
      <c r="F35" s="142"/>
      <c r="G35" s="134"/>
      <c r="H35" s="134"/>
      <c r="I35" s="134"/>
      <c r="J35" s="134"/>
      <c r="K35" s="134"/>
      <c r="L35" s="134"/>
      <c r="M35" s="134"/>
      <c r="N35" s="134"/>
      <c r="O35" s="134"/>
      <c r="AM35" s="142"/>
      <c r="AN35" s="136"/>
    </row>
    <row r="36" spans="1:43" ht="32.25" customHeight="1">
      <c r="A36" s="144"/>
      <c r="B36" s="144"/>
      <c r="C36" s="144"/>
      <c r="D36" s="179">
        <v>4</v>
      </c>
      <c r="E36" s="179">
        <v>5</v>
      </c>
      <c r="F36" s="179">
        <v>6</v>
      </c>
      <c r="G36" s="179"/>
      <c r="H36" s="179"/>
      <c r="I36" s="179">
        <v>7</v>
      </c>
      <c r="J36" s="179"/>
      <c r="K36" s="179"/>
      <c r="L36" s="179">
        <v>8</v>
      </c>
      <c r="M36" s="179"/>
      <c r="N36" s="179"/>
      <c r="O36" s="179">
        <v>9</v>
      </c>
      <c r="P36" s="179"/>
      <c r="Q36" s="179"/>
      <c r="R36" s="179">
        <v>10</v>
      </c>
      <c r="S36" s="179"/>
      <c r="T36" s="179"/>
      <c r="U36" s="179">
        <v>11</v>
      </c>
      <c r="V36" s="179"/>
      <c r="W36" s="179"/>
      <c r="X36" s="179">
        <v>12</v>
      </c>
      <c r="Y36" s="179"/>
      <c r="Z36" s="179"/>
      <c r="AA36" s="179">
        <v>1</v>
      </c>
      <c r="AB36" s="179"/>
      <c r="AC36" s="179"/>
      <c r="AD36" s="179">
        <v>2</v>
      </c>
      <c r="AE36" s="179"/>
      <c r="AF36" s="179"/>
      <c r="AG36" s="179">
        <v>3</v>
      </c>
      <c r="AH36" s="179"/>
      <c r="AI36" s="179"/>
      <c r="AJ36" s="144" t="s">
        <v>260</v>
      </c>
      <c r="AK36" s="144"/>
      <c r="AL36" s="151" t="s">
        <v>65</v>
      </c>
      <c r="AM36" s="218" t="s">
        <v>254</v>
      </c>
      <c r="AN36" s="221"/>
      <c r="AO36" s="182"/>
      <c r="AP36" s="182"/>
      <c r="AQ36" s="182"/>
    </row>
    <row r="37" spans="1:43" ht="20.100000000000001" customHeight="1">
      <c r="A37" s="145" t="s">
        <v>330</v>
      </c>
      <c r="B37" s="145"/>
      <c r="C37" s="145"/>
      <c r="D37" s="180">
        <f>SUM(D38,D39,D40,D41,D43,D45)</f>
        <v>0</v>
      </c>
      <c r="E37" s="180">
        <f>SUM(E38,E39,E40,E41,E43,E45)</f>
        <v>0</v>
      </c>
      <c r="F37" s="191">
        <f>SUM(F38,F39,F40,F41,F43,F45)</f>
        <v>0</v>
      </c>
      <c r="G37" s="193"/>
      <c r="H37" s="194"/>
      <c r="I37" s="191">
        <f>SUM(I38,I39,I40,I41,I43,I45)</f>
        <v>0</v>
      </c>
      <c r="J37" s="193">
        <f>SUM(J38,J39,J40,J41,J43,J45)</f>
        <v>0</v>
      </c>
      <c r="K37" s="194">
        <f>SUM(K38,K39,K40,K41,K43,K45)</f>
        <v>0</v>
      </c>
      <c r="L37" s="191">
        <f>SUM(L38,L39,L40,L41,L43,L45)</f>
        <v>0</v>
      </c>
      <c r="M37" s="193"/>
      <c r="N37" s="194"/>
      <c r="O37" s="191">
        <f>SUM(O38,O39,O40,O41,O43,O45)</f>
        <v>0</v>
      </c>
      <c r="P37" s="193"/>
      <c r="Q37" s="194"/>
      <c r="R37" s="191">
        <f>SUM(R38,R39,R40,R41,R43,R45)</f>
        <v>0</v>
      </c>
      <c r="S37" s="193"/>
      <c r="T37" s="194"/>
      <c r="U37" s="191">
        <f t="shared" ref="U37:AI37" si="3">SUM(U38,U39,U40,U41,U43,U45)</f>
        <v>0</v>
      </c>
      <c r="V37" s="193">
        <f t="shared" si="3"/>
        <v>0</v>
      </c>
      <c r="W37" s="194">
        <f t="shared" si="3"/>
        <v>0</v>
      </c>
      <c r="X37" s="191">
        <f t="shared" si="3"/>
        <v>0</v>
      </c>
      <c r="Y37" s="193">
        <f t="shared" si="3"/>
        <v>0</v>
      </c>
      <c r="Z37" s="194">
        <f t="shared" si="3"/>
        <v>0</v>
      </c>
      <c r="AA37" s="191">
        <f t="shared" si="3"/>
        <v>0</v>
      </c>
      <c r="AB37" s="193">
        <f t="shared" si="3"/>
        <v>0</v>
      </c>
      <c r="AC37" s="194">
        <f t="shared" si="3"/>
        <v>0</v>
      </c>
      <c r="AD37" s="191">
        <f t="shared" si="3"/>
        <v>0</v>
      </c>
      <c r="AE37" s="193">
        <f t="shared" si="3"/>
        <v>0</v>
      </c>
      <c r="AF37" s="194">
        <f t="shared" si="3"/>
        <v>0</v>
      </c>
      <c r="AG37" s="191">
        <f t="shared" si="3"/>
        <v>0</v>
      </c>
      <c r="AH37" s="193">
        <f t="shared" si="3"/>
        <v>0</v>
      </c>
      <c r="AI37" s="194">
        <f t="shared" si="3"/>
        <v>0</v>
      </c>
      <c r="AJ37" s="177">
        <f t="shared" ref="AJ37:AJ46" si="4">SUM(D37:AI37)</f>
        <v>0</v>
      </c>
      <c r="AK37" s="177"/>
      <c r="AL37" s="237" t="e">
        <f>ROUNDUP(AJ37/AJ47,1)</f>
        <v>#DIV/0!</v>
      </c>
      <c r="AM37" s="219"/>
      <c r="AN37" s="222"/>
      <c r="AO37" s="182"/>
      <c r="AP37" s="182"/>
      <c r="AQ37" s="182"/>
    </row>
    <row r="38" spans="1:43" s="133" customFormat="1" ht="20.100000000000001" customHeight="1">
      <c r="A38" s="146" t="s">
        <v>201</v>
      </c>
      <c r="B38" s="160"/>
      <c r="C38" s="170"/>
      <c r="D38" s="181"/>
      <c r="E38" s="181"/>
      <c r="F38" s="229"/>
      <c r="G38" s="230"/>
      <c r="H38" s="231"/>
      <c r="I38" s="229"/>
      <c r="J38" s="230"/>
      <c r="K38" s="231"/>
      <c r="L38" s="229"/>
      <c r="M38" s="230"/>
      <c r="N38" s="231"/>
      <c r="O38" s="229"/>
      <c r="P38" s="230"/>
      <c r="Q38" s="231"/>
      <c r="R38" s="229"/>
      <c r="S38" s="230"/>
      <c r="T38" s="231"/>
      <c r="U38" s="229"/>
      <c r="V38" s="230"/>
      <c r="W38" s="231"/>
      <c r="X38" s="229"/>
      <c r="Y38" s="230"/>
      <c r="Z38" s="231"/>
      <c r="AA38" s="229"/>
      <c r="AB38" s="230"/>
      <c r="AC38" s="231"/>
      <c r="AD38" s="229"/>
      <c r="AE38" s="230"/>
      <c r="AF38" s="231"/>
      <c r="AG38" s="229"/>
      <c r="AH38" s="230"/>
      <c r="AI38" s="231"/>
      <c r="AJ38" s="177">
        <f t="shared" si="4"/>
        <v>0</v>
      </c>
      <c r="AK38" s="177"/>
      <c r="AL38" s="237" t="e">
        <f>ROUNDUP(AJ38/$AJ$47,1)</f>
        <v>#DIV/0!</v>
      </c>
      <c r="AM38" s="219"/>
      <c r="AN38" s="222"/>
      <c r="AO38" s="224"/>
      <c r="AP38" s="224"/>
      <c r="AQ38" s="224"/>
    </row>
    <row r="39" spans="1:43" s="133" customFormat="1" ht="20.100000000000001" customHeight="1">
      <c r="A39" s="146" t="s">
        <v>332</v>
      </c>
      <c r="B39" s="160"/>
      <c r="C39" s="170"/>
      <c r="D39" s="181"/>
      <c r="E39" s="181"/>
      <c r="F39" s="229"/>
      <c r="G39" s="230"/>
      <c r="H39" s="231"/>
      <c r="I39" s="229"/>
      <c r="J39" s="230"/>
      <c r="K39" s="231"/>
      <c r="L39" s="229"/>
      <c r="M39" s="230"/>
      <c r="N39" s="231"/>
      <c r="O39" s="229"/>
      <c r="P39" s="230"/>
      <c r="Q39" s="231"/>
      <c r="R39" s="229"/>
      <c r="S39" s="230"/>
      <c r="T39" s="231"/>
      <c r="U39" s="229"/>
      <c r="V39" s="230"/>
      <c r="W39" s="231"/>
      <c r="X39" s="229"/>
      <c r="Y39" s="230"/>
      <c r="Z39" s="231"/>
      <c r="AA39" s="229"/>
      <c r="AB39" s="230"/>
      <c r="AC39" s="231"/>
      <c r="AD39" s="229"/>
      <c r="AE39" s="230"/>
      <c r="AF39" s="231"/>
      <c r="AG39" s="229"/>
      <c r="AH39" s="230"/>
      <c r="AI39" s="231"/>
      <c r="AJ39" s="177">
        <f t="shared" si="4"/>
        <v>0</v>
      </c>
      <c r="AK39" s="177"/>
      <c r="AL39" s="237" t="e">
        <f>ROUNDUP(AJ39/$AJ$47,1)</f>
        <v>#DIV/0!</v>
      </c>
      <c r="AM39" s="219"/>
      <c r="AN39" s="222"/>
      <c r="AO39" s="224"/>
      <c r="AP39" s="224"/>
      <c r="AQ39" s="224"/>
    </row>
    <row r="40" spans="1:43" ht="20.100000000000001" customHeight="1">
      <c r="A40" s="146" t="s">
        <v>333</v>
      </c>
      <c r="B40" s="160"/>
      <c r="C40" s="170"/>
      <c r="D40" s="181"/>
      <c r="E40" s="181"/>
      <c r="F40" s="229"/>
      <c r="G40" s="230"/>
      <c r="H40" s="231"/>
      <c r="I40" s="229"/>
      <c r="J40" s="230"/>
      <c r="K40" s="231"/>
      <c r="L40" s="229"/>
      <c r="M40" s="230"/>
      <c r="N40" s="231"/>
      <c r="O40" s="229"/>
      <c r="P40" s="230"/>
      <c r="Q40" s="231"/>
      <c r="R40" s="229"/>
      <c r="S40" s="230"/>
      <c r="T40" s="231"/>
      <c r="U40" s="229"/>
      <c r="V40" s="230"/>
      <c r="W40" s="231"/>
      <c r="X40" s="229"/>
      <c r="Y40" s="230"/>
      <c r="Z40" s="231"/>
      <c r="AA40" s="229"/>
      <c r="AB40" s="230"/>
      <c r="AC40" s="231"/>
      <c r="AD40" s="229"/>
      <c r="AE40" s="230"/>
      <c r="AF40" s="231"/>
      <c r="AG40" s="229"/>
      <c r="AH40" s="230"/>
      <c r="AI40" s="231"/>
      <c r="AJ40" s="177">
        <f t="shared" si="4"/>
        <v>0</v>
      </c>
      <c r="AK40" s="177"/>
      <c r="AL40" s="237" t="e">
        <f>ROUNDUP(AJ40/$AJ$47,1)</f>
        <v>#DIV/0!</v>
      </c>
      <c r="AM40" s="219"/>
      <c r="AN40" s="222"/>
      <c r="AO40" s="182"/>
      <c r="AP40" s="182"/>
      <c r="AQ40" s="182"/>
    </row>
    <row r="41" spans="1:43" ht="20.100000000000001" customHeight="1">
      <c r="A41" s="147" t="s">
        <v>335</v>
      </c>
      <c r="B41" s="160"/>
      <c r="C41" s="170"/>
      <c r="D41" s="181"/>
      <c r="E41" s="181"/>
      <c r="F41" s="229"/>
      <c r="G41" s="230"/>
      <c r="H41" s="231"/>
      <c r="I41" s="229"/>
      <c r="J41" s="230"/>
      <c r="K41" s="231"/>
      <c r="L41" s="229"/>
      <c r="M41" s="230"/>
      <c r="N41" s="231"/>
      <c r="O41" s="229"/>
      <c r="P41" s="230"/>
      <c r="Q41" s="231"/>
      <c r="R41" s="229"/>
      <c r="S41" s="230"/>
      <c r="T41" s="231"/>
      <c r="U41" s="229"/>
      <c r="V41" s="230"/>
      <c r="W41" s="231"/>
      <c r="X41" s="229"/>
      <c r="Y41" s="230"/>
      <c r="Z41" s="231"/>
      <c r="AA41" s="229"/>
      <c r="AB41" s="230"/>
      <c r="AC41" s="231"/>
      <c r="AD41" s="229"/>
      <c r="AE41" s="230"/>
      <c r="AF41" s="231"/>
      <c r="AG41" s="229"/>
      <c r="AH41" s="230"/>
      <c r="AI41" s="231"/>
      <c r="AJ41" s="177">
        <f t="shared" si="4"/>
        <v>0</v>
      </c>
      <c r="AK41" s="177"/>
      <c r="AL41" s="238" t="e">
        <f>ROUNDUP(AJ41/$AJ$47,1)</f>
        <v>#DIV/0!</v>
      </c>
      <c r="AM41" s="219"/>
      <c r="AN41" s="222"/>
      <c r="AO41" s="182"/>
      <c r="AP41" s="182"/>
      <c r="AQ41" s="182"/>
    </row>
    <row r="42" spans="1:43" s="133" customFormat="1" ht="20.100000000000001" customHeight="1">
      <c r="A42" s="148"/>
      <c r="B42" s="161" t="s">
        <v>353</v>
      </c>
      <c r="C42" s="171"/>
      <c r="D42" s="181"/>
      <c r="E42" s="181"/>
      <c r="F42" s="229"/>
      <c r="G42" s="230"/>
      <c r="H42" s="231"/>
      <c r="I42" s="229"/>
      <c r="J42" s="230"/>
      <c r="K42" s="231"/>
      <c r="L42" s="229"/>
      <c r="M42" s="230"/>
      <c r="N42" s="231"/>
      <c r="O42" s="229"/>
      <c r="P42" s="230"/>
      <c r="Q42" s="231"/>
      <c r="R42" s="229"/>
      <c r="S42" s="230"/>
      <c r="T42" s="231"/>
      <c r="U42" s="229"/>
      <c r="V42" s="230"/>
      <c r="W42" s="231"/>
      <c r="X42" s="229"/>
      <c r="Y42" s="230"/>
      <c r="Z42" s="231"/>
      <c r="AA42" s="229"/>
      <c r="AB42" s="230"/>
      <c r="AC42" s="231"/>
      <c r="AD42" s="229"/>
      <c r="AE42" s="230"/>
      <c r="AF42" s="231"/>
      <c r="AG42" s="229"/>
      <c r="AH42" s="230"/>
      <c r="AI42" s="231"/>
      <c r="AJ42" s="177">
        <f t="shared" si="4"/>
        <v>0</v>
      </c>
      <c r="AK42" s="177"/>
      <c r="AL42" s="239"/>
      <c r="AM42" s="220" t="e">
        <f>ROUNDUP($AJ$42/$AJ$47,1)</f>
        <v>#DIV/0!</v>
      </c>
      <c r="AN42" s="223"/>
      <c r="AO42" s="224"/>
      <c r="AP42" s="224"/>
      <c r="AQ42" s="224"/>
    </row>
    <row r="43" spans="1:43" ht="20.100000000000001" customHeight="1">
      <c r="A43" s="147" t="s">
        <v>160</v>
      </c>
      <c r="B43" s="160"/>
      <c r="C43" s="170"/>
      <c r="D43" s="181"/>
      <c r="E43" s="181"/>
      <c r="F43" s="229"/>
      <c r="G43" s="230"/>
      <c r="H43" s="231"/>
      <c r="I43" s="229"/>
      <c r="J43" s="230"/>
      <c r="K43" s="231"/>
      <c r="L43" s="229"/>
      <c r="M43" s="230"/>
      <c r="N43" s="231"/>
      <c r="O43" s="229"/>
      <c r="P43" s="230"/>
      <c r="Q43" s="231"/>
      <c r="R43" s="229"/>
      <c r="S43" s="230"/>
      <c r="T43" s="231"/>
      <c r="U43" s="229"/>
      <c r="V43" s="230"/>
      <c r="W43" s="231"/>
      <c r="X43" s="229"/>
      <c r="Y43" s="230"/>
      <c r="Z43" s="231"/>
      <c r="AA43" s="229"/>
      <c r="AB43" s="230"/>
      <c r="AC43" s="231"/>
      <c r="AD43" s="229"/>
      <c r="AE43" s="230"/>
      <c r="AF43" s="231"/>
      <c r="AG43" s="229"/>
      <c r="AH43" s="230"/>
      <c r="AI43" s="231"/>
      <c r="AJ43" s="177">
        <f t="shared" si="4"/>
        <v>0</v>
      </c>
      <c r="AK43" s="177"/>
      <c r="AL43" s="238" t="e">
        <f>ROUNDUP(AJ43/$AJ$47,1)</f>
        <v>#DIV/0!</v>
      </c>
      <c r="AM43" s="219"/>
      <c r="AN43" s="222"/>
      <c r="AO43" s="182"/>
      <c r="AP43" s="182"/>
      <c r="AQ43" s="182"/>
    </row>
    <row r="44" spans="1:43" s="133" customFormat="1" ht="20.100000000000001" customHeight="1">
      <c r="A44" s="149"/>
      <c r="B44" s="161" t="s">
        <v>353</v>
      </c>
      <c r="C44" s="171"/>
      <c r="D44" s="181"/>
      <c r="E44" s="181"/>
      <c r="F44" s="229"/>
      <c r="G44" s="230"/>
      <c r="H44" s="231"/>
      <c r="I44" s="229"/>
      <c r="J44" s="230"/>
      <c r="K44" s="231"/>
      <c r="L44" s="229"/>
      <c r="M44" s="230"/>
      <c r="N44" s="231"/>
      <c r="O44" s="229"/>
      <c r="P44" s="230"/>
      <c r="Q44" s="231"/>
      <c r="R44" s="229"/>
      <c r="S44" s="230"/>
      <c r="T44" s="231"/>
      <c r="U44" s="229"/>
      <c r="V44" s="230"/>
      <c r="W44" s="231"/>
      <c r="X44" s="229"/>
      <c r="Y44" s="230"/>
      <c r="Z44" s="231"/>
      <c r="AA44" s="229"/>
      <c r="AB44" s="230"/>
      <c r="AC44" s="231"/>
      <c r="AD44" s="229"/>
      <c r="AE44" s="230"/>
      <c r="AF44" s="231"/>
      <c r="AG44" s="229"/>
      <c r="AH44" s="230"/>
      <c r="AI44" s="231"/>
      <c r="AJ44" s="177">
        <f t="shared" si="4"/>
        <v>0</v>
      </c>
      <c r="AK44" s="177"/>
      <c r="AL44" s="239"/>
      <c r="AM44" s="220" t="e">
        <f>ROUNDUP($AJ$44/$AJ$47,1)</f>
        <v>#DIV/0!</v>
      </c>
      <c r="AN44" s="223"/>
      <c r="AO44" s="224"/>
      <c r="AP44" s="224"/>
      <c r="AQ44" s="224"/>
    </row>
    <row r="45" spans="1:43" ht="20.100000000000001" customHeight="1">
      <c r="A45" s="147" t="s">
        <v>336</v>
      </c>
      <c r="B45" s="160"/>
      <c r="C45" s="170"/>
      <c r="D45" s="181"/>
      <c r="E45" s="181"/>
      <c r="F45" s="229"/>
      <c r="G45" s="230"/>
      <c r="H45" s="231"/>
      <c r="I45" s="229"/>
      <c r="J45" s="230"/>
      <c r="K45" s="231"/>
      <c r="L45" s="229"/>
      <c r="M45" s="230"/>
      <c r="N45" s="231"/>
      <c r="O45" s="229"/>
      <c r="P45" s="230"/>
      <c r="Q45" s="231"/>
      <c r="R45" s="229"/>
      <c r="S45" s="230"/>
      <c r="T45" s="231"/>
      <c r="U45" s="229"/>
      <c r="V45" s="230"/>
      <c r="W45" s="231"/>
      <c r="X45" s="229"/>
      <c r="Y45" s="230"/>
      <c r="Z45" s="231"/>
      <c r="AA45" s="229"/>
      <c r="AB45" s="230"/>
      <c r="AC45" s="231"/>
      <c r="AD45" s="229"/>
      <c r="AE45" s="230"/>
      <c r="AF45" s="231"/>
      <c r="AG45" s="229"/>
      <c r="AH45" s="230"/>
      <c r="AI45" s="231"/>
      <c r="AJ45" s="177">
        <f t="shared" si="4"/>
        <v>0</v>
      </c>
      <c r="AK45" s="177"/>
      <c r="AL45" s="238" t="e">
        <f>ROUNDUP(AJ45/$AJ$47,1)</f>
        <v>#DIV/0!</v>
      </c>
      <c r="AM45" s="219"/>
      <c r="AN45" s="222"/>
      <c r="AO45" s="182"/>
      <c r="AP45" s="182"/>
      <c r="AQ45" s="182"/>
    </row>
    <row r="46" spans="1:43" s="133" customFormat="1" ht="20.100000000000001" customHeight="1">
      <c r="A46" s="148"/>
      <c r="B46" s="161" t="s">
        <v>353</v>
      </c>
      <c r="C46" s="171"/>
      <c r="D46" s="181"/>
      <c r="E46" s="181"/>
      <c r="F46" s="229"/>
      <c r="G46" s="230"/>
      <c r="H46" s="231"/>
      <c r="I46" s="229"/>
      <c r="J46" s="230"/>
      <c r="K46" s="231"/>
      <c r="L46" s="229"/>
      <c r="M46" s="230"/>
      <c r="N46" s="231"/>
      <c r="O46" s="229"/>
      <c r="P46" s="230"/>
      <c r="Q46" s="231"/>
      <c r="R46" s="229"/>
      <c r="S46" s="230"/>
      <c r="T46" s="231"/>
      <c r="U46" s="229"/>
      <c r="V46" s="230"/>
      <c r="W46" s="231"/>
      <c r="X46" s="229"/>
      <c r="Y46" s="230"/>
      <c r="Z46" s="231"/>
      <c r="AA46" s="229"/>
      <c r="AB46" s="230"/>
      <c r="AC46" s="231"/>
      <c r="AD46" s="229"/>
      <c r="AE46" s="230"/>
      <c r="AF46" s="231"/>
      <c r="AG46" s="229"/>
      <c r="AH46" s="230"/>
      <c r="AI46" s="231"/>
      <c r="AJ46" s="177">
        <f t="shared" si="4"/>
        <v>0</v>
      </c>
      <c r="AK46" s="177"/>
      <c r="AL46" s="239"/>
      <c r="AM46" s="220" t="e">
        <f>ROUNDUP($AJ$46/$AJ$47,1)</f>
        <v>#DIV/0!</v>
      </c>
      <c r="AN46" s="223"/>
      <c r="AO46" s="224"/>
      <c r="AP46" s="224"/>
      <c r="AQ46" s="224"/>
    </row>
    <row r="47" spans="1:43" ht="20.100000000000001" customHeight="1">
      <c r="A47" s="145" t="s">
        <v>337</v>
      </c>
      <c r="B47" s="145"/>
      <c r="C47" s="145"/>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77">
        <f>+SUM(D47:AI47)</f>
        <v>0</v>
      </c>
      <c r="AK47" s="177"/>
      <c r="AL47" s="214"/>
      <c r="AM47" s="219"/>
      <c r="AN47" s="222"/>
      <c r="AO47" s="182"/>
      <c r="AP47" s="182"/>
      <c r="AQ47" s="182"/>
    </row>
    <row r="48" spans="1:43" ht="5.0999999999999996" customHeight="1">
      <c r="A48" s="150"/>
      <c r="B48" s="150"/>
      <c r="C48" s="150"/>
      <c r="D48" s="228"/>
      <c r="E48" s="228"/>
      <c r="F48" s="228"/>
      <c r="G48" s="228"/>
      <c r="H48" s="228"/>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98"/>
      <c r="AK48" s="134"/>
      <c r="AL48" s="142"/>
      <c r="AM48" s="142"/>
      <c r="AN48" s="136"/>
    </row>
    <row r="49" spans="1:40" ht="18" customHeight="1">
      <c r="A49" s="143" t="s">
        <v>338</v>
      </c>
      <c r="B49" s="134"/>
      <c r="D49" s="134"/>
      <c r="E49" s="134"/>
      <c r="F49" s="134"/>
      <c r="G49" s="134"/>
      <c r="H49" s="134"/>
      <c r="I49" s="134"/>
      <c r="J49" s="134"/>
      <c r="K49" s="134"/>
      <c r="L49" s="134"/>
      <c r="M49" s="134"/>
      <c r="N49" s="134"/>
      <c r="O49" s="134"/>
      <c r="P49" s="134"/>
      <c r="Q49" s="134"/>
      <c r="R49" s="134"/>
      <c r="S49" s="134"/>
      <c r="T49" s="134"/>
      <c r="U49" s="134"/>
      <c r="V49" s="134"/>
      <c r="W49" s="142"/>
      <c r="X49" s="134"/>
      <c r="Y49" s="134"/>
      <c r="Z49" s="134"/>
      <c r="AA49" s="134"/>
      <c r="AB49" s="134"/>
      <c r="AC49" s="134"/>
      <c r="AD49" s="134"/>
      <c r="AE49" s="134"/>
      <c r="AF49" s="134"/>
      <c r="AG49" s="134"/>
      <c r="AH49" s="134"/>
      <c r="AI49" s="134"/>
      <c r="AJ49" s="198"/>
      <c r="AK49" s="134"/>
      <c r="AL49" s="142"/>
      <c r="AM49" s="142"/>
      <c r="AN49" s="136"/>
    </row>
    <row r="50" spans="1:40" ht="45" customHeight="1">
      <c r="A50" s="144" t="s">
        <v>125</v>
      </c>
      <c r="B50" s="144"/>
      <c r="C50" s="144" t="s">
        <v>103</v>
      </c>
      <c r="D50" s="144"/>
      <c r="E50" s="151" t="s">
        <v>75</v>
      </c>
      <c r="F50" s="151"/>
      <c r="G50" s="151"/>
      <c r="H50" s="151"/>
      <c r="I50" s="173" t="s">
        <v>369</v>
      </c>
      <c r="J50" s="183"/>
      <c r="K50" s="183"/>
      <c r="L50" s="183"/>
      <c r="M50" s="183"/>
      <c r="N50" s="195"/>
      <c r="O50" s="173" t="s">
        <v>134</v>
      </c>
      <c r="P50" s="183"/>
      <c r="Q50" s="183"/>
      <c r="R50" s="183"/>
      <c r="S50" s="183"/>
      <c r="T50" s="195"/>
      <c r="U50" s="182"/>
      <c r="W50" s="142"/>
      <c r="X50" s="134"/>
      <c r="Y50" s="134"/>
      <c r="Z50" s="134"/>
      <c r="AA50" s="134"/>
      <c r="AB50" s="134"/>
      <c r="AC50" s="134"/>
      <c r="AD50" s="134"/>
      <c r="AE50" s="134"/>
      <c r="AF50" s="134"/>
      <c r="AG50" s="134"/>
      <c r="AH50" s="134"/>
      <c r="AI50" s="134"/>
      <c r="AJ50" s="198"/>
      <c r="AK50" s="134"/>
      <c r="AL50" s="142"/>
      <c r="AM50" s="142"/>
      <c r="AN50" s="136"/>
    </row>
    <row r="51" spans="1:40" ht="18" customHeight="1">
      <c r="A51" s="151" t="s">
        <v>331</v>
      </c>
      <c r="B51" s="151"/>
      <c r="C51" s="172" t="e">
        <f>ROUNDDOWN(IF(AL37&lt;=30,1,1+ROUNDUP((AL37-30)/30,0)),1)</f>
        <v>#DIV/0!</v>
      </c>
      <c r="D51" s="172"/>
      <c r="E51" s="172" t="e">
        <f>ROUNDDOWN(AL37/5,1)</f>
        <v>#DIV/0!</v>
      </c>
      <c r="F51" s="172"/>
      <c r="G51" s="172"/>
      <c r="H51" s="172"/>
      <c r="I51" s="232" t="e">
        <f>ROUNDDOWN($AL$40/9,1)+ROUNDDOWN(($AL$41-$AM$42)/6,1)+ROUNDDOWN($AM$42/12,1)+ROUNDDOWN(($AL$43-$AM$44)/4,1)+ROUNDDOWN($AM$44/8,1)+ROUNDDOWN(($AL$45-$AM$46)/2.5,1)+ROUNDDOWN($AM$46/5,1)</f>
        <v>#DIV/0!</v>
      </c>
      <c r="J51" s="196"/>
      <c r="K51" s="196"/>
      <c r="L51" s="196"/>
      <c r="M51" s="196"/>
      <c r="N51" s="196"/>
      <c r="O51" s="233">
        <v>1</v>
      </c>
      <c r="P51" s="233"/>
      <c r="Q51" s="233"/>
      <c r="R51" s="233"/>
      <c r="S51" s="233"/>
      <c r="T51" s="233"/>
      <c r="U51" s="182"/>
      <c r="W51" s="142"/>
      <c r="X51" s="134"/>
      <c r="Y51" s="134"/>
      <c r="Z51" s="134"/>
      <c r="AA51" s="134"/>
      <c r="AB51" s="134"/>
      <c r="AC51" s="134"/>
      <c r="AD51" s="134"/>
      <c r="AE51" s="134"/>
      <c r="AF51" s="134"/>
      <c r="AG51" s="134"/>
      <c r="AH51" s="134"/>
      <c r="AI51" s="134"/>
      <c r="AJ51" s="198"/>
      <c r="AK51" s="134"/>
      <c r="AL51" s="142"/>
      <c r="AM51" s="142"/>
      <c r="AN51" s="136"/>
    </row>
    <row r="52" spans="1:40" ht="5.0999999999999996" customHeight="1">
      <c r="A52" s="150"/>
      <c r="B52" s="150"/>
      <c r="C52" s="150"/>
      <c r="D52" s="150"/>
      <c r="E52" s="150"/>
      <c r="F52" s="150"/>
      <c r="G52" s="150"/>
      <c r="H52" s="150"/>
      <c r="I52" s="150"/>
      <c r="J52" s="134"/>
      <c r="K52" s="134"/>
      <c r="L52" s="134"/>
      <c r="M52" s="198"/>
      <c r="N52" s="134"/>
      <c r="O52" s="134"/>
      <c r="P52" s="134"/>
      <c r="Q52" s="182"/>
      <c r="W52" s="142"/>
      <c r="X52" s="134"/>
      <c r="Y52" s="134"/>
      <c r="Z52" s="134"/>
      <c r="AA52" s="134"/>
      <c r="AB52" s="134"/>
      <c r="AC52" s="134"/>
      <c r="AD52" s="134"/>
      <c r="AE52" s="134"/>
      <c r="AF52" s="134"/>
      <c r="AG52" s="134"/>
      <c r="AH52" s="134"/>
      <c r="AI52" s="134"/>
      <c r="AJ52" s="198"/>
      <c r="AK52" s="134"/>
      <c r="AL52" s="142"/>
      <c r="AM52" s="142"/>
      <c r="AN52" s="136"/>
    </row>
    <row r="53" spans="1:40" ht="21" customHeight="1">
      <c r="A53" s="143" t="s">
        <v>127</v>
      </c>
      <c r="B53" s="131"/>
      <c r="C53" s="152"/>
      <c r="D53" s="152"/>
      <c r="E53" s="152"/>
      <c r="F53" s="152"/>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row>
    <row r="54" spans="1:40" ht="24.95" customHeight="1">
      <c r="A54" s="136"/>
      <c r="B54" s="142"/>
      <c r="C54" s="173" t="str">
        <v>管理者</v>
      </c>
      <c r="D54" s="183"/>
      <c r="E54" s="151" t="s">
        <v>103</v>
      </c>
      <c r="F54" s="151"/>
      <c r="G54" s="151"/>
      <c r="H54" s="151"/>
      <c r="I54" s="173" t="s">
        <v>75</v>
      </c>
      <c r="J54" s="183"/>
      <c r="K54" s="183"/>
      <c r="L54" s="183"/>
      <c r="M54" s="183"/>
      <c r="N54" s="195"/>
      <c r="O54" s="173" t="s">
        <v>184</v>
      </c>
      <c r="P54" s="183"/>
      <c r="Q54" s="183"/>
      <c r="R54" s="183"/>
      <c r="S54" s="183"/>
      <c r="T54" s="195"/>
      <c r="U54" s="173" t="s">
        <v>383</v>
      </c>
      <c r="V54" s="183"/>
      <c r="W54" s="183"/>
      <c r="X54" s="183"/>
      <c r="Y54" s="183"/>
      <c r="Z54" s="195"/>
      <c r="AA54" s="173" t="str">
        <v>-</v>
      </c>
      <c r="AB54" s="183"/>
      <c r="AC54" s="183"/>
      <c r="AD54" s="183"/>
      <c r="AE54" s="183"/>
      <c r="AF54" s="195"/>
      <c r="AG54" s="151" t="str">
        <v>-</v>
      </c>
      <c r="AH54" s="151"/>
      <c r="AI54" s="151"/>
      <c r="AJ54" s="151"/>
      <c r="AK54" s="151"/>
      <c r="AL54" s="151" t="str">
        <v>-</v>
      </c>
      <c r="AM54" s="151"/>
      <c r="AN54" s="136"/>
    </row>
    <row r="55" spans="1:40" ht="18" customHeight="1">
      <c r="A55" s="136"/>
      <c r="B55" s="142"/>
      <c r="C55" s="140" t="s">
        <v>144</v>
      </c>
      <c r="D55" s="140" t="s">
        <v>367</v>
      </c>
      <c r="E55" s="144" t="s">
        <v>144</v>
      </c>
      <c r="F55" s="144" t="s">
        <v>367</v>
      </c>
      <c r="G55" s="144"/>
      <c r="H55" s="144"/>
      <c r="I55" s="140" t="s">
        <v>144</v>
      </c>
      <c r="J55" s="141"/>
      <c r="K55" s="186"/>
      <c r="L55" s="140" t="s">
        <v>367</v>
      </c>
      <c r="M55" s="141"/>
      <c r="N55" s="186"/>
      <c r="O55" s="140" t="s">
        <v>144</v>
      </c>
      <c r="P55" s="141"/>
      <c r="Q55" s="186"/>
      <c r="R55" s="140" t="s">
        <v>367</v>
      </c>
      <c r="S55" s="141"/>
      <c r="T55" s="186"/>
      <c r="U55" s="140" t="s">
        <v>144</v>
      </c>
      <c r="V55" s="141"/>
      <c r="W55" s="186"/>
      <c r="X55" s="140" t="s">
        <v>367</v>
      </c>
      <c r="Y55" s="141"/>
      <c r="Z55" s="186"/>
      <c r="AA55" s="140" t="s">
        <v>144</v>
      </c>
      <c r="AB55" s="141"/>
      <c r="AC55" s="186"/>
      <c r="AD55" s="140" t="s">
        <v>367</v>
      </c>
      <c r="AE55" s="141"/>
      <c r="AF55" s="186"/>
      <c r="AG55" s="140" t="s">
        <v>144</v>
      </c>
      <c r="AH55" s="141"/>
      <c r="AI55" s="186"/>
      <c r="AJ55" s="140" t="s">
        <v>367</v>
      </c>
      <c r="AK55" s="186"/>
      <c r="AL55" s="144" t="s">
        <v>49</v>
      </c>
      <c r="AM55" s="144" t="s">
        <v>381</v>
      </c>
      <c r="AN55" s="136"/>
    </row>
    <row r="56" spans="1:40" ht="18" customHeight="1">
      <c r="A56" s="136"/>
      <c r="B56" s="144" t="s">
        <v>142</v>
      </c>
      <c r="C56" s="144">
        <f>COUNTIFS($B$11:$B$30,C$54,$C$11:$C$30,"A",$E$11:$E$30,"*")</f>
        <v>1</v>
      </c>
      <c r="D56" s="144">
        <f>COUNTIFS($B$11:$B$30,C$54,$C$11:$C$30,"B",$E$11:$E$30,"*")</f>
        <v>0</v>
      </c>
      <c r="E56" s="144">
        <f>COUNTIFS($B$11:$B$30,E$54,$C$11:$C$30,"A",$E$11:$E$30,"*")</f>
        <v>0</v>
      </c>
      <c r="F56" s="140">
        <f>COUNTIFS($B$11:$B$30,E$54,$C$11:$C$30,"B",$E$11:$E$30,"*")</f>
        <v>1</v>
      </c>
      <c r="G56" s="141"/>
      <c r="H56" s="186"/>
      <c r="I56" s="140">
        <f>COUNTIFS($B$11:$B$30,I$54,$C$11:$C$30,"A",$E$11:$E$30,"*")</f>
        <v>0</v>
      </c>
      <c r="J56" s="141"/>
      <c r="K56" s="186"/>
      <c r="L56" s="140">
        <f>COUNTIFS($B$11:$B$30,I$54,$C$11:$C$30,"B",$E$11:$E$30,"*")</f>
        <v>0</v>
      </c>
      <c r="M56" s="141"/>
      <c r="N56" s="186"/>
      <c r="O56" s="140">
        <f>COUNTIFS($B$11:$B$30,O$54,$C$11:$C$30,"A",$E$11:$E$30,"*")</f>
        <v>0</v>
      </c>
      <c r="P56" s="141"/>
      <c r="Q56" s="186"/>
      <c r="R56" s="140">
        <f>COUNTIFS($B$11:$B$30,O$54,$C$11:$C$30,"B",$E$11:$E$30,"*")</f>
        <v>0</v>
      </c>
      <c r="S56" s="141"/>
      <c r="T56" s="186"/>
      <c r="U56" s="140">
        <f>COUNTIFS($B$11:$B$30,U$54,$C$11:$C$30,"A",$E$11:$E$30,"*")</f>
        <v>0</v>
      </c>
      <c r="V56" s="141"/>
      <c r="W56" s="186"/>
      <c r="X56" s="140">
        <f>COUNTIFS($B$11:$B$30,U$54,$C$11:$C$30,"B",$E$11:$E$30,"*")</f>
        <v>0</v>
      </c>
      <c r="Y56" s="141"/>
      <c r="Z56" s="186"/>
      <c r="AA56" s="140">
        <f>COUNTIFS($B$11:$B$30,AA$54,$C$11:$C$30,"A",$E$11:$E$30,"*")</f>
        <v>0</v>
      </c>
      <c r="AB56" s="141"/>
      <c r="AC56" s="186"/>
      <c r="AD56" s="140">
        <f>COUNTIFS($B$11:$B$30,AA$54,$C$11:$C$30,"B",$E$11:$E$30,"*")</f>
        <v>0</v>
      </c>
      <c r="AE56" s="141"/>
      <c r="AF56" s="186"/>
      <c r="AG56" s="140">
        <f>COUNTIFS($B$11:$B$30,AG$54,$C$11:$C$30,"A",$E$11:$E$30,"*")</f>
        <v>0</v>
      </c>
      <c r="AH56" s="141"/>
      <c r="AI56" s="186"/>
      <c r="AJ56" s="140">
        <f>COUNTIFS($B$11:$B$30,AG$54,$C$11:$C$30,"B",$E$11:$E$30,"*")</f>
        <v>0</v>
      </c>
      <c r="AK56" s="186"/>
      <c r="AL56" s="144">
        <f>COUNTIFS($B$11:$B$30,AL$54,$C$11:$C$30,"A",$E$11:$E$30,"*")</f>
        <v>0</v>
      </c>
      <c r="AM56" s="144">
        <f>COUNTIFS($B$11:$B$30,AL$54,$C$11:$C$30,"B",$E$11:$E$30,"*")</f>
        <v>0</v>
      </c>
      <c r="AN56" s="136"/>
    </row>
    <row r="57" spans="1:40" ht="18" customHeight="1">
      <c r="A57" s="136"/>
      <c r="B57" s="151" t="s">
        <v>354</v>
      </c>
      <c r="C57" s="174"/>
      <c r="D57" s="174"/>
      <c r="E57" s="144">
        <f>COUNTIFS($B$11:$B$30,E$54,$C$11:$C$30,"C",$E$11:$E$30,"*")</f>
        <v>0</v>
      </c>
      <c r="F57" s="140">
        <f>COUNTIFS($B$11:$B$30,E$54,$C$11:$C$30,"D",$E$11:$E$30,"*")</f>
        <v>0</v>
      </c>
      <c r="G57" s="141"/>
      <c r="H57" s="186"/>
      <c r="I57" s="140">
        <f>COUNTIFS($B$11:$B$30,I$54,$C$11:$C$30,"C",$E$11:$E$30,"*")</f>
        <v>1</v>
      </c>
      <c r="J57" s="141"/>
      <c r="K57" s="186"/>
      <c r="L57" s="140">
        <f>COUNTIFS($B$11:$B$30,I$54,$C$11:$C$30,"D",$E$11:$E$30,"*")</f>
        <v>1</v>
      </c>
      <c r="M57" s="141"/>
      <c r="N57" s="186"/>
      <c r="O57" s="140">
        <f>COUNTIFS($B$11:$B$30,O$54,$C$11:$C$30,"C",$E$11:$E$30,"*")</f>
        <v>0</v>
      </c>
      <c r="P57" s="141"/>
      <c r="Q57" s="186"/>
      <c r="R57" s="140">
        <f>COUNTIFS($B$11:$B$30,O$54,$C$11:$C$30,"D",$E$11:$E$30,"*")</f>
        <v>0</v>
      </c>
      <c r="S57" s="141"/>
      <c r="T57" s="186"/>
      <c r="U57" s="140">
        <f>COUNTIFS($B$11:$B$30,U$54,$C$11:$C$30,"C",$E$11:$E$30,"*")</f>
        <v>0</v>
      </c>
      <c r="V57" s="141"/>
      <c r="W57" s="186"/>
      <c r="X57" s="140">
        <f>COUNTIFS($B$11:$B$30,U$54,$C$11:$C$30,"D",$E$11:$E$30,"*")</f>
        <v>0</v>
      </c>
      <c r="Y57" s="141"/>
      <c r="Z57" s="186"/>
      <c r="AA57" s="140">
        <f>COUNTIFS($B$11:$B$30,AA$54,$C$11:$C$30,"C",$E$11:$E$30,"*")</f>
        <v>0</v>
      </c>
      <c r="AB57" s="141"/>
      <c r="AC57" s="186"/>
      <c r="AD57" s="140">
        <f>COUNTIFS($B$11:$B$30,AA$54,$C$11:$C$30,"D",$E$11:$E$30,"*")</f>
        <v>0</v>
      </c>
      <c r="AE57" s="141"/>
      <c r="AF57" s="186"/>
      <c r="AG57" s="140">
        <f>COUNTIFS($B$11:$B$30,AG$54,$C$11:$C$30,"C",$E$11:$E$30,"*")</f>
        <v>0</v>
      </c>
      <c r="AH57" s="141"/>
      <c r="AI57" s="186"/>
      <c r="AJ57" s="140">
        <f>COUNTIFS($B$11:$B$30,AG$54,$C$11:$C$30,"D",$E$11:$E$30,"*")</f>
        <v>0</v>
      </c>
      <c r="AK57" s="186"/>
      <c r="AL57" s="144">
        <f>COUNTIFS($B$11:$B$30,AL$54,$C$11:$C$30,"C",$E$11:$E$30,"*")</f>
        <v>0</v>
      </c>
      <c r="AM57" s="144">
        <f>COUNTIFS($B$11:$B$30,AL$54,$C$11:$C$30,"D",$E$11:$E$30,"*")</f>
        <v>0</v>
      </c>
      <c r="AN57" s="136"/>
    </row>
    <row r="58" spans="1:40" ht="24.95" customHeight="1">
      <c r="A58" s="136"/>
      <c r="B58" s="151" t="s">
        <v>5</v>
      </c>
      <c r="C58" s="175"/>
      <c r="D58" s="184"/>
      <c r="E58" s="173">
        <f>IF($AK$3="４週",SUMIFS($AK$11:$AK$30,$B$11:$B$30,E54)/4/$AH$5,IF($AK$3="歴月",SUMIFS($AK$11:$AK$30,$B$11:$B$30,E54)/$AL$5,"記載する期間を選択してください"))</f>
        <v>0</v>
      </c>
      <c r="F58" s="183"/>
      <c r="G58" s="183"/>
      <c r="H58" s="195"/>
      <c r="I58" s="173">
        <f>IF($AK$3="４週",SUMIFS($AK$11:$AK$30,$B$11:$B$30,I54)/4/$AH$5,IF($AK$3="歴月",SUMIFS($AK$11:$AK$30,$B$11:$B$30,I54)/$AL$5,"記載する期間を選択してください"))</f>
        <v>0</v>
      </c>
      <c r="J58" s="183"/>
      <c r="K58" s="183"/>
      <c r="L58" s="183"/>
      <c r="M58" s="183"/>
      <c r="N58" s="195"/>
      <c r="O58" s="173">
        <f>IF($AK$3="４週",SUMIFS($AK$11:$AK$30,$B$11:$B$30,O54)/4/$AH$5,IF($AK$3="歴月",SUMIFS($AK$11:$AK$30,$B$11:$B$30,O54)/$AL$5,"記載する期間を選択してください"))</f>
        <v>0</v>
      </c>
      <c r="P58" s="183"/>
      <c r="Q58" s="183"/>
      <c r="R58" s="183"/>
      <c r="S58" s="183"/>
      <c r="T58" s="195"/>
      <c r="U58" s="234"/>
      <c r="V58" s="235"/>
      <c r="W58" s="235"/>
      <c r="X58" s="235"/>
      <c r="Y58" s="235"/>
      <c r="Z58" s="236"/>
      <c r="AA58" s="173">
        <f>IF($AK$3="４週",SUMIFS($AK$11:$AK$30,$B$11:$B$30,AA54)/4/$AH$5,IF($AK$3="歴月",SUMIFS($AK$11:$AK$30,$B$11:$B$30,AA54)/$AL$5,"記載する期間を選択してください"))</f>
        <v>0</v>
      </c>
      <c r="AB58" s="183"/>
      <c r="AC58" s="183"/>
      <c r="AD58" s="183"/>
      <c r="AE58" s="183"/>
      <c r="AF58" s="195"/>
      <c r="AG58" s="173">
        <f>IF($AK$3="４週",SUMIFS($AK$11:$AK$30,$B$11:$B$30,AG54)/4/$AH$5,IF($AK$3="歴月",SUMIFS($AK$11:$AK$30,$B$11:$B$30,AG54)/$AL$5,"記載する期間を選択してください"))</f>
        <v>0</v>
      </c>
      <c r="AH58" s="183"/>
      <c r="AI58" s="183"/>
      <c r="AJ58" s="183"/>
      <c r="AK58" s="195"/>
      <c r="AL58" s="173">
        <f>IF($AK$3="４週",SUMIFS($AK$11:$AK$30,$B$11:$B$30,AL54)/4/$AH$5,IF($AK$3="歴月",SUMIFS($AK$11:$AK$30,$B$11:$B$30,AL54)/$AL$5,"記載する期間を選択してください"))</f>
        <v>0</v>
      </c>
      <c r="AM58" s="195"/>
      <c r="AN58" s="136"/>
    </row>
    <row r="59" spans="1:40" ht="5.0999999999999996" customHeight="1">
      <c r="A59" s="136"/>
      <c r="B59" s="131"/>
      <c r="C59" s="176">
        <v>2</v>
      </c>
      <c r="D59" s="176"/>
      <c r="E59" s="176">
        <v>3</v>
      </c>
      <c r="F59" s="176"/>
      <c r="G59" s="176"/>
      <c r="H59" s="176"/>
      <c r="I59" s="176">
        <v>4</v>
      </c>
      <c r="J59" s="176"/>
      <c r="K59" s="176"/>
      <c r="L59" s="176"/>
      <c r="M59" s="176"/>
      <c r="N59" s="176"/>
      <c r="O59" s="176">
        <v>5</v>
      </c>
      <c r="P59" s="176"/>
      <c r="Q59" s="176"/>
      <c r="R59" s="176"/>
      <c r="S59" s="176"/>
      <c r="T59" s="176"/>
      <c r="U59" s="176">
        <v>6</v>
      </c>
      <c r="V59" s="176"/>
      <c r="W59" s="176"/>
      <c r="X59" s="176"/>
      <c r="Y59" s="176"/>
      <c r="Z59" s="176"/>
      <c r="AA59" s="176">
        <v>7</v>
      </c>
      <c r="AB59" s="176"/>
      <c r="AC59" s="176"/>
      <c r="AD59" s="176"/>
      <c r="AE59" s="176"/>
      <c r="AF59" s="176"/>
      <c r="AG59" s="176">
        <v>8</v>
      </c>
      <c r="AH59" s="176"/>
      <c r="AI59" s="176"/>
      <c r="AJ59" s="176"/>
      <c r="AK59" s="176"/>
      <c r="AL59" s="176">
        <v>9</v>
      </c>
      <c r="AM59" s="152"/>
      <c r="AN59" s="136"/>
    </row>
    <row r="60" spans="1:40" ht="15" customHeight="1">
      <c r="A60" s="134" t="s">
        <v>339</v>
      </c>
      <c r="B60" s="162"/>
      <c r="C60" s="162"/>
      <c r="D60" s="162"/>
      <c r="E60" s="162"/>
      <c r="F60" s="192"/>
      <c r="G60" s="162"/>
      <c r="H60" s="176"/>
      <c r="I60" s="176"/>
      <c r="J60" s="176"/>
      <c r="K60" s="176"/>
      <c r="L60" s="176"/>
      <c r="M60" s="176"/>
      <c r="N60" s="176"/>
      <c r="O60" s="176"/>
      <c r="P60" s="176"/>
      <c r="Q60" s="176"/>
      <c r="R60" s="176">
        <v>6</v>
      </c>
      <c r="S60" s="176"/>
      <c r="T60" s="176"/>
      <c r="U60" s="176"/>
      <c r="V60" s="176"/>
      <c r="W60" s="176"/>
      <c r="X60" s="176">
        <v>7</v>
      </c>
      <c r="Y60" s="176"/>
      <c r="Z60" s="176"/>
      <c r="AA60" s="176"/>
      <c r="AB60" s="176"/>
      <c r="AC60" s="176"/>
      <c r="AD60" s="176">
        <v>8</v>
      </c>
      <c r="AE60" s="176"/>
      <c r="AF60" s="176"/>
      <c r="AG60" s="204"/>
      <c r="AH60" s="204"/>
      <c r="AI60" s="204"/>
      <c r="AJ60" s="204">
        <v>9</v>
      </c>
      <c r="AK60" s="176"/>
      <c r="AL60" s="176"/>
      <c r="AM60" s="136"/>
    </row>
    <row r="61" spans="1:40" s="134" customFormat="1" ht="15" customHeight="1">
      <c r="A61" s="134" t="s">
        <v>47</v>
      </c>
      <c r="B61" s="150"/>
      <c r="C61" s="150"/>
      <c r="D61" s="150"/>
      <c r="E61" s="150"/>
      <c r="F61" s="150"/>
      <c r="G61" s="150"/>
      <c r="H61" s="143"/>
      <c r="I61" s="143"/>
      <c r="J61" s="143"/>
      <c r="K61" s="143"/>
      <c r="L61" s="143"/>
      <c r="M61" s="143"/>
      <c r="N61" s="143"/>
      <c r="O61" s="143"/>
      <c r="P61" s="143"/>
      <c r="Q61" s="143"/>
      <c r="R61" s="143"/>
      <c r="S61" s="143"/>
      <c r="T61" s="143"/>
      <c r="U61" s="143"/>
      <c r="V61" s="143"/>
      <c r="W61" s="143"/>
      <c r="X61" s="143"/>
      <c r="Y61" s="143"/>
      <c r="Z61" s="143"/>
      <c r="AA61" s="143"/>
      <c r="AB61" s="143"/>
      <c r="AC61" s="143"/>
      <c r="AD61" s="143"/>
      <c r="AE61" s="143"/>
      <c r="AF61" s="143"/>
      <c r="AG61" s="143"/>
      <c r="AH61" s="143"/>
      <c r="AI61" s="143"/>
      <c r="AJ61" s="143"/>
      <c r="AK61" s="143"/>
      <c r="AL61" s="143"/>
      <c r="AM61" s="143"/>
    </row>
    <row r="62" spans="1:40" s="134" customFormat="1" ht="15" customHeight="1">
      <c r="A62" s="134" t="s">
        <v>130</v>
      </c>
      <c r="B62" s="150"/>
      <c r="C62" s="150"/>
      <c r="D62" s="150"/>
      <c r="E62" s="150"/>
      <c r="F62" s="150"/>
      <c r="G62" s="150"/>
      <c r="H62" s="143"/>
      <c r="I62" s="143"/>
      <c r="J62" s="143"/>
      <c r="K62" s="143"/>
      <c r="L62" s="143"/>
      <c r="M62" s="143"/>
      <c r="N62" s="143"/>
      <c r="O62" s="143"/>
      <c r="P62" s="143"/>
      <c r="Q62" s="143"/>
      <c r="R62" s="143"/>
      <c r="S62" s="143"/>
      <c r="T62" s="143"/>
      <c r="U62" s="143"/>
      <c r="V62" s="143"/>
      <c r="W62" s="143"/>
      <c r="X62" s="143"/>
      <c r="Y62" s="143"/>
      <c r="Z62" s="143"/>
      <c r="AA62" s="143"/>
      <c r="AB62" s="143"/>
      <c r="AC62" s="143"/>
      <c r="AD62" s="143"/>
      <c r="AE62" s="143"/>
      <c r="AF62" s="143"/>
      <c r="AG62" s="143"/>
      <c r="AH62" s="143"/>
      <c r="AI62" s="143"/>
      <c r="AJ62" s="143"/>
      <c r="AK62" s="143"/>
      <c r="AL62" s="143"/>
      <c r="AM62" s="143"/>
    </row>
    <row r="63" spans="1:40" s="134" customFormat="1" ht="15" customHeight="1">
      <c r="A63" s="134" t="s">
        <v>341</v>
      </c>
      <c r="B63" s="150"/>
      <c r="C63" s="150"/>
      <c r="D63" s="150"/>
      <c r="E63" s="150"/>
      <c r="F63" s="150"/>
      <c r="G63" s="150"/>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c r="AE63" s="143"/>
      <c r="AF63" s="143"/>
      <c r="AG63" s="143"/>
      <c r="AH63" s="143"/>
      <c r="AI63" s="143"/>
      <c r="AJ63" s="143"/>
      <c r="AK63" s="143"/>
      <c r="AL63" s="143"/>
      <c r="AM63" s="143"/>
    </row>
    <row r="64" spans="1:40" s="134" customFormat="1" ht="15" customHeight="1">
      <c r="A64" s="134" t="s">
        <v>297</v>
      </c>
      <c r="B64" s="150"/>
      <c r="C64" s="150"/>
      <c r="D64" s="150"/>
      <c r="E64" s="150"/>
      <c r="F64" s="150"/>
      <c r="G64" s="150"/>
      <c r="H64" s="143"/>
      <c r="I64" s="143"/>
      <c r="J64" s="143"/>
      <c r="K64" s="143"/>
      <c r="L64" s="143"/>
      <c r="M64" s="143"/>
      <c r="N64" s="143"/>
      <c r="O64" s="143"/>
      <c r="P64" s="143"/>
      <c r="Q64" s="143"/>
      <c r="R64" s="143"/>
      <c r="S64" s="143"/>
      <c r="T64" s="143"/>
      <c r="U64" s="143"/>
      <c r="V64" s="143"/>
      <c r="W64" s="143"/>
      <c r="X64" s="143"/>
      <c r="Y64" s="143"/>
      <c r="Z64" s="143"/>
      <c r="AA64" s="143"/>
      <c r="AB64" s="143"/>
      <c r="AC64" s="143"/>
      <c r="AD64" s="143"/>
      <c r="AE64" s="143"/>
      <c r="AF64" s="143"/>
      <c r="AG64" s="143"/>
      <c r="AH64" s="143"/>
      <c r="AI64" s="143"/>
      <c r="AJ64" s="143"/>
      <c r="AK64" s="143"/>
      <c r="AL64" s="143"/>
      <c r="AM64" s="143"/>
    </row>
    <row r="65" spans="1:7" ht="15" customHeight="1">
      <c r="A65" s="134" t="s">
        <v>342</v>
      </c>
      <c r="B65" s="163"/>
      <c r="C65" s="134"/>
      <c r="D65" s="134"/>
      <c r="E65" s="134"/>
      <c r="F65" s="134"/>
      <c r="G65" s="134"/>
    </row>
    <row r="66" spans="1:7" ht="15" customHeight="1">
      <c r="A66" s="134" t="s">
        <v>285</v>
      </c>
      <c r="B66" s="163"/>
      <c r="C66" s="134"/>
      <c r="D66" s="134"/>
      <c r="E66" s="134"/>
      <c r="F66" s="134"/>
      <c r="G66" s="134"/>
    </row>
    <row r="67" spans="1:7" ht="15" customHeight="1">
      <c r="A67" s="134"/>
      <c r="B67" s="144" t="s">
        <v>355</v>
      </c>
      <c r="C67" s="144" t="s">
        <v>146</v>
      </c>
      <c r="D67" s="144"/>
      <c r="E67" s="144"/>
      <c r="F67" s="134"/>
      <c r="G67" s="134"/>
    </row>
    <row r="68" spans="1:7" ht="15" customHeight="1">
      <c r="A68" s="134"/>
      <c r="B68" s="164" t="s">
        <v>264</v>
      </c>
      <c r="C68" s="177" t="s">
        <v>363</v>
      </c>
      <c r="D68" s="177"/>
      <c r="E68" s="177"/>
      <c r="F68" s="134"/>
      <c r="G68" s="134"/>
    </row>
    <row r="69" spans="1:7" ht="15" customHeight="1">
      <c r="A69" s="134"/>
      <c r="B69" s="164" t="s">
        <v>356</v>
      </c>
      <c r="C69" s="177" t="s">
        <v>364</v>
      </c>
      <c r="D69" s="177"/>
      <c r="E69" s="177"/>
      <c r="F69" s="134"/>
      <c r="G69" s="134"/>
    </row>
    <row r="70" spans="1:7" ht="15" customHeight="1">
      <c r="A70" s="134"/>
      <c r="B70" s="164" t="s">
        <v>357</v>
      </c>
      <c r="C70" s="177" t="s">
        <v>365</v>
      </c>
      <c r="D70" s="177"/>
      <c r="E70" s="177"/>
      <c r="F70" s="134"/>
      <c r="G70" s="134"/>
    </row>
    <row r="71" spans="1:7" ht="15" customHeight="1">
      <c r="A71" s="134"/>
      <c r="B71" s="164" t="s">
        <v>358</v>
      </c>
      <c r="C71" s="177" t="s">
        <v>34</v>
      </c>
      <c r="D71" s="177"/>
      <c r="E71" s="177"/>
      <c r="F71" s="134"/>
      <c r="G71" s="134"/>
    </row>
    <row r="72" spans="1:7" ht="15" customHeight="1">
      <c r="A72" s="134"/>
      <c r="B72" s="134" t="s">
        <v>359</v>
      </c>
      <c r="C72" s="134"/>
      <c r="D72" s="134"/>
      <c r="E72" s="134"/>
      <c r="F72" s="134"/>
      <c r="G72" s="134"/>
    </row>
    <row r="73" spans="1:7" ht="15" customHeight="1">
      <c r="A73" s="134"/>
      <c r="B73" s="134" t="s">
        <v>360</v>
      </c>
      <c r="C73" s="134"/>
      <c r="D73" s="134"/>
      <c r="E73" s="134"/>
      <c r="F73" s="134"/>
      <c r="G73" s="134"/>
    </row>
    <row r="74" spans="1:7" ht="15" customHeight="1">
      <c r="A74" s="134"/>
      <c r="B74" s="134" t="s">
        <v>361</v>
      </c>
      <c r="C74" s="134"/>
      <c r="D74" s="134"/>
      <c r="E74" s="134"/>
      <c r="F74" s="134"/>
      <c r="G74" s="134"/>
    </row>
    <row r="75" spans="1:7" ht="15" customHeight="1">
      <c r="A75" s="134" t="s">
        <v>152</v>
      </c>
      <c r="B75" s="163"/>
      <c r="C75" s="134"/>
      <c r="D75" s="134"/>
      <c r="E75" s="134"/>
      <c r="F75" s="134"/>
      <c r="G75" s="134"/>
    </row>
    <row r="76" spans="1:7" ht="15" customHeight="1">
      <c r="A76" s="134" t="s">
        <v>343</v>
      </c>
      <c r="B76" s="163"/>
      <c r="C76" s="134"/>
      <c r="D76" s="134"/>
      <c r="E76" s="134"/>
      <c r="F76" s="134"/>
      <c r="G76" s="134"/>
    </row>
    <row r="77" spans="1:7" ht="15" customHeight="1">
      <c r="A77" s="134" t="s">
        <v>344</v>
      </c>
      <c r="B77" s="163"/>
      <c r="C77" s="134"/>
      <c r="D77" s="134"/>
      <c r="E77" s="134"/>
      <c r="F77" s="134"/>
      <c r="G77" s="134"/>
    </row>
    <row r="78" spans="1:7" ht="15" customHeight="1">
      <c r="A78" s="134" t="s">
        <v>345</v>
      </c>
      <c r="B78" s="163"/>
      <c r="C78" s="134"/>
      <c r="D78" s="134"/>
      <c r="E78" s="134"/>
      <c r="F78" s="134"/>
      <c r="G78" s="134"/>
    </row>
    <row r="79" spans="1:7" ht="15" customHeight="1">
      <c r="A79" s="134" t="s">
        <v>346</v>
      </c>
      <c r="B79" s="163"/>
      <c r="C79" s="134"/>
      <c r="D79" s="134"/>
      <c r="E79" s="134"/>
      <c r="F79" s="134"/>
      <c r="G79" s="134"/>
    </row>
    <row r="80" spans="1:7" ht="15" customHeight="1">
      <c r="A80" s="134" t="s">
        <v>347</v>
      </c>
      <c r="B80" s="163"/>
      <c r="C80" s="134"/>
      <c r="D80" s="134"/>
      <c r="E80" s="134"/>
      <c r="F80" s="134"/>
      <c r="G80" s="134"/>
    </row>
    <row r="81" spans="1:7" ht="15" customHeight="1">
      <c r="A81" s="134"/>
      <c r="B81" s="134" t="s">
        <v>302</v>
      </c>
      <c r="C81" s="134"/>
      <c r="D81" s="134"/>
      <c r="E81" s="134"/>
      <c r="F81" s="134"/>
      <c r="G81" s="134"/>
    </row>
    <row r="82" spans="1:7" ht="15" customHeight="1">
      <c r="A82" s="134"/>
      <c r="B82" s="134" t="s">
        <v>362</v>
      </c>
      <c r="C82" s="134"/>
      <c r="D82" s="134"/>
      <c r="E82" s="134"/>
      <c r="F82" s="134"/>
      <c r="G82" s="134"/>
    </row>
    <row r="83" spans="1:7" ht="15" customHeight="1">
      <c r="A83" s="134" t="s">
        <v>197</v>
      </c>
      <c r="B83" s="163"/>
      <c r="C83" s="134"/>
      <c r="D83" s="134"/>
      <c r="E83" s="134"/>
      <c r="F83" s="134"/>
      <c r="G83" s="134"/>
    </row>
    <row r="84" spans="1:7" ht="15" customHeight="1">
      <c r="A84" s="134" t="s">
        <v>133</v>
      </c>
      <c r="B84" s="163"/>
      <c r="C84" s="134"/>
      <c r="D84" s="134"/>
      <c r="E84" s="134"/>
      <c r="F84" s="134"/>
      <c r="G84" s="134"/>
    </row>
    <row r="85" spans="1:7" ht="15" customHeight="1">
      <c r="A85" s="134" t="s">
        <v>348</v>
      </c>
      <c r="B85" s="163"/>
      <c r="C85" s="134"/>
      <c r="D85" s="134"/>
      <c r="E85" s="134"/>
      <c r="F85" s="134"/>
      <c r="G85" s="134"/>
    </row>
    <row r="86" spans="1:7" ht="15" customHeight="1">
      <c r="A86" s="134" t="s">
        <v>321</v>
      </c>
      <c r="B86" s="163"/>
      <c r="C86" s="134"/>
      <c r="D86" s="134"/>
      <c r="E86" s="134"/>
      <c r="F86" s="134"/>
      <c r="G86" s="134"/>
    </row>
    <row r="87" spans="1:7" ht="15" customHeight="1">
      <c r="A87" s="134" t="s">
        <v>334</v>
      </c>
      <c r="B87" s="163"/>
      <c r="C87" s="134"/>
      <c r="D87" s="134"/>
      <c r="E87" s="134"/>
      <c r="F87" s="134"/>
      <c r="G87" s="134"/>
    </row>
    <row r="88" spans="1:7" ht="15" customHeight="1">
      <c r="A88" s="134" t="s">
        <v>349</v>
      </c>
      <c r="B88" s="163"/>
      <c r="C88" s="134"/>
      <c r="D88" s="134"/>
      <c r="E88" s="134"/>
      <c r="F88" s="134"/>
      <c r="G88" s="134"/>
    </row>
    <row r="89" spans="1:7" ht="15" customHeight="1">
      <c r="A89" s="134" t="s">
        <v>158</v>
      </c>
      <c r="B89" s="163"/>
      <c r="C89" s="134"/>
      <c r="D89" s="134"/>
      <c r="E89" s="134"/>
      <c r="F89" s="134"/>
      <c r="G89" s="134"/>
    </row>
    <row r="90" spans="1:7" ht="15" customHeight="1">
      <c r="A90" s="134" t="s">
        <v>350</v>
      </c>
      <c r="B90" s="163"/>
      <c r="C90" s="134"/>
      <c r="D90" s="134"/>
      <c r="E90" s="134"/>
      <c r="F90" s="134"/>
      <c r="G90" s="134"/>
    </row>
  </sheetData>
  <mergeCells count="267">
    <mergeCell ref="AK1:AN1"/>
    <mergeCell ref="M2:P2"/>
    <mergeCell ref="Q2:R2"/>
    <mergeCell ref="S2:T2"/>
    <mergeCell ref="U2:V2"/>
    <mergeCell ref="AK2:AN2"/>
    <mergeCell ref="AK3:AN3"/>
    <mergeCell ref="AK4:AN4"/>
    <mergeCell ref="AH5:AJ5"/>
    <mergeCell ref="F7:AJ7"/>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32:E32"/>
    <mergeCell ref="A36:C36"/>
    <mergeCell ref="F36:H36"/>
    <mergeCell ref="I36:K36"/>
    <mergeCell ref="L36:N36"/>
    <mergeCell ref="O36:Q36"/>
    <mergeCell ref="R36:T36"/>
    <mergeCell ref="U36:W36"/>
    <mergeCell ref="X36:Z36"/>
    <mergeCell ref="AA36:AC36"/>
    <mergeCell ref="AD36:AF36"/>
    <mergeCell ref="AG36:AI36"/>
    <mergeCell ref="AJ36:AK36"/>
    <mergeCell ref="AM36:AN36"/>
    <mergeCell ref="A37:C37"/>
    <mergeCell ref="F37:H37"/>
    <mergeCell ref="I37:K37"/>
    <mergeCell ref="L37:N37"/>
    <mergeCell ref="O37:Q37"/>
    <mergeCell ref="R37:T37"/>
    <mergeCell ref="U37:W37"/>
    <mergeCell ref="X37:Z37"/>
    <mergeCell ref="AA37:AC37"/>
    <mergeCell ref="AD37:AF37"/>
    <mergeCell ref="AG37:AI37"/>
    <mergeCell ref="AJ37:AK37"/>
    <mergeCell ref="AM37:AN37"/>
    <mergeCell ref="F38:H38"/>
    <mergeCell ref="I38:K38"/>
    <mergeCell ref="L38:N38"/>
    <mergeCell ref="O38:Q38"/>
    <mergeCell ref="R38:T38"/>
    <mergeCell ref="U38:W38"/>
    <mergeCell ref="X38:Z38"/>
    <mergeCell ref="AA38:AC38"/>
    <mergeCell ref="AD38:AF38"/>
    <mergeCell ref="AG38:AI38"/>
    <mergeCell ref="AJ38:AK38"/>
    <mergeCell ref="AM38:AN38"/>
    <mergeCell ref="F39:H39"/>
    <mergeCell ref="I39:K39"/>
    <mergeCell ref="L39:N39"/>
    <mergeCell ref="O39:Q39"/>
    <mergeCell ref="R39:T39"/>
    <mergeCell ref="U39:W39"/>
    <mergeCell ref="X39:Z39"/>
    <mergeCell ref="AA39:AC39"/>
    <mergeCell ref="AD39:AF39"/>
    <mergeCell ref="AG39:AI39"/>
    <mergeCell ref="AJ39:AK39"/>
    <mergeCell ref="AM39:AN39"/>
    <mergeCell ref="F40:H40"/>
    <mergeCell ref="I40:K40"/>
    <mergeCell ref="L40:N40"/>
    <mergeCell ref="O40:Q40"/>
    <mergeCell ref="R40:T40"/>
    <mergeCell ref="U40:W40"/>
    <mergeCell ref="X40:Z40"/>
    <mergeCell ref="AA40:AC40"/>
    <mergeCell ref="AD40:AF40"/>
    <mergeCell ref="AG40:AI40"/>
    <mergeCell ref="AJ40:AK40"/>
    <mergeCell ref="AM40:AN40"/>
    <mergeCell ref="A41:C41"/>
    <mergeCell ref="F41:H41"/>
    <mergeCell ref="I41:K41"/>
    <mergeCell ref="L41:N41"/>
    <mergeCell ref="O41:Q41"/>
    <mergeCell ref="R41:T41"/>
    <mergeCell ref="U41:W41"/>
    <mergeCell ref="X41:Z41"/>
    <mergeCell ref="AA41:AC41"/>
    <mergeCell ref="AD41:AF41"/>
    <mergeCell ref="AG41:AI41"/>
    <mergeCell ref="AJ41:AK41"/>
    <mergeCell ref="AM41:AN41"/>
    <mergeCell ref="B42:C42"/>
    <mergeCell ref="F42:H42"/>
    <mergeCell ref="I42:K42"/>
    <mergeCell ref="L42:N42"/>
    <mergeCell ref="O42:Q42"/>
    <mergeCell ref="R42:T42"/>
    <mergeCell ref="U42:W42"/>
    <mergeCell ref="X42:Z42"/>
    <mergeCell ref="AA42:AC42"/>
    <mergeCell ref="AD42:AF42"/>
    <mergeCell ref="AG42:AI42"/>
    <mergeCell ref="AJ42:AK42"/>
    <mergeCell ref="AM42:AN42"/>
    <mergeCell ref="A43:C43"/>
    <mergeCell ref="F43:H43"/>
    <mergeCell ref="I43:K43"/>
    <mergeCell ref="L43:N43"/>
    <mergeCell ref="O43:Q43"/>
    <mergeCell ref="R43:T43"/>
    <mergeCell ref="U43:W43"/>
    <mergeCell ref="X43:Z43"/>
    <mergeCell ref="AA43:AC43"/>
    <mergeCell ref="AD43:AF43"/>
    <mergeCell ref="AG43:AI43"/>
    <mergeCell ref="AJ43:AK43"/>
    <mergeCell ref="AM43:AN43"/>
    <mergeCell ref="B44:C44"/>
    <mergeCell ref="F44:H44"/>
    <mergeCell ref="I44:K44"/>
    <mergeCell ref="L44:N44"/>
    <mergeCell ref="O44:Q44"/>
    <mergeCell ref="R44:T44"/>
    <mergeCell ref="U44:W44"/>
    <mergeCell ref="X44:Z44"/>
    <mergeCell ref="AA44:AC44"/>
    <mergeCell ref="AD44:AF44"/>
    <mergeCell ref="AG44:AI44"/>
    <mergeCell ref="AJ44:AK44"/>
    <mergeCell ref="AM44:AN44"/>
    <mergeCell ref="A45:C45"/>
    <mergeCell ref="F45:H45"/>
    <mergeCell ref="I45:K45"/>
    <mergeCell ref="L45:N45"/>
    <mergeCell ref="O45:Q45"/>
    <mergeCell ref="R45:T45"/>
    <mergeCell ref="U45:W45"/>
    <mergeCell ref="X45:Z45"/>
    <mergeCell ref="AA45:AC45"/>
    <mergeCell ref="AD45:AF45"/>
    <mergeCell ref="AG45:AI45"/>
    <mergeCell ref="AJ45:AK45"/>
    <mergeCell ref="AM45:AN45"/>
    <mergeCell ref="B46:C46"/>
    <mergeCell ref="F46:H46"/>
    <mergeCell ref="I46:K46"/>
    <mergeCell ref="L46:N46"/>
    <mergeCell ref="O46:Q46"/>
    <mergeCell ref="R46:T46"/>
    <mergeCell ref="U46:W46"/>
    <mergeCell ref="X46:Z46"/>
    <mergeCell ref="AA46:AC46"/>
    <mergeCell ref="AD46:AF46"/>
    <mergeCell ref="AG46:AI46"/>
    <mergeCell ref="AJ46:AK46"/>
    <mergeCell ref="AM46:AN46"/>
    <mergeCell ref="A47:C47"/>
    <mergeCell ref="F47:H47"/>
    <mergeCell ref="I47:K47"/>
    <mergeCell ref="L47:N47"/>
    <mergeCell ref="O47:Q47"/>
    <mergeCell ref="R47:T47"/>
    <mergeCell ref="U47:W47"/>
    <mergeCell ref="X47:Z47"/>
    <mergeCell ref="AA47:AC47"/>
    <mergeCell ref="AD47:AF47"/>
    <mergeCell ref="AG47:AI47"/>
    <mergeCell ref="AJ47:AK47"/>
    <mergeCell ref="AM47:AN47"/>
    <mergeCell ref="A50:B50"/>
    <mergeCell ref="C50:D50"/>
    <mergeCell ref="E50:H50"/>
    <mergeCell ref="I50:N50"/>
    <mergeCell ref="O50:T50"/>
    <mergeCell ref="A51:B51"/>
    <mergeCell ref="C51:D51"/>
    <mergeCell ref="E51:H51"/>
    <mergeCell ref="I51:N51"/>
    <mergeCell ref="O51:T51"/>
    <mergeCell ref="C54:D54"/>
    <mergeCell ref="E54:H54"/>
    <mergeCell ref="I54:N54"/>
    <mergeCell ref="O54:T54"/>
    <mergeCell ref="U54:Z54"/>
    <mergeCell ref="AA54:AF54"/>
    <mergeCell ref="AG54:AK54"/>
    <mergeCell ref="AL54:AM54"/>
    <mergeCell ref="F55:H55"/>
    <mergeCell ref="I55:K55"/>
    <mergeCell ref="L55:N55"/>
    <mergeCell ref="O55:Q55"/>
    <mergeCell ref="R55:T55"/>
    <mergeCell ref="U55:W55"/>
    <mergeCell ref="X55:Z55"/>
    <mergeCell ref="AA55:AC55"/>
    <mergeCell ref="AD55:AF55"/>
    <mergeCell ref="AG55:AI55"/>
    <mergeCell ref="AJ55:AK55"/>
    <mergeCell ref="F56:H56"/>
    <mergeCell ref="I56:K56"/>
    <mergeCell ref="L56:N56"/>
    <mergeCell ref="O56:Q56"/>
    <mergeCell ref="R56:T56"/>
    <mergeCell ref="U56:W56"/>
    <mergeCell ref="X56:Z56"/>
    <mergeCell ref="AA56:AC56"/>
    <mergeCell ref="AD56:AF56"/>
    <mergeCell ref="AG56:AI56"/>
    <mergeCell ref="AJ56:AK56"/>
    <mergeCell ref="F57:H57"/>
    <mergeCell ref="I57:K57"/>
    <mergeCell ref="L57:N57"/>
    <mergeCell ref="O57:Q57"/>
    <mergeCell ref="R57:T57"/>
    <mergeCell ref="U57:W57"/>
    <mergeCell ref="X57:Z57"/>
    <mergeCell ref="AA57:AC57"/>
    <mergeCell ref="AD57:AF57"/>
    <mergeCell ref="AG57:AI57"/>
    <mergeCell ref="AJ57:AK57"/>
    <mergeCell ref="C58:D58"/>
    <mergeCell ref="E58:H58"/>
    <mergeCell ref="I58:N58"/>
    <mergeCell ref="O58:T58"/>
    <mergeCell ref="U58:Z58"/>
    <mergeCell ref="AA58:AF58"/>
    <mergeCell ref="AG58:AK58"/>
    <mergeCell ref="AL58:AM58"/>
    <mergeCell ref="C67:E67"/>
    <mergeCell ref="C68:E68"/>
    <mergeCell ref="C69:E69"/>
    <mergeCell ref="C70:E70"/>
    <mergeCell ref="C71:E71"/>
    <mergeCell ref="A7:A10"/>
    <mergeCell ref="B7:B8"/>
    <mergeCell ref="C7:C10"/>
    <mergeCell ref="D7:D10"/>
    <mergeCell ref="E7:E10"/>
    <mergeCell ref="AK7:AK10"/>
    <mergeCell ref="AL7:AL10"/>
    <mergeCell ref="AM7:AN10"/>
    <mergeCell ref="B9:B10"/>
    <mergeCell ref="AM31:AN32"/>
    <mergeCell ref="AL41:AL42"/>
    <mergeCell ref="AL43:AL44"/>
    <mergeCell ref="AL45:AL46"/>
  </mergeCells>
  <phoneticPr fontId="5"/>
  <dataValidations count="7">
    <dataValidation type="list" allowBlank="1" showDropDown="0" showInputMessage="1" showErrorMessage="1" sqref="AK3:AN3">
      <formula1>"４週,歴月"</formula1>
    </dataValidation>
    <dataValidation type="list" allowBlank="1" showDropDown="0" showInputMessage="1" showErrorMessage="1" sqref="AK4:AN4">
      <formula1>"予定,実績"</formula1>
    </dataValidation>
    <dataValidation operator="greaterThanOrEqual" allowBlank="1" showDropDown="0" showInputMessage="1" showErrorMessage="1" sqref="I48:I49 I52 L48:L49 L52 AL37:AL41 AJ37:AJ47 AM36 AM42 AM44 AL43 AM46 AL45"/>
    <dataValidation type="list" allowBlank="1" showDropDown="0" showInputMessage="1" showErrorMessage="1" sqref="C11:C30">
      <formula1>"A,B,C,D"</formula1>
    </dataValidation>
    <dataValidation type="whole" operator="greaterThanOrEqual" allowBlank="1" showDropDown="0" showInputMessage="1" showErrorMessage="1" sqref="AG37:AG47 L37:L47 O37:O47 R37:R47 U37:U47 X37:X47 AA37:AA47 AD37:AD47 I37:I47 D37:F47">
      <formula1>0</formula1>
    </dataValidation>
    <dataValidation allowBlank="1" showDropDown="0" showInputMessage="1" showErrorMessage="0" sqref="B11:B12"/>
    <dataValidation type="list" allowBlank="1" showDropDown="0" showInputMessage="1" showErrorMessage="0" sqref="B13:B30">
      <formula1>"管理者,サービス管理責任者,世話人,生活支援員,夜間支援従事者"</formula1>
    </dataValidation>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usePrinterDefaults="1" r:id="rId1"/>
  <headerFooter alignWithMargins="0">
    <oddHeader>&amp;L&amp;"ＭＳ ゴシック,標準"&amp;10（参考様式）</oddHeader>
    <oddFooter>&amp;C- &amp;P/&amp;N -</oddFooter>
  </headerFooter>
  <rowBreaks count="2" manualBreakCount="2">
    <brk id="34" max="39" man="1"/>
    <brk id="74" max="39" man="1"/>
  </rowBreaks>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12"/>
  <dimension ref="A1:AQ87"/>
  <sheetViews>
    <sheetView showGridLines="0" view="pageBreakPreview" topLeftCell="A67" zoomScaleSheetLayoutView="100" workbookViewId="0">
      <selection sqref="A1:B1"/>
    </sheetView>
  </sheetViews>
  <sheetFormatPr defaultColWidth="8.25" defaultRowHeight="21" customHeight="1"/>
  <cols>
    <col min="1" max="1" width="2.625" style="131" customWidth="1"/>
    <col min="2" max="2" width="20.25" style="132" customWidth="1"/>
    <col min="3" max="3" width="6.625" style="131" customWidth="1"/>
    <col min="4" max="5" width="7.625" style="131" customWidth="1"/>
    <col min="6" max="36" width="2.625" style="131" customWidth="1"/>
    <col min="37" max="37" width="6.625" style="131" customWidth="1"/>
    <col min="38" max="39" width="7.625" style="131" customWidth="1"/>
    <col min="40" max="40" width="5.625" style="131" customWidth="1"/>
    <col min="41" max="16384" width="8.25" style="131"/>
  </cols>
  <sheetData>
    <row r="1" spans="1:40" ht="24.95" customHeight="1">
      <c r="A1" s="135" t="s">
        <v>326</v>
      </c>
      <c r="C1" s="165"/>
      <c r="D1" s="165"/>
      <c r="E1" s="165"/>
      <c r="F1" s="165"/>
      <c r="G1" s="165"/>
      <c r="H1" s="165"/>
      <c r="I1" s="165"/>
      <c r="J1" s="165"/>
      <c r="K1" s="165"/>
      <c r="L1" s="165"/>
      <c r="M1" s="165"/>
      <c r="N1" s="165"/>
      <c r="O1" s="165"/>
      <c r="P1" s="165"/>
      <c r="Q1" s="165"/>
      <c r="R1" s="165"/>
      <c r="S1" s="165"/>
      <c r="T1" s="165"/>
      <c r="U1" s="165"/>
      <c r="V1" s="165"/>
      <c r="W1" s="165"/>
      <c r="X1" s="143"/>
      <c r="Y1" s="143"/>
      <c r="Z1" s="136"/>
      <c r="AA1" s="136"/>
      <c r="AB1" s="136"/>
      <c r="AC1" s="136"/>
      <c r="AD1" s="202"/>
      <c r="AE1" s="202"/>
      <c r="AF1" s="202"/>
      <c r="AG1" s="202"/>
      <c r="AH1" s="202"/>
      <c r="AI1" s="201" t="s">
        <v>149</v>
      </c>
      <c r="AJ1" s="201"/>
      <c r="AK1" s="206" t="s">
        <v>382</v>
      </c>
      <c r="AL1" s="206"/>
      <c r="AM1" s="206"/>
      <c r="AN1" s="206"/>
    </row>
    <row r="2" spans="1:40" ht="18" customHeight="1">
      <c r="A2" s="136"/>
      <c r="B2" s="152"/>
      <c r="C2" s="152"/>
      <c r="D2" s="152"/>
      <c r="E2" s="152"/>
      <c r="F2" s="152"/>
      <c r="G2" s="152"/>
      <c r="H2" s="152"/>
      <c r="I2" s="152"/>
      <c r="J2" s="152"/>
      <c r="K2" s="152"/>
      <c r="L2" s="152"/>
      <c r="M2" s="197">
        <v>2026</v>
      </c>
      <c r="N2" s="197"/>
      <c r="O2" s="197"/>
      <c r="P2" s="197"/>
      <c r="Q2" s="199" t="s">
        <v>370</v>
      </c>
      <c r="R2" s="199"/>
      <c r="S2" s="197">
        <v>5</v>
      </c>
      <c r="T2" s="197"/>
      <c r="U2" s="199" t="s">
        <v>371</v>
      </c>
      <c r="V2" s="199"/>
      <c r="W2" s="152"/>
      <c r="X2" s="152"/>
      <c r="Y2" s="152"/>
      <c r="Z2" s="136"/>
      <c r="AA2" s="136"/>
      <c r="AC2" s="201"/>
      <c r="AD2" s="152"/>
      <c r="AE2" s="152"/>
      <c r="AF2" s="152"/>
      <c r="AG2" s="152"/>
      <c r="AH2" s="152"/>
      <c r="AI2" s="201" t="s">
        <v>374</v>
      </c>
      <c r="AJ2" s="201"/>
      <c r="AK2" s="207"/>
      <c r="AL2" s="207"/>
      <c r="AM2" s="207"/>
      <c r="AN2" s="207"/>
    </row>
    <row r="3" spans="1:40" ht="18" customHeight="1">
      <c r="A3" s="137"/>
      <c r="B3" s="153" t="s">
        <v>113</v>
      </c>
      <c r="C3" s="153"/>
      <c r="D3" s="153"/>
      <c r="E3" s="153"/>
      <c r="F3" s="137"/>
      <c r="G3" s="137"/>
      <c r="H3" s="137"/>
      <c r="I3" s="137"/>
      <c r="J3" s="137"/>
      <c r="K3" s="137"/>
      <c r="L3" s="137"/>
      <c r="M3" s="137"/>
      <c r="N3" s="137"/>
      <c r="O3" s="137"/>
      <c r="P3" s="137"/>
      <c r="Q3" s="137"/>
      <c r="R3" s="137"/>
      <c r="S3" s="137"/>
      <c r="T3" s="137"/>
      <c r="U3" s="137"/>
      <c r="V3" s="137"/>
      <c r="W3" s="137"/>
      <c r="Y3" s="200"/>
      <c r="Z3" s="200"/>
      <c r="AA3" s="200"/>
      <c r="AB3" s="136"/>
      <c r="AC3" s="200"/>
      <c r="AD3" s="200"/>
      <c r="AE3" s="200"/>
      <c r="AF3" s="200"/>
      <c r="AG3" s="200"/>
      <c r="AH3" s="200"/>
      <c r="AI3" s="203" t="s">
        <v>52</v>
      </c>
      <c r="AJ3" s="201"/>
      <c r="AK3" s="208" t="s">
        <v>375</v>
      </c>
      <c r="AL3" s="208"/>
      <c r="AM3" s="208"/>
      <c r="AN3" s="208"/>
    </row>
    <row r="4" spans="1:40" ht="18" customHeight="1">
      <c r="A4" s="137"/>
      <c r="B4" s="137"/>
      <c r="C4" s="137"/>
      <c r="D4" s="137"/>
      <c r="E4" s="137"/>
      <c r="F4" s="137"/>
      <c r="G4" s="137"/>
      <c r="H4" s="137"/>
      <c r="I4" s="137"/>
      <c r="J4" s="137"/>
      <c r="K4" s="137"/>
      <c r="L4" s="137"/>
      <c r="M4" s="137"/>
      <c r="N4" s="137"/>
      <c r="O4" s="137"/>
      <c r="P4" s="137"/>
      <c r="Q4" s="137"/>
      <c r="R4" s="137"/>
      <c r="S4" s="137"/>
      <c r="T4" s="137"/>
      <c r="U4" s="137"/>
      <c r="V4" s="137"/>
      <c r="W4" s="137"/>
      <c r="Y4" s="200"/>
      <c r="Z4" s="200"/>
      <c r="AA4" s="200"/>
      <c r="AB4" s="136"/>
      <c r="AC4" s="200"/>
      <c r="AD4" s="200"/>
      <c r="AE4" s="200"/>
      <c r="AF4" s="200"/>
      <c r="AG4" s="200"/>
      <c r="AH4" s="200"/>
      <c r="AI4" s="203" t="s">
        <v>109</v>
      </c>
      <c r="AJ4" s="201"/>
      <c r="AK4" s="208" t="s">
        <v>87</v>
      </c>
      <c r="AL4" s="208"/>
      <c r="AM4" s="208"/>
      <c r="AN4" s="208"/>
    </row>
    <row r="5" spans="1:40" ht="18" customHeight="1">
      <c r="A5" s="137"/>
      <c r="B5" s="137"/>
      <c r="C5" s="137"/>
      <c r="D5" s="137"/>
      <c r="E5" s="137"/>
      <c r="F5" s="137"/>
      <c r="G5" s="137"/>
      <c r="H5" s="137"/>
      <c r="I5" s="137"/>
      <c r="J5" s="137"/>
      <c r="K5" s="137"/>
      <c r="L5" s="137"/>
      <c r="M5" s="137"/>
      <c r="N5" s="137"/>
      <c r="O5" s="137"/>
      <c r="P5" s="137"/>
      <c r="Q5" s="137"/>
      <c r="R5" s="137"/>
      <c r="S5" s="137"/>
      <c r="U5" s="137"/>
      <c r="V5" s="137"/>
      <c r="W5" s="137"/>
      <c r="Y5" s="200"/>
      <c r="Z5" s="200"/>
      <c r="AA5" s="200"/>
      <c r="AB5" s="136"/>
      <c r="AC5" s="200"/>
      <c r="AD5" s="200"/>
      <c r="AE5" s="200"/>
      <c r="AF5" s="200"/>
      <c r="AG5" s="203" t="s">
        <v>373</v>
      </c>
      <c r="AH5" s="205"/>
      <c r="AI5" s="205"/>
      <c r="AJ5" s="205"/>
      <c r="AK5" s="200" t="s">
        <v>376</v>
      </c>
      <c r="AL5" s="210"/>
      <c r="AM5" s="200" t="s">
        <v>379</v>
      </c>
      <c r="AN5" s="136"/>
    </row>
    <row r="6" spans="1:40" ht="9.9499999999999993" customHeight="1">
      <c r="A6" s="136"/>
      <c r="B6" s="142"/>
      <c r="C6" s="142"/>
      <c r="D6" s="142"/>
      <c r="E6" s="142"/>
      <c r="F6" s="142"/>
      <c r="G6" s="142"/>
      <c r="H6" s="142"/>
      <c r="I6" s="142"/>
      <c r="J6" s="142"/>
      <c r="K6" s="142"/>
      <c r="L6" s="142"/>
      <c r="M6" s="142"/>
      <c r="N6" s="142"/>
      <c r="O6" s="142"/>
      <c r="P6" s="142"/>
      <c r="Q6" s="142"/>
      <c r="R6" s="142"/>
      <c r="S6" s="142"/>
      <c r="T6" s="142"/>
      <c r="U6" s="142"/>
      <c r="V6" s="142"/>
      <c r="W6" s="142"/>
      <c r="X6" s="152"/>
      <c r="Y6" s="152"/>
      <c r="Z6" s="152"/>
      <c r="AA6" s="152"/>
      <c r="AB6" s="152"/>
      <c r="AC6" s="152"/>
      <c r="AD6" s="152"/>
      <c r="AE6" s="152"/>
      <c r="AF6" s="152"/>
      <c r="AG6" s="152"/>
      <c r="AH6" s="152"/>
      <c r="AI6" s="152"/>
      <c r="AJ6" s="152"/>
      <c r="AK6" s="152"/>
      <c r="AL6" s="152"/>
      <c r="AM6" s="136"/>
      <c r="AN6" s="136"/>
    </row>
    <row r="7" spans="1:40" ht="15" customHeight="1">
      <c r="A7" s="217" t="s">
        <v>120</v>
      </c>
      <c r="B7" s="154" t="s">
        <v>351</v>
      </c>
      <c r="C7" s="225" t="s">
        <v>115</v>
      </c>
      <c r="D7" s="144" t="s">
        <v>366</v>
      </c>
      <c r="E7" s="140" t="s">
        <v>368</v>
      </c>
      <c r="F7" s="187" t="s">
        <v>329</v>
      </c>
      <c r="G7" s="187"/>
      <c r="H7" s="187"/>
      <c r="I7" s="187"/>
      <c r="J7" s="187"/>
      <c r="K7" s="187"/>
      <c r="L7" s="187"/>
      <c r="M7" s="187"/>
      <c r="N7" s="187"/>
      <c r="O7" s="187"/>
      <c r="P7" s="187"/>
      <c r="Q7" s="187"/>
      <c r="R7" s="187"/>
      <c r="S7" s="187"/>
      <c r="T7" s="187"/>
      <c r="U7" s="187"/>
      <c r="V7" s="187"/>
      <c r="W7" s="187"/>
      <c r="X7" s="187"/>
      <c r="Y7" s="187"/>
      <c r="Z7" s="187"/>
      <c r="AA7" s="187"/>
      <c r="AB7" s="187"/>
      <c r="AC7" s="187"/>
      <c r="AD7" s="187"/>
      <c r="AE7" s="187"/>
      <c r="AF7" s="187"/>
      <c r="AG7" s="187"/>
      <c r="AH7" s="187"/>
      <c r="AI7" s="187"/>
      <c r="AJ7" s="187"/>
      <c r="AK7" s="195" t="s">
        <v>377</v>
      </c>
      <c r="AL7" s="151" t="s">
        <v>378</v>
      </c>
      <c r="AM7" s="215" t="s">
        <v>380</v>
      </c>
      <c r="AN7" s="215"/>
    </row>
    <row r="8" spans="1:40" ht="15" customHeight="1">
      <c r="A8" s="217"/>
      <c r="B8" s="155"/>
      <c r="C8" s="226"/>
      <c r="D8" s="144"/>
      <c r="E8" s="140"/>
      <c r="F8" s="144" t="s">
        <v>96</v>
      </c>
      <c r="G8" s="144"/>
      <c r="H8" s="144"/>
      <c r="I8" s="144"/>
      <c r="J8" s="144"/>
      <c r="K8" s="144"/>
      <c r="L8" s="144"/>
      <c r="M8" s="144" t="s">
        <v>106</v>
      </c>
      <c r="N8" s="144"/>
      <c r="O8" s="144"/>
      <c r="P8" s="144"/>
      <c r="Q8" s="144"/>
      <c r="R8" s="144"/>
      <c r="S8" s="144"/>
      <c r="T8" s="144" t="s">
        <v>275</v>
      </c>
      <c r="U8" s="144"/>
      <c r="V8" s="144"/>
      <c r="W8" s="144"/>
      <c r="X8" s="144"/>
      <c r="Y8" s="144"/>
      <c r="Z8" s="144"/>
      <c r="AA8" s="144" t="s">
        <v>372</v>
      </c>
      <c r="AB8" s="144"/>
      <c r="AC8" s="144"/>
      <c r="AD8" s="144"/>
      <c r="AE8" s="144"/>
      <c r="AF8" s="144"/>
      <c r="AG8" s="144"/>
      <c r="AH8" s="144" t="s">
        <v>108</v>
      </c>
      <c r="AI8" s="144"/>
      <c r="AJ8" s="144"/>
      <c r="AK8" s="195"/>
      <c r="AL8" s="151"/>
      <c r="AM8" s="215"/>
      <c r="AN8" s="215"/>
    </row>
    <row r="9" spans="1:40" ht="15" customHeight="1">
      <c r="A9" s="217"/>
      <c r="B9" s="156" t="s">
        <v>352</v>
      </c>
      <c r="C9" s="226"/>
      <c r="D9" s="144"/>
      <c r="E9" s="140"/>
      <c r="F9" s="188">
        <f>DATE($M$2,$S$2,1)</f>
        <v>46143</v>
      </c>
      <c r="G9" s="188">
        <f>DATE($M$2,$S$2,2)</f>
        <v>46144</v>
      </c>
      <c r="H9" s="188">
        <f>DATE($M$2,$S$2,3)</f>
        <v>46145</v>
      </c>
      <c r="I9" s="188">
        <f>DATE($M$2,$S$2,4)</f>
        <v>46146</v>
      </c>
      <c r="J9" s="188">
        <f>DATE($M$2,$S$2,5)</f>
        <v>46147</v>
      </c>
      <c r="K9" s="188">
        <f>DATE($M$2,$S$2,6)</f>
        <v>46148</v>
      </c>
      <c r="L9" s="188">
        <f>DATE($M$2,$S$2,7)</f>
        <v>46149</v>
      </c>
      <c r="M9" s="188">
        <f>DATE($M$2,$S$2,8)</f>
        <v>46150</v>
      </c>
      <c r="N9" s="188">
        <f>DATE($M$2,$S$2,9)</f>
        <v>46151</v>
      </c>
      <c r="O9" s="188">
        <f>DATE($M$2,$S$2,10)</f>
        <v>46152</v>
      </c>
      <c r="P9" s="188">
        <f>DATE($M$2,$S$2,11)</f>
        <v>46153</v>
      </c>
      <c r="Q9" s="188">
        <f>DATE($M$2,$S$2,12)</f>
        <v>46154</v>
      </c>
      <c r="R9" s="188">
        <f>DATE($M$2,$S$2,13)</f>
        <v>46155</v>
      </c>
      <c r="S9" s="188">
        <f>DATE($M$2,$S$2,14)</f>
        <v>46156</v>
      </c>
      <c r="T9" s="188">
        <f>DATE($M$2,$S$2,15)</f>
        <v>46157</v>
      </c>
      <c r="U9" s="188">
        <f>DATE($M$2,$S$2,16)</f>
        <v>46158</v>
      </c>
      <c r="V9" s="188">
        <f>DATE($M$2,$S$2,17)</f>
        <v>46159</v>
      </c>
      <c r="W9" s="188">
        <f>DATE($M$2,$S$2,18)</f>
        <v>46160</v>
      </c>
      <c r="X9" s="188">
        <f>DATE($M$2,$S$2,19)</f>
        <v>46161</v>
      </c>
      <c r="Y9" s="188">
        <f>DATE($M$2,$S$2,20)</f>
        <v>46162</v>
      </c>
      <c r="Z9" s="188">
        <f>DATE($M$2,$S$2,21)</f>
        <v>46163</v>
      </c>
      <c r="AA9" s="188">
        <f>DATE($M$2,$S$2,22)</f>
        <v>46164</v>
      </c>
      <c r="AB9" s="188">
        <f>DATE($M$2,$S$2,23)</f>
        <v>46165</v>
      </c>
      <c r="AC9" s="188">
        <f>DATE($M$2,$S$2,24)</f>
        <v>46166</v>
      </c>
      <c r="AD9" s="188">
        <f>DATE($M$2,$S$2,25)</f>
        <v>46167</v>
      </c>
      <c r="AE9" s="188">
        <f>DATE($M$2,$S$2,26)</f>
        <v>46168</v>
      </c>
      <c r="AF9" s="188">
        <f>DATE($M$2,$S$2,27)</f>
        <v>46169</v>
      </c>
      <c r="AG9" s="188">
        <f>DATE($M$2,$S$2,28)</f>
        <v>46170</v>
      </c>
      <c r="AH9" s="188">
        <f>IF(DAY(EOMONTH(F9,0))&lt;29,"",DATE($M$2,$S$2,29))</f>
        <v>46171</v>
      </c>
      <c r="AI9" s="188">
        <f>IF(DAY(EOMONTH(F9,0))&lt;30,"",DATE($M$2,$S$2,30))</f>
        <v>46172</v>
      </c>
      <c r="AJ9" s="188">
        <f>IF(DAY(EOMONTH(F9,0))&lt;31,"",DATE($M$2,$S$2,31))</f>
        <v>46173</v>
      </c>
      <c r="AK9" s="195"/>
      <c r="AL9" s="151"/>
      <c r="AM9" s="215"/>
      <c r="AN9" s="215"/>
    </row>
    <row r="10" spans="1:40" ht="15" customHeight="1">
      <c r="A10" s="217"/>
      <c r="B10" s="157"/>
      <c r="C10" s="227"/>
      <c r="D10" s="144"/>
      <c r="E10" s="140"/>
      <c r="F10" s="189">
        <f>DATE($M$2,$S$2,1)</f>
        <v>46143</v>
      </c>
      <c r="G10" s="189">
        <f>DATE($M$2,$S$2,2)</f>
        <v>46144</v>
      </c>
      <c r="H10" s="189">
        <f>DATE($M$2,$S$2,3)</f>
        <v>46145</v>
      </c>
      <c r="I10" s="189">
        <f>DATE($M$2,$S$2,4)</f>
        <v>46146</v>
      </c>
      <c r="J10" s="189">
        <f>DATE($M$2,$S$2,5)</f>
        <v>46147</v>
      </c>
      <c r="K10" s="189">
        <f>DATE($M$2,$S$2,6)</f>
        <v>46148</v>
      </c>
      <c r="L10" s="189">
        <f>DATE($M$2,$S$2,7)</f>
        <v>46149</v>
      </c>
      <c r="M10" s="189">
        <f>DATE($M$2,$S$2,8)</f>
        <v>46150</v>
      </c>
      <c r="N10" s="189">
        <f>DATE($M$2,$S$2,9)</f>
        <v>46151</v>
      </c>
      <c r="O10" s="189">
        <f>DATE($M$2,$S$2,10)</f>
        <v>46152</v>
      </c>
      <c r="P10" s="189">
        <f>DATE($M$2,$S$2,11)</f>
        <v>46153</v>
      </c>
      <c r="Q10" s="189">
        <f>DATE($M$2,$S$2,12)</f>
        <v>46154</v>
      </c>
      <c r="R10" s="189">
        <f>DATE($M$2,$S$2,13)</f>
        <v>46155</v>
      </c>
      <c r="S10" s="189">
        <f>DATE($M$2,$S$2,14)</f>
        <v>46156</v>
      </c>
      <c r="T10" s="189">
        <f>DATE($M$2,$S$2,15)</f>
        <v>46157</v>
      </c>
      <c r="U10" s="189">
        <f>DATE($M$2,$S$2,16)</f>
        <v>46158</v>
      </c>
      <c r="V10" s="189">
        <f>DATE($M$2,$S$2,17)</f>
        <v>46159</v>
      </c>
      <c r="W10" s="189">
        <f>DATE($M$2,$S$2,18)</f>
        <v>46160</v>
      </c>
      <c r="X10" s="189">
        <f>DATE($M$2,$S$2,19)</f>
        <v>46161</v>
      </c>
      <c r="Y10" s="189">
        <f>DATE($M$2,$S$2,20)</f>
        <v>46162</v>
      </c>
      <c r="Z10" s="189">
        <f>DATE($M$2,$S$2,21)</f>
        <v>46163</v>
      </c>
      <c r="AA10" s="189">
        <f>DATE($M$2,$S$2,22)</f>
        <v>46164</v>
      </c>
      <c r="AB10" s="189">
        <f>DATE($M$2,$S$2,23)</f>
        <v>46165</v>
      </c>
      <c r="AC10" s="189">
        <f>DATE($M$2,$S$2,24)</f>
        <v>46166</v>
      </c>
      <c r="AD10" s="189">
        <f>DATE($M$2,$S$2,25)</f>
        <v>46167</v>
      </c>
      <c r="AE10" s="189">
        <f>DATE($M$2,$S$2,26)</f>
        <v>46168</v>
      </c>
      <c r="AF10" s="189">
        <f>DATE($M$2,$S$2,27)</f>
        <v>46169</v>
      </c>
      <c r="AG10" s="189">
        <f>DATE($M$2,$S$2,28)</f>
        <v>46170</v>
      </c>
      <c r="AH10" s="189">
        <f>IF(DAY(EOMONTH(F10,0))&lt;29,"",DATE($M$2,$S$2,29))</f>
        <v>46171</v>
      </c>
      <c r="AI10" s="189">
        <f>IF(DAY(EOMONTH(F10,0))&lt;30,"",DATE($M$2,$S$2,30))</f>
        <v>46172</v>
      </c>
      <c r="AJ10" s="189">
        <f>IF(DAY(EOMONTH(F10,0))&lt;31,"",DATE($M$2,$S$2,31))</f>
        <v>46173</v>
      </c>
      <c r="AK10" s="195"/>
      <c r="AL10" s="151"/>
      <c r="AM10" s="215"/>
      <c r="AN10" s="215"/>
    </row>
    <row r="11" spans="1:40" ht="18" customHeight="1">
      <c r="A11" s="139">
        <v>1</v>
      </c>
      <c r="B11" s="158" t="s">
        <v>138</v>
      </c>
      <c r="C11" s="169" t="s">
        <v>264</v>
      </c>
      <c r="D11" s="178"/>
      <c r="E11" s="185" t="s">
        <v>264</v>
      </c>
      <c r="F11" s="181"/>
      <c r="G11" s="181"/>
      <c r="H11" s="181"/>
      <c r="I11" s="181"/>
      <c r="J11" s="181"/>
      <c r="K11" s="181"/>
      <c r="L11" s="181"/>
      <c r="M11" s="181"/>
      <c r="N11" s="181"/>
      <c r="O11" s="181"/>
      <c r="P11" s="181"/>
      <c r="Q11" s="181"/>
      <c r="R11" s="181"/>
      <c r="S11" s="181"/>
      <c r="T11" s="181"/>
      <c r="U11" s="181"/>
      <c r="V11" s="181"/>
      <c r="W11" s="181"/>
      <c r="X11" s="181"/>
      <c r="Y11" s="181"/>
      <c r="Z11" s="181"/>
      <c r="AA11" s="181"/>
      <c r="AB11" s="181"/>
      <c r="AC11" s="181"/>
      <c r="AD11" s="181"/>
      <c r="AE11" s="181"/>
      <c r="AF11" s="181"/>
      <c r="AG11" s="181"/>
      <c r="AH11" s="181"/>
      <c r="AI11" s="181"/>
      <c r="AJ11" s="181"/>
      <c r="AK11" s="209">
        <f t="shared" ref="AK11:AK31" si="0">+SUM(F11:AJ11)</f>
        <v>0</v>
      </c>
      <c r="AL11" s="211">
        <f t="shared" ref="AL11:AL31" si="1">IF($AK$3="４週",AK11/4,AK11/(DAY(EOMONTH($F$9,0))/7))</f>
        <v>0</v>
      </c>
      <c r="AM11" s="216"/>
      <c r="AN11" s="216"/>
    </row>
    <row r="12" spans="1:40" ht="18" customHeight="1">
      <c r="A12" s="139">
        <v>2</v>
      </c>
      <c r="B12" s="158" t="s">
        <v>103</v>
      </c>
      <c r="C12" s="169" t="s">
        <v>356</v>
      </c>
      <c r="D12" s="178"/>
      <c r="E12" s="185" t="s">
        <v>356</v>
      </c>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1"/>
      <c r="AI12" s="181"/>
      <c r="AJ12" s="181"/>
      <c r="AK12" s="209">
        <f t="shared" si="0"/>
        <v>0</v>
      </c>
      <c r="AL12" s="211">
        <f t="shared" si="1"/>
        <v>0</v>
      </c>
      <c r="AM12" s="216"/>
      <c r="AN12" s="216"/>
    </row>
    <row r="13" spans="1:40" ht="18" customHeight="1">
      <c r="A13" s="139">
        <v>3</v>
      </c>
      <c r="B13" s="158" t="s">
        <v>75</v>
      </c>
      <c r="C13" s="169" t="s">
        <v>357</v>
      </c>
      <c r="D13" s="178"/>
      <c r="E13" s="185" t="s">
        <v>357</v>
      </c>
      <c r="F13" s="181"/>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209">
        <f t="shared" si="0"/>
        <v>0</v>
      </c>
      <c r="AL13" s="211">
        <f t="shared" si="1"/>
        <v>0</v>
      </c>
      <c r="AM13" s="216"/>
      <c r="AN13" s="216"/>
    </row>
    <row r="14" spans="1:40" ht="18" customHeight="1">
      <c r="A14" s="139">
        <v>4</v>
      </c>
      <c r="B14" s="158" t="s">
        <v>75</v>
      </c>
      <c r="C14" s="169" t="s">
        <v>358</v>
      </c>
      <c r="D14" s="178"/>
      <c r="E14" s="185" t="s">
        <v>358</v>
      </c>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209">
        <f t="shared" si="0"/>
        <v>0</v>
      </c>
      <c r="AL14" s="211">
        <f t="shared" si="1"/>
        <v>0</v>
      </c>
      <c r="AM14" s="216"/>
      <c r="AN14" s="216"/>
    </row>
    <row r="15" spans="1:40" ht="18" customHeight="1">
      <c r="A15" s="139">
        <v>5</v>
      </c>
      <c r="B15" s="158"/>
      <c r="C15" s="169"/>
      <c r="D15" s="178"/>
      <c r="E15" s="185"/>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209">
        <f t="shared" si="0"/>
        <v>0</v>
      </c>
      <c r="AL15" s="211">
        <f t="shared" si="1"/>
        <v>0</v>
      </c>
      <c r="AM15" s="216"/>
      <c r="AN15" s="216"/>
    </row>
    <row r="16" spans="1:40" ht="18" customHeight="1">
      <c r="A16" s="139">
        <v>6</v>
      </c>
      <c r="B16" s="158"/>
      <c r="C16" s="169"/>
      <c r="D16" s="178"/>
      <c r="E16" s="185"/>
      <c r="F16" s="181"/>
      <c r="G16" s="181"/>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181"/>
      <c r="AK16" s="209">
        <f t="shared" si="0"/>
        <v>0</v>
      </c>
      <c r="AL16" s="211">
        <f t="shared" si="1"/>
        <v>0</v>
      </c>
      <c r="AM16" s="216"/>
      <c r="AN16" s="216"/>
    </row>
    <row r="17" spans="1:40" ht="18" customHeight="1">
      <c r="A17" s="139">
        <v>7</v>
      </c>
      <c r="B17" s="158"/>
      <c r="C17" s="169"/>
      <c r="D17" s="178"/>
      <c r="E17" s="185"/>
      <c r="F17" s="181"/>
      <c r="G17" s="181"/>
      <c r="H17" s="181"/>
      <c r="I17" s="181"/>
      <c r="J17" s="181"/>
      <c r="K17" s="181"/>
      <c r="L17" s="181"/>
      <c r="M17" s="181"/>
      <c r="N17" s="181"/>
      <c r="O17" s="181"/>
      <c r="P17" s="181"/>
      <c r="Q17" s="181"/>
      <c r="R17" s="181"/>
      <c r="S17" s="181"/>
      <c r="T17" s="181"/>
      <c r="U17" s="181"/>
      <c r="V17" s="181"/>
      <c r="W17" s="181"/>
      <c r="X17" s="181"/>
      <c r="Y17" s="181"/>
      <c r="Z17" s="181"/>
      <c r="AA17" s="181"/>
      <c r="AB17" s="181"/>
      <c r="AC17" s="181"/>
      <c r="AD17" s="181"/>
      <c r="AE17" s="181"/>
      <c r="AF17" s="181"/>
      <c r="AG17" s="181"/>
      <c r="AH17" s="181"/>
      <c r="AI17" s="181"/>
      <c r="AJ17" s="181"/>
      <c r="AK17" s="209">
        <f t="shared" si="0"/>
        <v>0</v>
      </c>
      <c r="AL17" s="211">
        <f t="shared" si="1"/>
        <v>0</v>
      </c>
      <c r="AM17" s="216"/>
      <c r="AN17" s="216"/>
    </row>
    <row r="18" spans="1:40" ht="18" customHeight="1">
      <c r="A18" s="139">
        <v>8</v>
      </c>
      <c r="B18" s="158"/>
      <c r="C18" s="169"/>
      <c r="D18" s="178"/>
      <c r="E18" s="185"/>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209">
        <f t="shared" si="0"/>
        <v>0</v>
      </c>
      <c r="AL18" s="211">
        <f t="shared" si="1"/>
        <v>0</v>
      </c>
      <c r="AM18" s="216"/>
      <c r="AN18" s="216"/>
    </row>
    <row r="19" spans="1:40" ht="18" customHeight="1">
      <c r="A19" s="139">
        <v>9</v>
      </c>
      <c r="B19" s="158"/>
      <c r="C19" s="169"/>
      <c r="D19" s="178"/>
      <c r="E19" s="185"/>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209">
        <f t="shared" si="0"/>
        <v>0</v>
      </c>
      <c r="AL19" s="211">
        <f t="shared" si="1"/>
        <v>0</v>
      </c>
      <c r="AM19" s="216"/>
      <c r="AN19" s="216"/>
    </row>
    <row r="20" spans="1:40" ht="18" customHeight="1">
      <c r="A20" s="139">
        <v>10</v>
      </c>
      <c r="B20" s="158"/>
      <c r="C20" s="169"/>
      <c r="D20" s="178"/>
      <c r="E20" s="185"/>
      <c r="F20" s="181"/>
      <c r="G20" s="181"/>
      <c r="H20" s="181"/>
      <c r="I20" s="181"/>
      <c r="J20" s="181"/>
      <c r="K20" s="181"/>
      <c r="L20" s="181"/>
      <c r="M20" s="181"/>
      <c r="N20" s="181"/>
      <c r="O20" s="181"/>
      <c r="P20" s="181"/>
      <c r="Q20" s="181"/>
      <c r="R20" s="181"/>
      <c r="S20" s="181"/>
      <c r="T20" s="181"/>
      <c r="U20" s="181"/>
      <c r="V20" s="181"/>
      <c r="W20" s="181"/>
      <c r="X20" s="181"/>
      <c r="Y20" s="181"/>
      <c r="Z20" s="181"/>
      <c r="AA20" s="181"/>
      <c r="AB20" s="181"/>
      <c r="AC20" s="181"/>
      <c r="AD20" s="181"/>
      <c r="AE20" s="181"/>
      <c r="AF20" s="181"/>
      <c r="AG20" s="181"/>
      <c r="AH20" s="181"/>
      <c r="AI20" s="181"/>
      <c r="AJ20" s="181"/>
      <c r="AK20" s="209">
        <f t="shared" si="0"/>
        <v>0</v>
      </c>
      <c r="AL20" s="211">
        <f t="shared" si="1"/>
        <v>0</v>
      </c>
      <c r="AM20" s="216"/>
      <c r="AN20" s="216"/>
    </row>
    <row r="21" spans="1:40" ht="18" customHeight="1">
      <c r="A21" s="139">
        <v>11</v>
      </c>
      <c r="B21" s="158"/>
      <c r="C21" s="169"/>
      <c r="D21" s="178"/>
      <c r="E21" s="185"/>
      <c r="F21" s="181"/>
      <c r="G21" s="181"/>
      <c r="H21" s="181"/>
      <c r="I21" s="181"/>
      <c r="J21" s="181"/>
      <c r="K21" s="181"/>
      <c r="L21" s="181"/>
      <c r="M21" s="181"/>
      <c r="N21" s="181"/>
      <c r="O21" s="181"/>
      <c r="P21" s="181"/>
      <c r="Q21" s="181"/>
      <c r="R21" s="181"/>
      <c r="S21" s="181"/>
      <c r="T21" s="181"/>
      <c r="U21" s="181"/>
      <c r="V21" s="181"/>
      <c r="W21" s="181"/>
      <c r="X21" s="181"/>
      <c r="Y21" s="181"/>
      <c r="Z21" s="181"/>
      <c r="AA21" s="181"/>
      <c r="AB21" s="181"/>
      <c r="AC21" s="181"/>
      <c r="AD21" s="181"/>
      <c r="AE21" s="181"/>
      <c r="AF21" s="181"/>
      <c r="AG21" s="181"/>
      <c r="AH21" s="181"/>
      <c r="AI21" s="181"/>
      <c r="AJ21" s="181"/>
      <c r="AK21" s="209">
        <f t="shared" si="0"/>
        <v>0</v>
      </c>
      <c r="AL21" s="211">
        <f t="shared" si="1"/>
        <v>0</v>
      </c>
      <c r="AM21" s="216"/>
      <c r="AN21" s="216"/>
    </row>
    <row r="22" spans="1:40" ht="18" customHeight="1">
      <c r="A22" s="139">
        <v>12</v>
      </c>
      <c r="B22" s="158"/>
      <c r="C22" s="169"/>
      <c r="D22" s="178"/>
      <c r="E22" s="185"/>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209">
        <f t="shared" si="0"/>
        <v>0</v>
      </c>
      <c r="AL22" s="211">
        <f t="shared" si="1"/>
        <v>0</v>
      </c>
      <c r="AM22" s="216"/>
      <c r="AN22" s="216"/>
    </row>
    <row r="23" spans="1:40" ht="18" customHeight="1">
      <c r="A23" s="139">
        <v>13</v>
      </c>
      <c r="B23" s="158"/>
      <c r="C23" s="169"/>
      <c r="D23" s="178"/>
      <c r="E23" s="185"/>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181"/>
      <c r="AI23" s="181"/>
      <c r="AJ23" s="181"/>
      <c r="AK23" s="209">
        <f t="shared" si="0"/>
        <v>0</v>
      </c>
      <c r="AL23" s="211">
        <f t="shared" si="1"/>
        <v>0</v>
      </c>
      <c r="AM23" s="216"/>
      <c r="AN23" s="216"/>
    </row>
    <row r="24" spans="1:40" ht="18" customHeight="1">
      <c r="A24" s="139">
        <v>14</v>
      </c>
      <c r="B24" s="158"/>
      <c r="C24" s="169"/>
      <c r="D24" s="178"/>
      <c r="E24" s="185"/>
      <c r="F24" s="181"/>
      <c r="G24" s="181"/>
      <c r="H24" s="181"/>
      <c r="I24" s="181"/>
      <c r="J24" s="181"/>
      <c r="K24" s="181"/>
      <c r="L24" s="181"/>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181"/>
      <c r="AJ24" s="181"/>
      <c r="AK24" s="209">
        <f t="shared" si="0"/>
        <v>0</v>
      </c>
      <c r="AL24" s="211">
        <f t="shared" si="1"/>
        <v>0</v>
      </c>
      <c r="AM24" s="216"/>
      <c r="AN24" s="216"/>
    </row>
    <row r="25" spans="1:40" ht="18" customHeight="1">
      <c r="A25" s="139">
        <v>15</v>
      </c>
      <c r="B25" s="158"/>
      <c r="C25" s="169"/>
      <c r="D25" s="178"/>
      <c r="E25" s="185"/>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209">
        <f t="shared" si="0"/>
        <v>0</v>
      </c>
      <c r="AL25" s="211">
        <f t="shared" si="1"/>
        <v>0</v>
      </c>
      <c r="AM25" s="216"/>
      <c r="AN25" s="216"/>
    </row>
    <row r="26" spans="1:40" ht="18" customHeight="1">
      <c r="A26" s="139">
        <v>16</v>
      </c>
      <c r="B26" s="158"/>
      <c r="C26" s="169"/>
      <c r="D26" s="178"/>
      <c r="E26" s="185"/>
      <c r="F26" s="181"/>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209">
        <f t="shared" si="0"/>
        <v>0</v>
      </c>
      <c r="AL26" s="211">
        <f t="shared" si="1"/>
        <v>0</v>
      </c>
      <c r="AM26" s="216"/>
      <c r="AN26" s="216"/>
    </row>
    <row r="27" spans="1:40" ht="18" customHeight="1">
      <c r="A27" s="139">
        <v>17</v>
      </c>
      <c r="B27" s="158"/>
      <c r="C27" s="169"/>
      <c r="D27" s="178"/>
      <c r="E27" s="185"/>
      <c r="F27" s="181"/>
      <c r="G27" s="181"/>
      <c r="H27" s="181"/>
      <c r="I27" s="181"/>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209">
        <f t="shared" si="0"/>
        <v>0</v>
      </c>
      <c r="AL27" s="211">
        <f t="shared" si="1"/>
        <v>0</v>
      </c>
      <c r="AM27" s="216"/>
      <c r="AN27" s="216"/>
    </row>
    <row r="28" spans="1:40" ht="18" customHeight="1">
      <c r="A28" s="139">
        <v>18</v>
      </c>
      <c r="B28" s="158"/>
      <c r="C28" s="169"/>
      <c r="D28" s="178"/>
      <c r="E28" s="185"/>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209">
        <f t="shared" si="0"/>
        <v>0</v>
      </c>
      <c r="AL28" s="211">
        <f t="shared" si="1"/>
        <v>0</v>
      </c>
      <c r="AM28" s="216"/>
      <c r="AN28" s="216"/>
    </row>
    <row r="29" spans="1:40" ht="18" customHeight="1">
      <c r="A29" s="139">
        <v>19</v>
      </c>
      <c r="B29" s="158"/>
      <c r="C29" s="169"/>
      <c r="D29" s="178"/>
      <c r="E29" s="185"/>
      <c r="F29" s="181"/>
      <c r="G29" s="181"/>
      <c r="H29" s="181"/>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209">
        <f t="shared" si="0"/>
        <v>0</v>
      </c>
      <c r="AL29" s="211">
        <f t="shared" si="1"/>
        <v>0</v>
      </c>
      <c r="AM29" s="216"/>
      <c r="AN29" s="216"/>
    </row>
    <row r="30" spans="1:40" ht="18" customHeight="1">
      <c r="A30" s="139">
        <v>20</v>
      </c>
      <c r="B30" s="158"/>
      <c r="C30" s="169"/>
      <c r="D30" s="178"/>
      <c r="E30" s="185"/>
      <c r="F30" s="181"/>
      <c r="G30" s="181"/>
      <c r="H30" s="181"/>
      <c r="I30" s="181"/>
      <c r="J30" s="181"/>
      <c r="K30" s="181"/>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81"/>
      <c r="AI30" s="181"/>
      <c r="AJ30" s="181"/>
      <c r="AK30" s="209">
        <f t="shared" si="0"/>
        <v>0</v>
      </c>
      <c r="AL30" s="211">
        <f t="shared" si="1"/>
        <v>0</v>
      </c>
      <c r="AM30" s="216"/>
      <c r="AN30" s="216"/>
    </row>
    <row r="31" spans="1:40" ht="18" customHeight="1">
      <c r="A31" s="140" t="s">
        <v>121</v>
      </c>
      <c r="B31" s="141"/>
      <c r="C31" s="141"/>
      <c r="D31" s="141"/>
      <c r="E31" s="141"/>
      <c r="F31" s="172">
        <f t="shared" ref="F31:AJ31" si="2">+SUM(F11:F30)</f>
        <v>0</v>
      </c>
      <c r="G31" s="172">
        <f t="shared" si="2"/>
        <v>0</v>
      </c>
      <c r="H31" s="172">
        <f t="shared" si="2"/>
        <v>0</v>
      </c>
      <c r="I31" s="172">
        <f t="shared" si="2"/>
        <v>0</v>
      </c>
      <c r="J31" s="172">
        <f t="shared" si="2"/>
        <v>0</v>
      </c>
      <c r="K31" s="172">
        <f t="shared" si="2"/>
        <v>0</v>
      </c>
      <c r="L31" s="172">
        <f t="shared" si="2"/>
        <v>0</v>
      </c>
      <c r="M31" s="172">
        <f t="shared" si="2"/>
        <v>0</v>
      </c>
      <c r="N31" s="172">
        <f t="shared" si="2"/>
        <v>0</v>
      </c>
      <c r="O31" s="172">
        <f t="shared" si="2"/>
        <v>0</v>
      </c>
      <c r="P31" s="172">
        <f t="shared" si="2"/>
        <v>0</v>
      </c>
      <c r="Q31" s="172">
        <f t="shared" si="2"/>
        <v>0</v>
      </c>
      <c r="R31" s="172">
        <f t="shared" si="2"/>
        <v>0</v>
      </c>
      <c r="S31" s="172">
        <f t="shared" si="2"/>
        <v>0</v>
      </c>
      <c r="T31" s="172">
        <f t="shared" si="2"/>
        <v>0</v>
      </c>
      <c r="U31" s="172">
        <f t="shared" si="2"/>
        <v>0</v>
      </c>
      <c r="V31" s="172">
        <f t="shared" si="2"/>
        <v>0</v>
      </c>
      <c r="W31" s="172">
        <f t="shared" si="2"/>
        <v>0</v>
      </c>
      <c r="X31" s="172">
        <f t="shared" si="2"/>
        <v>0</v>
      </c>
      <c r="Y31" s="172">
        <f t="shared" si="2"/>
        <v>0</v>
      </c>
      <c r="Z31" s="172">
        <f t="shared" si="2"/>
        <v>0</v>
      </c>
      <c r="AA31" s="172">
        <f t="shared" si="2"/>
        <v>0</v>
      </c>
      <c r="AB31" s="172">
        <f t="shared" si="2"/>
        <v>0</v>
      </c>
      <c r="AC31" s="172">
        <f t="shared" si="2"/>
        <v>0</v>
      </c>
      <c r="AD31" s="172">
        <f t="shared" si="2"/>
        <v>0</v>
      </c>
      <c r="AE31" s="172">
        <f t="shared" si="2"/>
        <v>0</v>
      </c>
      <c r="AF31" s="172">
        <f t="shared" si="2"/>
        <v>0</v>
      </c>
      <c r="AG31" s="172">
        <f t="shared" si="2"/>
        <v>0</v>
      </c>
      <c r="AH31" s="172">
        <f t="shared" si="2"/>
        <v>0</v>
      </c>
      <c r="AI31" s="172">
        <f t="shared" si="2"/>
        <v>0</v>
      </c>
      <c r="AJ31" s="172">
        <f t="shared" si="2"/>
        <v>0</v>
      </c>
      <c r="AK31" s="209">
        <f t="shared" si="0"/>
        <v>0</v>
      </c>
      <c r="AL31" s="211">
        <f t="shared" si="1"/>
        <v>0</v>
      </c>
      <c r="AM31" s="217"/>
      <c r="AN31" s="217"/>
    </row>
    <row r="32" spans="1:40" ht="18" customHeight="1">
      <c r="A32" s="141" t="s">
        <v>327</v>
      </c>
      <c r="B32" s="141"/>
      <c r="C32" s="141"/>
      <c r="D32" s="141"/>
      <c r="E32" s="186"/>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190"/>
      <c r="AI32" s="190"/>
      <c r="AJ32" s="190"/>
      <c r="AK32" s="172"/>
      <c r="AL32" s="212"/>
      <c r="AM32" s="217"/>
      <c r="AN32" s="217"/>
    </row>
    <row r="33" spans="1:43" ht="15" customHeight="1">
      <c r="A33" s="142"/>
      <c r="B33" s="142"/>
      <c r="C33" s="142"/>
      <c r="D33" s="142"/>
      <c r="E33" s="142"/>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42"/>
      <c r="AL33" s="142"/>
      <c r="AM33" s="136"/>
    </row>
    <row r="34" spans="1:43" ht="15" customHeight="1">
      <c r="A34" s="142"/>
      <c r="B34" s="142"/>
      <c r="C34" s="142"/>
      <c r="D34" s="142"/>
      <c r="E34" s="142"/>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42"/>
      <c r="AL34" s="142"/>
      <c r="AM34" s="136"/>
    </row>
    <row r="35" spans="1:43" ht="21" customHeight="1">
      <c r="A35" s="143" t="s">
        <v>328</v>
      </c>
      <c r="B35" s="142"/>
      <c r="C35" s="142"/>
      <c r="D35" s="142"/>
      <c r="E35" s="142"/>
      <c r="F35" s="142"/>
      <c r="G35" s="134"/>
      <c r="H35" s="134"/>
      <c r="I35" s="134"/>
      <c r="J35" s="134"/>
      <c r="K35" s="134"/>
      <c r="L35" s="134"/>
      <c r="M35" s="134"/>
      <c r="N35" s="134"/>
      <c r="O35" s="134"/>
      <c r="AM35" s="142"/>
      <c r="AN35" s="136"/>
    </row>
    <row r="36" spans="1:43" ht="24.95" customHeight="1">
      <c r="A36" s="144"/>
      <c r="B36" s="144"/>
      <c r="C36" s="144"/>
      <c r="D36" s="179">
        <v>4</v>
      </c>
      <c r="E36" s="179">
        <v>5</v>
      </c>
      <c r="F36" s="179">
        <v>6</v>
      </c>
      <c r="G36" s="179"/>
      <c r="H36" s="179"/>
      <c r="I36" s="179">
        <v>7</v>
      </c>
      <c r="J36" s="179"/>
      <c r="K36" s="179"/>
      <c r="L36" s="179">
        <v>8</v>
      </c>
      <c r="M36" s="179"/>
      <c r="N36" s="179"/>
      <c r="O36" s="179">
        <v>9</v>
      </c>
      <c r="P36" s="179"/>
      <c r="Q36" s="179"/>
      <c r="R36" s="179">
        <v>10</v>
      </c>
      <c r="S36" s="179"/>
      <c r="T36" s="179"/>
      <c r="U36" s="179">
        <v>11</v>
      </c>
      <c r="V36" s="179"/>
      <c r="W36" s="179"/>
      <c r="X36" s="179">
        <v>12</v>
      </c>
      <c r="Y36" s="179"/>
      <c r="Z36" s="179"/>
      <c r="AA36" s="179">
        <v>1</v>
      </c>
      <c r="AB36" s="179"/>
      <c r="AC36" s="179"/>
      <c r="AD36" s="179">
        <v>2</v>
      </c>
      <c r="AE36" s="179"/>
      <c r="AF36" s="179"/>
      <c r="AG36" s="179">
        <v>3</v>
      </c>
      <c r="AH36" s="179"/>
      <c r="AI36" s="179"/>
      <c r="AJ36" s="144" t="s">
        <v>260</v>
      </c>
      <c r="AK36" s="144"/>
      <c r="AL36" s="151" t="s">
        <v>65</v>
      </c>
      <c r="AM36" s="182"/>
      <c r="AN36" s="182"/>
      <c r="AO36" s="182"/>
      <c r="AP36" s="182"/>
      <c r="AQ36" s="182"/>
    </row>
    <row r="37" spans="1:43" ht="18" customHeight="1">
      <c r="A37" s="145" t="s">
        <v>330</v>
      </c>
      <c r="B37" s="145"/>
      <c r="C37" s="145"/>
      <c r="D37" s="172">
        <f>SUM(D40:D43)</f>
        <v>0</v>
      </c>
      <c r="E37" s="172">
        <f>SUM(E40:E43)</f>
        <v>0</v>
      </c>
      <c r="F37" s="172">
        <f>SUM(F40:H43)</f>
        <v>0</v>
      </c>
      <c r="G37" s="172"/>
      <c r="H37" s="172"/>
      <c r="I37" s="172">
        <f>SUM(I40:K43)</f>
        <v>0</v>
      </c>
      <c r="J37" s="172"/>
      <c r="K37" s="172"/>
      <c r="L37" s="172">
        <f>SUM(L40:N43)</f>
        <v>0</v>
      </c>
      <c r="M37" s="172"/>
      <c r="N37" s="172"/>
      <c r="O37" s="172">
        <f>SUM(O40:Q43)</f>
        <v>0</v>
      </c>
      <c r="P37" s="172"/>
      <c r="Q37" s="172"/>
      <c r="R37" s="172">
        <f>SUM(R40:T43)</f>
        <v>0</v>
      </c>
      <c r="S37" s="172"/>
      <c r="T37" s="172"/>
      <c r="U37" s="172">
        <f>SUM(U40:W43)</f>
        <v>0</v>
      </c>
      <c r="V37" s="172"/>
      <c r="W37" s="172"/>
      <c r="X37" s="172">
        <f>SUM(X40:Z43)</f>
        <v>0</v>
      </c>
      <c r="Y37" s="172"/>
      <c r="Z37" s="172"/>
      <c r="AA37" s="172">
        <f>SUM(AA40:AC43)</f>
        <v>0</v>
      </c>
      <c r="AB37" s="172"/>
      <c r="AC37" s="172"/>
      <c r="AD37" s="172">
        <f>SUM(AD40:AF43)</f>
        <v>0</v>
      </c>
      <c r="AE37" s="172"/>
      <c r="AF37" s="172"/>
      <c r="AG37" s="172">
        <f>SUM(AG40:AI43)</f>
        <v>0</v>
      </c>
      <c r="AH37" s="172"/>
      <c r="AI37" s="172"/>
      <c r="AJ37" s="177">
        <f t="shared" ref="AJ37:AJ43" si="3">SUM(D37:AI37)</f>
        <v>0</v>
      </c>
      <c r="AK37" s="177"/>
      <c r="AL37" s="213" t="e">
        <f>ROUNDUP(AJ37/AJ44,1)</f>
        <v>#DIV/0!</v>
      </c>
      <c r="AM37" s="182"/>
      <c r="AN37" s="182"/>
      <c r="AO37" s="182"/>
      <c r="AP37" s="182"/>
      <c r="AQ37" s="182"/>
    </row>
    <row r="38" spans="1:43" ht="18" customHeight="1">
      <c r="A38" s="146" t="s">
        <v>201</v>
      </c>
      <c r="B38" s="160"/>
      <c r="C38" s="170"/>
      <c r="D38" s="181"/>
      <c r="E38" s="181"/>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77">
        <f t="shared" si="3"/>
        <v>0</v>
      </c>
      <c r="AK38" s="177"/>
      <c r="AL38" s="213" t="e">
        <f t="shared" ref="AL38:AL43" si="4">ROUNDUP(AJ38/$AJ$44,1)</f>
        <v>#DIV/0!</v>
      </c>
      <c r="AM38" s="182"/>
      <c r="AN38" s="182"/>
      <c r="AO38" s="182"/>
      <c r="AP38" s="182"/>
      <c r="AQ38" s="182"/>
    </row>
    <row r="39" spans="1:43" ht="18" customHeight="1">
      <c r="A39" s="146" t="s">
        <v>332</v>
      </c>
      <c r="B39" s="160"/>
      <c r="C39" s="170"/>
      <c r="D39" s="181"/>
      <c r="E39" s="181"/>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1"/>
      <c r="AJ39" s="177">
        <f t="shared" si="3"/>
        <v>0</v>
      </c>
      <c r="AK39" s="177"/>
      <c r="AL39" s="213" t="e">
        <f t="shared" si="4"/>
        <v>#DIV/0!</v>
      </c>
      <c r="AM39" s="182"/>
      <c r="AN39" s="182"/>
      <c r="AO39" s="182"/>
      <c r="AP39" s="182"/>
      <c r="AQ39" s="182"/>
    </row>
    <row r="40" spans="1:43" ht="18" customHeight="1">
      <c r="A40" s="146" t="s">
        <v>333</v>
      </c>
      <c r="B40" s="160"/>
      <c r="C40" s="170"/>
      <c r="D40" s="181"/>
      <c r="E40" s="181"/>
      <c r="F40" s="181"/>
      <c r="G40" s="181"/>
      <c r="H40" s="181"/>
      <c r="I40" s="181"/>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c r="AJ40" s="177">
        <f t="shared" si="3"/>
        <v>0</v>
      </c>
      <c r="AK40" s="177"/>
      <c r="AL40" s="213" t="e">
        <f t="shared" si="4"/>
        <v>#DIV/0!</v>
      </c>
      <c r="AM40" s="182"/>
      <c r="AN40" s="182"/>
      <c r="AO40" s="182"/>
      <c r="AP40" s="182"/>
      <c r="AQ40" s="182"/>
    </row>
    <row r="41" spans="1:43" ht="18" customHeight="1">
      <c r="A41" s="146" t="s">
        <v>335</v>
      </c>
      <c r="B41" s="160"/>
      <c r="C41" s="170"/>
      <c r="D41" s="181"/>
      <c r="E41" s="181"/>
      <c r="F41" s="181"/>
      <c r="G41" s="181"/>
      <c r="H41" s="181"/>
      <c r="I41" s="181"/>
      <c r="J41" s="181"/>
      <c r="K41" s="181"/>
      <c r="L41" s="181"/>
      <c r="M41" s="181"/>
      <c r="N41" s="181"/>
      <c r="O41" s="181"/>
      <c r="P41" s="181"/>
      <c r="Q41" s="181"/>
      <c r="R41" s="181"/>
      <c r="S41" s="181"/>
      <c r="T41" s="181"/>
      <c r="U41" s="181"/>
      <c r="V41" s="181"/>
      <c r="W41" s="181"/>
      <c r="X41" s="181"/>
      <c r="Y41" s="181"/>
      <c r="Z41" s="181"/>
      <c r="AA41" s="181"/>
      <c r="AB41" s="181"/>
      <c r="AC41" s="181"/>
      <c r="AD41" s="181"/>
      <c r="AE41" s="181"/>
      <c r="AF41" s="181"/>
      <c r="AG41" s="181"/>
      <c r="AH41" s="181"/>
      <c r="AI41" s="181"/>
      <c r="AJ41" s="177">
        <f t="shared" si="3"/>
        <v>0</v>
      </c>
      <c r="AK41" s="177"/>
      <c r="AL41" s="213" t="e">
        <f t="shared" si="4"/>
        <v>#DIV/0!</v>
      </c>
      <c r="AM41" s="182"/>
      <c r="AN41" s="182"/>
      <c r="AO41" s="182"/>
      <c r="AP41" s="182"/>
      <c r="AQ41" s="182"/>
    </row>
    <row r="42" spans="1:43" ht="18" customHeight="1">
      <c r="A42" s="146" t="s">
        <v>160</v>
      </c>
      <c r="B42" s="160"/>
      <c r="C42" s="170"/>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77">
        <f t="shared" si="3"/>
        <v>0</v>
      </c>
      <c r="AK42" s="177"/>
      <c r="AL42" s="213" t="e">
        <f t="shared" si="4"/>
        <v>#DIV/0!</v>
      </c>
      <c r="AM42" s="182"/>
      <c r="AN42" s="182"/>
      <c r="AO42" s="182"/>
      <c r="AP42" s="182"/>
      <c r="AQ42" s="182"/>
    </row>
    <row r="43" spans="1:43" ht="18" customHeight="1">
      <c r="A43" s="146" t="s">
        <v>336</v>
      </c>
      <c r="B43" s="160"/>
      <c r="C43" s="170"/>
      <c r="D43" s="181"/>
      <c r="E43" s="181"/>
      <c r="F43" s="181"/>
      <c r="G43" s="181"/>
      <c r="H43" s="181"/>
      <c r="I43" s="181"/>
      <c r="J43" s="181"/>
      <c r="K43" s="181"/>
      <c r="L43" s="181"/>
      <c r="M43" s="181"/>
      <c r="N43" s="181"/>
      <c r="O43" s="181"/>
      <c r="P43" s="181"/>
      <c r="Q43" s="181"/>
      <c r="R43" s="181"/>
      <c r="S43" s="181"/>
      <c r="T43" s="181"/>
      <c r="U43" s="181"/>
      <c r="V43" s="181"/>
      <c r="W43" s="181"/>
      <c r="X43" s="181"/>
      <c r="Y43" s="181"/>
      <c r="Z43" s="181"/>
      <c r="AA43" s="181"/>
      <c r="AB43" s="181"/>
      <c r="AC43" s="181"/>
      <c r="AD43" s="181"/>
      <c r="AE43" s="181"/>
      <c r="AF43" s="181"/>
      <c r="AG43" s="181"/>
      <c r="AH43" s="181"/>
      <c r="AI43" s="181"/>
      <c r="AJ43" s="177">
        <f t="shared" si="3"/>
        <v>0</v>
      </c>
      <c r="AK43" s="177"/>
      <c r="AL43" s="213" t="e">
        <f t="shared" si="4"/>
        <v>#DIV/0!</v>
      </c>
      <c r="AM43" s="182"/>
      <c r="AN43" s="182"/>
      <c r="AO43" s="182"/>
      <c r="AP43" s="182"/>
      <c r="AQ43" s="182"/>
    </row>
    <row r="44" spans="1:43" ht="18" customHeight="1">
      <c r="A44" s="145" t="s">
        <v>337</v>
      </c>
      <c r="B44" s="145"/>
      <c r="C44" s="145"/>
      <c r="D44" s="181"/>
      <c r="E44" s="181"/>
      <c r="F44" s="181"/>
      <c r="G44" s="181"/>
      <c r="H44" s="181"/>
      <c r="I44" s="181"/>
      <c r="J44" s="181"/>
      <c r="K44" s="181"/>
      <c r="L44" s="181"/>
      <c r="M44" s="181"/>
      <c r="N44" s="181"/>
      <c r="O44" s="181"/>
      <c r="P44" s="181"/>
      <c r="Q44" s="181"/>
      <c r="R44" s="181"/>
      <c r="S44" s="181"/>
      <c r="T44" s="181"/>
      <c r="U44" s="181"/>
      <c r="V44" s="181"/>
      <c r="W44" s="181"/>
      <c r="X44" s="181"/>
      <c r="Y44" s="181"/>
      <c r="Z44" s="181"/>
      <c r="AA44" s="181"/>
      <c r="AB44" s="181"/>
      <c r="AC44" s="181"/>
      <c r="AD44" s="181"/>
      <c r="AE44" s="181"/>
      <c r="AF44" s="181"/>
      <c r="AG44" s="181"/>
      <c r="AH44" s="181"/>
      <c r="AI44" s="181"/>
      <c r="AJ44" s="177">
        <f>+SUM(D44:AI44)</f>
        <v>0</v>
      </c>
      <c r="AK44" s="177"/>
      <c r="AL44" s="214"/>
      <c r="AM44" s="182"/>
      <c r="AN44" s="182"/>
      <c r="AO44" s="182"/>
      <c r="AP44" s="182"/>
      <c r="AQ44" s="182"/>
    </row>
    <row r="45" spans="1:43" ht="5.0999999999999996" customHeight="1">
      <c r="A45" s="150"/>
      <c r="B45" s="150"/>
      <c r="C45" s="150"/>
      <c r="D45" s="182"/>
      <c r="E45" s="182"/>
      <c r="F45" s="182"/>
      <c r="G45" s="182"/>
      <c r="H45" s="182"/>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98"/>
      <c r="AK45" s="134"/>
      <c r="AL45" s="142"/>
      <c r="AM45" s="142"/>
      <c r="AN45" s="136"/>
    </row>
    <row r="46" spans="1:43" ht="18" customHeight="1">
      <c r="A46" s="143" t="s">
        <v>338</v>
      </c>
      <c r="B46" s="134"/>
      <c r="D46" s="134"/>
      <c r="E46" s="134"/>
      <c r="F46" s="134"/>
      <c r="G46" s="134"/>
      <c r="H46" s="134"/>
      <c r="I46" s="134"/>
      <c r="J46" s="134"/>
      <c r="K46" s="134"/>
      <c r="L46" s="134"/>
      <c r="M46" s="134"/>
      <c r="N46" s="134"/>
      <c r="O46" s="134"/>
      <c r="P46" s="134"/>
      <c r="Q46" s="134"/>
      <c r="R46" s="134"/>
      <c r="S46" s="134"/>
      <c r="T46" s="134"/>
      <c r="U46" s="134"/>
      <c r="V46" s="134"/>
      <c r="W46" s="142"/>
      <c r="X46" s="134"/>
      <c r="Y46" s="134"/>
      <c r="Z46" s="134"/>
      <c r="AA46" s="134"/>
      <c r="AB46" s="134"/>
      <c r="AC46" s="134"/>
      <c r="AD46" s="134"/>
      <c r="AE46" s="134"/>
      <c r="AF46" s="134"/>
      <c r="AG46" s="134"/>
      <c r="AH46" s="134"/>
      <c r="AI46" s="134"/>
      <c r="AJ46" s="198"/>
      <c r="AK46" s="134"/>
      <c r="AL46" s="142"/>
      <c r="AM46" s="142"/>
      <c r="AN46" s="136"/>
    </row>
    <row r="47" spans="1:43" ht="45" customHeight="1">
      <c r="A47" s="144" t="s">
        <v>125</v>
      </c>
      <c r="B47" s="144"/>
      <c r="C47" s="144" t="s">
        <v>103</v>
      </c>
      <c r="D47" s="144"/>
      <c r="E47" s="151" t="s">
        <v>75</v>
      </c>
      <c r="F47" s="151"/>
      <c r="G47" s="151"/>
      <c r="H47" s="151"/>
      <c r="I47" s="182"/>
      <c r="J47" s="182"/>
      <c r="K47" s="182"/>
      <c r="L47" s="182"/>
      <c r="M47" s="182"/>
      <c r="N47" s="182"/>
      <c r="O47" s="182"/>
      <c r="P47" s="182"/>
      <c r="Q47" s="182"/>
      <c r="R47" s="182"/>
      <c r="S47" s="182"/>
      <c r="T47" s="182"/>
      <c r="U47" s="182"/>
      <c r="W47" s="142"/>
      <c r="X47" s="134"/>
      <c r="Y47" s="134"/>
      <c r="Z47" s="134"/>
      <c r="AA47" s="134"/>
      <c r="AB47" s="134"/>
      <c r="AC47" s="134"/>
      <c r="AD47" s="134"/>
      <c r="AE47" s="134"/>
      <c r="AF47" s="134"/>
      <c r="AG47" s="134"/>
      <c r="AH47" s="134"/>
      <c r="AI47" s="134"/>
      <c r="AJ47" s="198"/>
      <c r="AK47" s="134"/>
      <c r="AL47" s="142"/>
      <c r="AM47" s="142"/>
      <c r="AN47" s="136"/>
    </row>
    <row r="48" spans="1:43" ht="18" customHeight="1">
      <c r="A48" s="151" t="s">
        <v>331</v>
      </c>
      <c r="B48" s="151"/>
      <c r="C48" s="172" t="e">
        <f>ROUNDDOWN(IF(AL37&lt;=30,1,1+ROUNDUP((AL37-30)/30,0)),1)</f>
        <v>#DIV/0!</v>
      </c>
      <c r="D48" s="172"/>
      <c r="E48" s="172" t="e">
        <f>ROUNDDOWN(AL37/6,1)</f>
        <v>#DIV/0!</v>
      </c>
      <c r="F48" s="172"/>
      <c r="G48" s="172"/>
      <c r="H48" s="172"/>
      <c r="I48" s="182"/>
      <c r="J48" s="182"/>
      <c r="K48" s="182"/>
      <c r="L48" s="182"/>
      <c r="M48" s="182"/>
      <c r="N48" s="182"/>
      <c r="O48" s="182"/>
      <c r="P48" s="182"/>
      <c r="Q48" s="182"/>
      <c r="R48" s="182"/>
      <c r="S48" s="182"/>
      <c r="T48" s="182"/>
      <c r="U48" s="182"/>
      <c r="W48" s="142"/>
      <c r="X48" s="134"/>
      <c r="Y48" s="134"/>
      <c r="Z48" s="134"/>
      <c r="AA48" s="134"/>
      <c r="AB48" s="134"/>
      <c r="AC48" s="134"/>
      <c r="AD48" s="134"/>
      <c r="AE48" s="134"/>
      <c r="AF48" s="134"/>
      <c r="AG48" s="134"/>
      <c r="AH48" s="134"/>
      <c r="AI48" s="134"/>
      <c r="AJ48" s="198"/>
      <c r="AK48" s="134"/>
      <c r="AL48" s="142"/>
      <c r="AM48" s="142"/>
      <c r="AN48" s="136"/>
    </row>
    <row r="49" spans="1:40" ht="5.0999999999999996" customHeight="1">
      <c r="A49" s="150"/>
      <c r="B49" s="150"/>
      <c r="C49" s="150"/>
      <c r="D49" s="150"/>
      <c r="E49" s="150"/>
      <c r="F49" s="150"/>
      <c r="G49" s="150"/>
      <c r="H49" s="150"/>
      <c r="I49" s="150"/>
      <c r="J49" s="134"/>
      <c r="K49" s="134"/>
      <c r="L49" s="134"/>
      <c r="M49" s="198"/>
      <c r="N49" s="134"/>
      <c r="O49" s="134"/>
      <c r="P49" s="134"/>
      <c r="Q49" s="182"/>
      <c r="W49" s="142"/>
      <c r="X49" s="134"/>
      <c r="Y49" s="134"/>
      <c r="Z49" s="134"/>
      <c r="AA49" s="134"/>
      <c r="AB49" s="134"/>
      <c r="AC49" s="134"/>
      <c r="AD49" s="134"/>
      <c r="AE49" s="134"/>
      <c r="AF49" s="134"/>
      <c r="AG49" s="134"/>
      <c r="AH49" s="134"/>
      <c r="AI49" s="134"/>
      <c r="AJ49" s="198"/>
      <c r="AK49" s="134"/>
      <c r="AL49" s="142"/>
      <c r="AM49" s="142"/>
      <c r="AN49" s="136"/>
    </row>
    <row r="50" spans="1:40" ht="21" customHeight="1">
      <c r="A50" s="143" t="s">
        <v>127</v>
      </c>
      <c r="B50" s="131"/>
      <c r="C50" s="152"/>
      <c r="D50" s="152"/>
      <c r="E50" s="152"/>
      <c r="F50" s="152"/>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52"/>
      <c r="AM50" s="152"/>
      <c r="AN50" s="136"/>
    </row>
    <row r="51" spans="1:40" ht="24.95" customHeight="1">
      <c r="A51" s="136"/>
      <c r="B51" s="142"/>
      <c r="C51" s="173" t="str">
        <v>管理者</v>
      </c>
      <c r="D51" s="183"/>
      <c r="E51" s="151" t="s">
        <v>103</v>
      </c>
      <c r="F51" s="151"/>
      <c r="G51" s="151"/>
      <c r="H51" s="151"/>
      <c r="I51" s="173" t="s">
        <v>75</v>
      </c>
      <c r="J51" s="183"/>
      <c r="K51" s="183"/>
      <c r="L51" s="183"/>
      <c r="M51" s="183"/>
      <c r="N51" s="195"/>
      <c r="O51" s="173" t="str">
        <v>-</v>
      </c>
      <c r="P51" s="183"/>
      <c r="Q51" s="183"/>
      <c r="R51" s="183"/>
      <c r="S51" s="183"/>
      <c r="T51" s="195"/>
      <c r="U51" s="173" t="str">
        <v>-</v>
      </c>
      <c r="V51" s="183"/>
      <c r="W51" s="183"/>
      <c r="X51" s="183"/>
      <c r="Y51" s="183"/>
      <c r="Z51" s="195"/>
      <c r="AA51" s="173" t="str">
        <v>-</v>
      </c>
      <c r="AB51" s="183"/>
      <c r="AC51" s="183"/>
      <c r="AD51" s="183"/>
      <c r="AE51" s="183"/>
      <c r="AF51" s="195"/>
      <c r="AG51" s="151" t="str">
        <v>-</v>
      </c>
      <c r="AH51" s="151"/>
      <c r="AI51" s="151"/>
      <c r="AJ51" s="151"/>
      <c r="AK51" s="151"/>
      <c r="AL51" s="151" t="str">
        <v>-</v>
      </c>
      <c r="AM51" s="151"/>
      <c r="AN51" s="136"/>
    </row>
    <row r="52" spans="1:40" ht="18" customHeight="1">
      <c r="A52" s="136"/>
      <c r="B52" s="142"/>
      <c r="C52" s="140" t="s">
        <v>144</v>
      </c>
      <c r="D52" s="140" t="s">
        <v>367</v>
      </c>
      <c r="E52" s="144" t="s">
        <v>144</v>
      </c>
      <c r="F52" s="144" t="s">
        <v>367</v>
      </c>
      <c r="G52" s="144"/>
      <c r="H52" s="144"/>
      <c r="I52" s="140" t="s">
        <v>144</v>
      </c>
      <c r="J52" s="141"/>
      <c r="K52" s="186"/>
      <c r="L52" s="140" t="s">
        <v>367</v>
      </c>
      <c r="M52" s="141"/>
      <c r="N52" s="186"/>
      <c r="O52" s="140" t="s">
        <v>144</v>
      </c>
      <c r="P52" s="141"/>
      <c r="Q52" s="186"/>
      <c r="R52" s="140" t="s">
        <v>367</v>
      </c>
      <c r="S52" s="141"/>
      <c r="T52" s="186"/>
      <c r="U52" s="140" t="s">
        <v>144</v>
      </c>
      <c r="V52" s="141"/>
      <c r="W52" s="186"/>
      <c r="X52" s="140" t="s">
        <v>367</v>
      </c>
      <c r="Y52" s="141"/>
      <c r="Z52" s="186"/>
      <c r="AA52" s="140" t="s">
        <v>144</v>
      </c>
      <c r="AB52" s="141"/>
      <c r="AC52" s="186"/>
      <c r="AD52" s="140" t="s">
        <v>367</v>
      </c>
      <c r="AE52" s="141"/>
      <c r="AF52" s="186"/>
      <c r="AG52" s="140" t="s">
        <v>144</v>
      </c>
      <c r="AH52" s="141"/>
      <c r="AI52" s="186"/>
      <c r="AJ52" s="140" t="s">
        <v>367</v>
      </c>
      <c r="AK52" s="186"/>
      <c r="AL52" s="144" t="s">
        <v>49</v>
      </c>
      <c r="AM52" s="144" t="s">
        <v>381</v>
      </c>
      <c r="AN52" s="136"/>
    </row>
    <row r="53" spans="1:40" ht="18" customHeight="1">
      <c r="A53" s="136"/>
      <c r="B53" s="144" t="s">
        <v>142</v>
      </c>
      <c r="C53" s="144">
        <f>COUNTIFS($B$11:$B$30,C$51,$C$11:$C$30,"A",$E$11:$E$30,"*")</f>
        <v>1</v>
      </c>
      <c r="D53" s="144">
        <f>COUNTIFS($B$11:$B$30,C$51,$C$11:$C$30,"B",$E$11:$E$30,"*")</f>
        <v>0</v>
      </c>
      <c r="E53" s="144">
        <f>COUNTIFS($B$11:$B$30,E$51,$C$11:$C$30,"A",$E$11:$E$30,"*")</f>
        <v>0</v>
      </c>
      <c r="F53" s="140">
        <f>COUNTIFS($B$11:$B$30,E$51,$C$11:$C$30,"B",$E$11:$E$30,"*")</f>
        <v>1</v>
      </c>
      <c r="G53" s="141"/>
      <c r="H53" s="186"/>
      <c r="I53" s="140">
        <f>COUNTIFS($B$11:$B$30,I$51,$C$11:$C$30,"A",$E$11:$E$30,"*")</f>
        <v>0</v>
      </c>
      <c r="J53" s="141"/>
      <c r="K53" s="186"/>
      <c r="L53" s="140">
        <f>COUNTIFS($B$11:$B$30,I$51,$C$11:$C$30,"B",$E$11:$E$30,"*")</f>
        <v>0</v>
      </c>
      <c r="M53" s="141"/>
      <c r="N53" s="186"/>
      <c r="O53" s="140">
        <f>COUNTIFS($B$11:$B$30,O$51,$C$11:$C$30,"A",$E$11:$E$30,"*")</f>
        <v>0</v>
      </c>
      <c r="P53" s="141"/>
      <c r="Q53" s="186"/>
      <c r="R53" s="140">
        <f>COUNTIFS($B$11:$B$30,O$51,$C$11:$C$30,"B",$E$11:$E$30,"*")</f>
        <v>0</v>
      </c>
      <c r="S53" s="141"/>
      <c r="T53" s="186"/>
      <c r="U53" s="140">
        <f>COUNTIFS($B$11:$B$30,U$51,$C$11:$C$30,"A",$E$11:$E$30,"*")</f>
        <v>0</v>
      </c>
      <c r="V53" s="141"/>
      <c r="W53" s="186"/>
      <c r="X53" s="140">
        <f>COUNTIFS($B$11:$B$30,U$51,$C$11:$C$30,"B",$E$11:$E$30,"*")</f>
        <v>0</v>
      </c>
      <c r="Y53" s="141"/>
      <c r="Z53" s="186"/>
      <c r="AA53" s="140">
        <f>COUNTIFS($B$11:$B$30,AA$51,$C$11:$C$30,"A",$E$11:$E$30,"*")</f>
        <v>0</v>
      </c>
      <c r="AB53" s="141"/>
      <c r="AC53" s="186"/>
      <c r="AD53" s="140">
        <f>COUNTIFS($B$11:$B$30,AA$51,$C$11:$C$30,"B",$E$11:$E$30,"*")</f>
        <v>0</v>
      </c>
      <c r="AE53" s="141"/>
      <c r="AF53" s="186"/>
      <c r="AG53" s="140">
        <f>COUNTIFS($B$11:$B$30,AG$51,$C$11:$C$30,"A",$E$11:$E$30,"*")</f>
        <v>0</v>
      </c>
      <c r="AH53" s="141"/>
      <c r="AI53" s="186"/>
      <c r="AJ53" s="140">
        <f>COUNTIFS($B$11:$B$30,AG$51,$C$11:$C$30,"B",$E$11:$E$30,"*")</f>
        <v>0</v>
      </c>
      <c r="AK53" s="186"/>
      <c r="AL53" s="144">
        <f>COUNTIFS($B$11:$B$30,AL$51,$C$11:$C$30,"A",$E$11:$E$30,"*")</f>
        <v>0</v>
      </c>
      <c r="AM53" s="144">
        <f>COUNTIFS($B$11:$B$30,AL$51,$C$11:$C$30,"B",$E$11:$E$30,"*")</f>
        <v>0</v>
      </c>
      <c r="AN53" s="136"/>
    </row>
    <row r="54" spans="1:40" ht="18" customHeight="1">
      <c r="A54" s="136"/>
      <c r="B54" s="151" t="s">
        <v>354</v>
      </c>
      <c r="C54" s="174"/>
      <c r="D54" s="174"/>
      <c r="E54" s="144">
        <f>COUNTIFS($B$11:$B$30,E$51,$C$11:$C$30,"C",$E$11:$E$30,"*")</f>
        <v>0</v>
      </c>
      <c r="F54" s="140">
        <f>COUNTIFS($B$11:$B$30,E$51,$C$11:$C$30,"D",$E$11:$E$30,"*")</f>
        <v>0</v>
      </c>
      <c r="G54" s="141"/>
      <c r="H54" s="186"/>
      <c r="I54" s="140">
        <f>COUNTIFS($B$11:$B$30,I$51,$C$11:$C$30,"C",$E$11:$E$30,"*")</f>
        <v>1</v>
      </c>
      <c r="J54" s="141"/>
      <c r="K54" s="186"/>
      <c r="L54" s="140">
        <f>COUNTIFS($B$11:$B$30,I$51,$C$11:$C$30,"D",$E$11:$E$30,"*")</f>
        <v>1</v>
      </c>
      <c r="M54" s="141"/>
      <c r="N54" s="186"/>
      <c r="O54" s="140">
        <f>COUNTIFS($B$11:$B$30,O$51,$C$11:$C$30,"C",$E$11:$E$30,"*")</f>
        <v>0</v>
      </c>
      <c r="P54" s="141"/>
      <c r="Q54" s="186"/>
      <c r="R54" s="140">
        <f>COUNTIFS($B$11:$B$30,O$51,$C$11:$C$30,"D",$E$11:$E$30,"*")</f>
        <v>0</v>
      </c>
      <c r="S54" s="141"/>
      <c r="T54" s="186"/>
      <c r="U54" s="140">
        <f>COUNTIFS($B$11:$B$30,U$51,$C$11:$C$30,"C",$E$11:$E$30,"*")</f>
        <v>0</v>
      </c>
      <c r="V54" s="141"/>
      <c r="W54" s="186"/>
      <c r="X54" s="140">
        <f>COUNTIFS($B$11:$B$30,U$51,$C$11:$C$30,"D",$E$11:$E$30,"*")</f>
        <v>0</v>
      </c>
      <c r="Y54" s="141"/>
      <c r="Z54" s="186"/>
      <c r="AA54" s="140">
        <f>COUNTIFS($B$11:$B$30,AA$51,$C$11:$C$30,"C",$E$11:$E$30,"*")</f>
        <v>0</v>
      </c>
      <c r="AB54" s="141"/>
      <c r="AC54" s="186"/>
      <c r="AD54" s="140">
        <f>COUNTIFS($B$11:$B$30,AA$51,$C$11:$C$30,"D",$E$11:$E$30,"*")</f>
        <v>0</v>
      </c>
      <c r="AE54" s="141"/>
      <c r="AF54" s="186"/>
      <c r="AG54" s="140">
        <f>COUNTIFS($B$11:$B$30,AG$51,$C$11:$C$30,"C",$E$11:$E$30,"*")</f>
        <v>0</v>
      </c>
      <c r="AH54" s="141"/>
      <c r="AI54" s="186"/>
      <c r="AJ54" s="140">
        <f>COUNTIFS($B$11:$B$30,AG$51,$C$11:$C$30,"D",$E$11:$E$30,"*")</f>
        <v>0</v>
      </c>
      <c r="AK54" s="186"/>
      <c r="AL54" s="144">
        <f>COUNTIFS($B$11:$B$30,AL$51,$C$11:$C$30,"C",$E$11:$E$30,"*")</f>
        <v>0</v>
      </c>
      <c r="AM54" s="144">
        <f>COUNTIFS($B$11:$B$30,AL$51,$C$11:$C$30,"D",$E$11:$E$30,"*")</f>
        <v>0</v>
      </c>
      <c r="AN54" s="136"/>
    </row>
    <row r="55" spans="1:40" ht="24.95" customHeight="1">
      <c r="A55" s="136"/>
      <c r="B55" s="151" t="s">
        <v>5</v>
      </c>
      <c r="C55" s="175"/>
      <c r="D55" s="184"/>
      <c r="E55" s="173" t="e">
        <f>IF($AK$3="４週",SUMIFS($AK$11:$AK$30,$B$11:$B$30,E51)/4/$AH$5,IF($AK$3="歴月",SUMIFS($AK$11:$AK$30,$B$11:$B$30,E51)/$AL$5,"記載する期間を選択してください"))</f>
        <v>#DIV/0!</v>
      </c>
      <c r="F55" s="183"/>
      <c r="G55" s="183"/>
      <c r="H55" s="195"/>
      <c r="I55" s="173" t="e">
        <f>IF($AK$3="４週",SUMIFS($AK$11:$AK$30,$B$11:$B$30,I51)/4/$AH$5,IF($AK$3="歴月",SUMIFS($AK$11:$AK$30,$B$11:$B$30,I51)/$AL$5,"記載する期間を選択してください"))</f>
        <v>#DIV/0!</v>
      </c>
      <c r="J55" s="183"/>
      <c r="K55" s="183"/>
      <c r="L55" s="183"/>
      <c r="M55" s="183"/>
      <c r="N55" s="195"/>
      <c r="O55" s="173" t="e">
        <f>IF($AK$3="４週",SUMIFS($AK$11:$AK$30,$B$11:$B$30,O51)/4/$AH$5,IF($AK$3="歴月",SUMIFS($AK$11:$AK$30,$B$11:$B$30,O51)/$AL$5,"記載する期間を選択してください"))</f>
        <v>#DIV/0!</v>
      </c>
      <c r="P55" s="183"/>
      <c r="Q55" s="183"/>
      <c r="R55" s="183"/>
      <c r="S55" s="183"/>
      <c r="T55" s="195"/>
      <c r="U55" s="173" t="e">
        <f>IF($AK$3="４週",SUMIFS($AK$11:$AK$30,$B$11:$B$30,U51)/4/$AH$5,IF($AK$3="歴月",SUMIFS($AK$11:$AK$30,$B$11:$B$30,U51)/$AL$5,"記載する期間を選択してください"))</f>
        <v>#DIV/0!</v>
      </c>
      <c r="V55" s="183"/>
      <c r="W55" s="183"/>
      <c r="X55" s="183"/>
      <c r="Y55" s="183"/>
      <c r="Z55" s="195"/>
      <c r="AA55" s="173" t="e">
        <f>IF($AK$3="４週",SUMIFS($AK$11:$AK$30,$B$11:$B$30,AA51)/4/$AH$5,IF($AK$3="歴月",SUMIFS($AK$11:$AK$30,$B$11:$B$30,AA51)/$AL$5,"記載する期間を選択してください"))</f>
        <v>#DIV/0!</v>
      </c>
      <c r="AB55" s="183"/>
      <c r="AC55" s="183"/>
      <c r="AD55" s="183"/>
      <c r="AE55" s="183"/>
      <c r="AF55" s="195"/>
      <c r="AG55" s="173" t="e">
        <f>IF($AK$3="４週",SUMIFS($AK$11:$AK$30,$B$11:$B$30,AG51)/4/$AH$5,IF($AK$3="歴月",SUMIFS($AK$11:$AK$30,$B$11:$B$30,AG51)/$AL$5,"記載する期間を選択してください"))</f>
        <v>#DIV/0!</v>
      </c>
      <c r="AH55" s="183"/>
      <c r="AI55" s="183"/>
      <c r="AJ55" s="183"/>
      <c r="AK55" s="195"/>
      <c r="AL55" s="173" t="e">
        <f>IF($AK$3="４週",SUMIFS($AK$11:$AK$30,$B$11:$B$30,AL51)/4/$AH$5,IF($AK$3="歴月",SUMIFS($AK$11:$AK$30,$B$11:$B$30,AL51)/$AL$5,"記載する期間を選択してください"))</f>
        <v>#DIV/0!</v>
      </c>
      <c r="AM55" s="195"/>
      <c r="AN55" s="136"/>
    </row>
    <row r="56" spans="1:40" ht="5.0999999999999996" customHeight="1">
      <c r="A56" s="136"/>
      <c r="B56" s="131"/>
      <c r="C56" s="176">
        <v>2</v>
      </c>
      <c r="D56" s="176"/>
      <c r="E56" s="176">
        <v>3</v>
      </c>
      <c r="F56" s="176"/>
      <c r="G56" s="176"/>
      <c r="H56" s="176"/>
      <c r="I56" s="176">
        <v>4</v>
      </c>
      <c r="J56" s="176"/>
      <c r="K56" s="176"/>
      <c r="L56" s="176"/>
      <c r="M56" s="176"/>
      <c r="N56" s="176"/>
      <c r="O56" s="176">
        <v>5</v>
      </c>
      <c r="P56" s="176"/>
      <c r="Q56" s="176"/>
      <c r="R56" s="176"/>
      <c r="S56" s="176"/>
      <c r="T56" s="176"/>
      <c r="U56" s="176">
        <v>6</v>
      </c>
      <c r="V56" s="176"/>
      <c r="W56" s="176"/>
      <c r="X56" s="176"/>
      <c r="Y56" s="176"/>
      <c r="Z56" s="176"/>
      <c r="AA56" s="176">
        <v>7</v>
      </c>
      <c r="AB56" s="176"/>
      <c r="AC56" s="176"/>
      <c r="AD56" s="176"/>
      <c r="AE56" s="176"/>
      <c r="AF56" s="176"/>
      <c r="AG56" s="176">
        <v>8</v>
      </c>
      <c r="AH56" s="176"/>
      <c r="AI56" s="176"/>
      <c r="AJ56" s="176"/>
      <c r="AK56" s="176"/>
      <c r="AL56" s="176">
        <v>9</v>
      </c>
      <c r="AM56" s="152"/>
      <c r="AN56" s="136"/>
    </row>
    <row r="57" spans="1:40" ht="15" customHeight="1">
      <c r="A57" s="134" t="s">
        <v>339</v>
      </c>
      <c r="B57" s="162"/>
      <c r="C57" s="162"/>
      <c r="D57" s="162"/>
      <c r="E57" s="162"/>
      <c r="F57" s="192"/>
      <c r="G57" s="162"/>
      <c r="H57" s="176"/>
      <c r="I57" s="176"/>
      <c r="J57" s="176"/>
      <c r="K57" s="176"/>
      <c r="L57" s="176"/>
      <c r="M57" s="176"/>
      <c r="N57" s="176"/>
      <c r="O57" s="176"/>
      <c r="P57" s="176"/>
      <c r="Q57" s="176"/>
      <c r="R57" s="176">
        <v>6</v>
      </c>
      <c r="S57" s="176"/>
      <c r="T57" s="176"/>
      <c r="U57" s="176"/>
      <c r="V57" s="176"/>
      <c r="W57" s="176"/>
      <c r="X57" s="176">
        <v>7</v>
      </c>
      <c r="Y57" s="176"/>
      <c r="Z57" s="176"/>
      <c r="AA57" s="176"/>
      <c r="AB57" s="176"/>
      <c r="AC57" s="176"/>
      <c r="AD57" s="176">
        <v>8</v>
      </c>
      <c r="AE57" s="176"/>
      <c r="AF57" s="176"/>
      <c r="AG57" s="204"/>
      <c r="AH57" s="204"/>
      <c r="AI57" s="204"/>
      <c r="AJ57" s="204">
        <v>9</v>
      </c>
      <c r="AK57" s="176"/>
      <c r="AL57" s="176"/>
      <c r="AM57" s="136"/>
    </row>
    <row r="58" spans="1:40" s="134" customFormat="1" ht="15" customHeight="1">
      <c r="A58" s="134" t="s">
        <v>47</v>
      </c>
      <c r="B58" s="150"/>
      <c r="C58" s="150"/>
      <c r="D58" s="150"/>
      <c r="E58" s="150"/>
      <c r="F58" s="150"/>
      <c r="G58" s="150"/>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143"/>
      <c r="AL58" s="143"/>
      <c r="AM58" s="143"/>
    </row>
    <row r="59" spans="1:40" s="134" customFormat="1" ht="15" customHeight="1">
      <c r="A59" s="134" t="s">
        <v>130</v>
      </c>
      <c r="B59" s="150"/>
      <c r="C59" s="150"/>
      <c r="D59" s="150"/>
      <c r="E59" s="150"/>
      <c r="F59" s="150"/>
      <c r="G59" s="150"/>
      <c r="H59" s="143"/>
      <c r="I59" s="143"/>
      <c r="J59" s="143"/>
      <c r="K59" s="143"/>
      <c r="L59" s="143"/>
      <c r="M59" s="143"/>
      <c r="N59" s="143"/>
      <c r="O59" s="143"/>
      <c r="P59" s="143"/>
      <c r="Q59" s="143"/>
      <c r="R59" s="143"/>
      <c r="S59" s="143"/>
      <c r="T59" s="143"/>
      <c r="U59" s="143"/>
      <c r="V59" s="143"/>
      <c r="W59" s="143"/>
      <c r="X59" s="143"/>
      <c r="Y59" s="143"/>
      <c r="Z59" s="143"/>
      <c r="AA59" s="143"/>
      <c r="AB59" s="143"/>
      <c r="AC59" s="143"/>
      <c r="AD59" s="143"/>
      <c r="AE59" s="143"/>
      <c r="AF59" s="143"/>
      <c r="AG59" s="143"/>
      <c r="AH59" s="143"/>
      <c r="AI59" s="143"/>
      <c r="AJ59" s="143"/>
      <c r="AK59" s="143"/>
      <c r="AL59" s="143"/>
      <c r="AM59" s="143"/>
    </row>
    <row r="60" spans="1:40" s="134" customFormat="1" ht="15" customHeight="1">
      <c r="A60" s="134" t="s">
        <v>341</v>
      </c>
      <c r="B60" s="150"/>
      <c r="C60" s="150"/>
      <c r="D60" s="150"/>
      <c r="E60" s="150"/>
      <c r="F60" s="150"/>
      <c r="G60" s="150"/>
      <c r="H60" s="143"/>
      <c r="I60" s="143"/>
      <c r="J60" s="143"/>
      <c r="K60" s="143"/>
      <c r="L60" s="143"/>
      <c r="M60" s="143"/>
      <c r="N60" s="143"/>
      <c r="O60" s="143"/>
      <c r="P60" s="143"/>
      <c r="Q60" s="143"/>
      <c r="R60" s="143"/>
      <c r="S60" s="143"/>
      <c r="T60" s="143"/>
      <c r="U60" s="143"/>
      <c r="V60" s="143"/>
      <c r="W60" s="143"/>
      <c r="X60" s="143"/>
      <c r="Y60" s="143"/>
      <c r="Z60" s="143"/>
      <c r="AA60" s="143"/>
      <c r="AB60" s="143"/>
      <c r="AC60" s="143"/>
      <c r="AD60" s="143"/>
      <c r="AE60" s="143"/>
      <c r="AF60" s="143"/>
      <c r="AG60" s="143"/>
      <c r="AH60" s="143"/>
      <c r="AI60" s="143"/>
      <c r="AJ60" s="143"/>
      <c r="AK60" s="143"/>
      <c r="AL60" s="143"/>
      <c r="AM60" s="143"/>
    </row>
    <row r="61" spans="1:40" s="134" customFormat="1" ht="15" customHeight="1">
      <c r="A61" s="134" t="s">
        <v>297</v>
      </c>
      <c r="B61" s="150"/>
      <c r="C61" s="150"/>
      <c r="D61" s="150"/>
      <c r="E61" s="150"/>
      <c r="F61" s="150"/>
      <c r="G61" s="150"/>
      <c r="H61" s="143"/>
      <c r="I61" s="143"/>
      <c r="J61" s="143"/>
      <c r="K61" s="143"/>
      <c r="L61" s="143"/>
      <c r="M61" s="143"/>
      <c r="N61" s="143"/>
      <c r="O61" s="143"/>
      <c r="P61" s="143"/>
      <c r="Q61" s="143"/>
      <c r="R61" s="143"/>
      <c r="S61" s="143"/>
      <c r="T61" s="143"/>
      <c r="U61" s="143"/>
      <c r="V61" s="143"/>
      <c r="W61" s="143"/>
      <c r="X61" s="143"/>
      <c r="Y61" s="143"/>
      <c r="Z61" s="143"/>
      <c r="AA61" s="143"/>
      <c r="AB61" s="143"/>
      <c r="AC61" s="143"/>
      <c r="AD61" s="143"/>
      <c r="AE61" s="143"/>
      <c r="AF61" s="143"/>
      <c r="AG61" s="143"/>
      <c r="AH61" s="143"/>
      <c r="AI61" s="143"/>
      <c r="AJ61" s="143"/>
      <c r="AK61" s="143"/>
      <c r="AL61" s="143"/>
      <c r="AM61" s="143"/>
    </row>
    <row r="62" spans="1:40" ht="15" customHeight="1">
      <c r="A62" s="134" t="s">
        <v>342</v>
      </c>
      <c r="B62" s="163"/>
      <c r="C62" s="134"/>
      <c r="D62" s="134"/>
      <c r="E62" s="134"/>
      <c r="F62" s="134"/>
      <c r="G62" s="134"/>
    </row>
    <row r="63" spans="1:40" ht="15" customHeight="1">
      <c r="A63" s="134" t="s">
        <v>285</v>
      </c>
      <c r="B63" s="163"/>
      <c r="C63" s="134"/>
      <c r="D63" s="134"/>
      <c r="E63" s="134"/>
      <c r="F63" s="134"/>
      <c r="G63" s="134"/>
    </row>
    <row r="64" spans="1:40" ht="15" customHeight="1">
      <c r="A64" s="134"/>
      <c r="B64" s="144" t="s">
        <v>355</v>
      </c>
      <c r="C64" s="144" t="s">
        <v>146</v>
      </c>
      <c r="D64" s="144"/>
      <c r="E64" s="144"/>
      <c r="F64" s="134"/>
      <c r="G64" s="134"/>
    </row>
    <row r="65" spans="1:7" ht="15" customHeight="1">
      <c r="A65" s="134"/>
      <c r="B65" s="164" t="s">
        <v>264</v>
      </c>
      <c r="C65" s="177" t="s">
        <v>363</v>
      </c>
      <c r="D65" s="177"/>
      <c r="E65" s="177"/>
      <c r="F65" s="134"/>
      <c r="G65" s="134"/>
    </row>
    <row r="66" spans="1:7" ht="15" customHeight="1">
      <c r="A66" s="134"/>
      <c r="B66" s="164" t="s">
        <v>356</v>
      </c>
      <c r="C66" s="177" t="s">
        <v>364</v>
      </c>
      <c r="D66" s="177"/>
      <c r="E66" s="177"/>
      <c r="F66" s="134"/>
      <c r="G66" s="134"/>
    </row>
    <row r="67" spans="1:7" ht="15" customHeight="1">
      <c r="A67" s="134"/>
      <c r="B67" s="164" t="s">
        <v>357</v>
      </c>
      <c r="C67" s="177" t="s">
        <v>365</v>
      </c>
      <c r="D67" s="177"/>
      <c r="E67" s="177"/>
      <c r="F67" s="134"/>
      <c r="G67" s="134"/>
    </row>
    <row r="68" spans="1:7" ht="15" customHeight="1">
      <c r="A68" s="134"/>
      <c r="B68" s="164" t="s">
        <v>358</v>
      </c>
      <c r="C68" s="177" t="s">
        <v>34</v>
      </c>
      <c r="D68" s="177"/>
      <c r="E68" s="177"/>
      <c r="F68" s="134"/>
      <c r="G68" s="134"/>
    </row>
    <row r="69" spans="1:7" ht="15" customHeight="1">
      <c r="A69" s="134"/>
      <c r="B69" s="134" t="s">
        <v>359</v>
      </c>
      <c r="C69" s="134"/>
      <c r="D69" s="134"/>
      <c r="E69" s="134"/>
      <c r="F69" s="134"/>
      <c r="G69" s="134"/>
    </row>
    <row r="70" spans="1:7" ht="15" customHeight="1">
      <c r="A70" s="134"/>
      <c r="B70" s="134" t="s">
        <v>360</v>
      </c>
      <c r="C70" s="134"/>
      <c r="D70" s="134"/>
      <c r="E70" s="134"/>
      <c r="F70" s="134"/>
      <c r="G70" s="134"/>
    </row>
    <row r="71" spans="1:7" ht="15" customHeight="1">
      <c r="A71" s="134"/>
      <c r="B71" s="134" t="s">
        <v>361</v>
      </c>
      <c r="C71" s="134"/>
      <c r="D71" s="134"/>
      <c r="E71" s="134"/>
      <c r="F71" s="134"/>
      <c r="G71" s="134"/>
    </row>
    <row r="72" spans="1:7" ht="15" customHeight="1">
      <c r="A72" s="134" t="s">
        <v>152</v>
      </c>
      <c r="B72" s="163"/>
      <c r="C72" s="134"/>
      <c r="D72" s="134"/>
      <c r="E72" s="134"/>
      <c r="F72" s="134"/>
      <c r="G72" s="134"/>
    </row>
    <row r="73" spans="1:7" ht="15" customHeight="1">
      <c r="A73" s="134" t="s">
        <v>343</v>
      </c>
      <c r="B73" s="163"/>
      <c r="C73" s="134"/>
      <c r="D73" s="134"/>
      <c r="E73" s="134"/>
      <c r="F73" s="134"/>
      <c r="G73" s="134"/>
    </row>
    <row r="74" spans="1:7" ht="15" customHeight="1">
      <c r="A74" s="134" t="s">
        <v>344</v>
      </c>
      <c r="B74" s="163"/>
      <c r="C74" s="134"/>
      <c r="D74" s="134"/>
      <c r="E74" s="134"/>
      <c r="F74" s="134"/>
      <c r="G74" s="134"/>
    </row>
    <row r="75" spans="1:7" ht="15" customHeight="1">
      <c r="A75" s="134" t="s">
        <v>345</v>
      </c>
      <c r="B75" s="163"/>
      <c r="C75" s="134"/>
      <c r="D75" s="134"/>
      <c r="E75" s="134"/>
      <c r="F75" s="134"/>
      <c r="G75" s="134"/>
    </row>
    <row r="76" spans="1:7" ht="15" customHeight="1">
      <c r="A76" s="134" t="s">
        <v>346</v>
      </c>
      <c r="B76" s="163"/>
      <c r="C76" s="134"/>
      <c r="D76" s="134"/>
      <c r="E76" s="134"/>
      <c r="F76" s="134"/>
      <c r="G76" s="134"/>
    </row>
    <row r="77" spans="1:7" ht="15" customHeight="1">
      <c r="A77" s="134" t="s">
        <v>347</v>
      </c>
      <c r="B77" s="163"/>
      <c r="C77" s="134"/>
      <c r="D77" s="134"/>
      <c r="E77" s="134"/>
      <c r="F77" s="134"/>
      <c r="G77" s="134"/>
    </row>
    <row r="78" spans="1:7" ht="15" customHeight="1">
      <c r="A78" s="134"/>
      <c r="B78" s="134" t="s">
        <v>302</v>
      </c>
      <c r="C78" s="134"/>
      <c r="D78" s="134"/>
      <c r="E78" s="134"/>
      <c r="F78" s="134"/>
      <c r="G78" s="134"/>
    </row>
    <row r="79" spans="1:7" ht="15" customHeight="1">
      <c r="A79" s="134"/>
      <c r="B79" s="134" t="s">
        <v>362</v>
      </c>
      <c r="C79" s="134"/>
      <c r="D79" s="134"/>
      <c r="E79" s="134"/>
      <c r="F79" s="134"/>
      <c r="G79" s="134"/>
    </row>
    <row r="80" spans="1:7" ht="15" customHeight="1">
      <c r="A80" s="134" t="s">
        <v>197</v>
      </c>
      <c r="B80" s="163"/>
      <c r="C80" s="134"/>
      <c r="D80" s="134"/>
      <c r="E80" s="134"/>
      <c r="F80" s="134"/>
      <c r="G80" s="134"/>
    </row>
    <row r="81" spans="1:7" ht="15" customHeight="1">
      <c r="A81" s="134" t="s">
        <v>133</v>
      </c>
      <c r="B81" s="163"/>
      <c r="C81" s="134"/>
      <c r="D81" s="134"/>
      <c r="E81" s="134"/>
      <c r="F81" s="134"/>
      <c r="G81" s="134"/>
    </row>
    <row r="82" spans="1:7" ht="15" customHeight="1">
      <c r="A82" s="134" t="s">
        <v>348</v>
      </c>
      <c r="B82" s="163"/>
      <c r="C82" s="134"/>
      <c r="D82" s="134"/>
      <c r="E82" s="134"/>
      <c r="F82" s="134"/>
      <c r="G82" s="134"/>
    </row>
    <row r="83" spans="1:7" ht="15" customHeight="1">
      <c r="A83" s="134" t="s">
        <v>321</v>
      </c>
      <c r="B83" s="163"/>
      <c r="C83" s="134"/>
      <c r="D83" s="134"/>
      <c r="E83" s="134"/>
      <c r="F83" s="134"/>
      <c r="G83" s="134"/>
    </row>
    <row r="84" spans="1:7" ht="15" customHeight="1">
      <c r="A84" s="134" t="s">
        <v>334</v>
      </c>
      <c r="B84" s="163"/>
      <c r="C84" s="134"/>
      <c r="D84" s="134"/>
      <c r="E84" s="134"/>
      <c r="F84" s="134"/>
      <c r="G84" s="134"/>
    </row>
    <row r="85" spans="1:7" ht="15" customHeight="1">
      <c r="A85" s="134" t="s">
        <v>349</v>
      </c>
      <c r="B85" s="163"/>
      <c r="C85" s="134"/>
      <c r="D85" s="134"/>
      <c r="E85" s="134"/>
      <c r="F85" s="134"/>
      <c r="G85" s="134"/>
    </row>
    <row r="86" spans="1:7" ht="15" customHeight="1">
      <c r="A86" s="134" t="s">
        <v>158</v>
      </c>
      <c r="B86" s="163"/>
      <c r="C86" s="134"/>
      <c r="D86" s="134"/>
      <c r="E86" s="134"/>
      <c r="F86" s="134"/>
      <c r="G86" s="134"/>
    </row>
    <row r="87" spans="1:7" ht="15" customHeight="1">
      <c r="A87" s="134" t="s">
        <v>350</v>
      </c>
      <c r="B87" s="163"/>
      <c r="C87" s="134"/>
      <c r="D87" s="134"/>
      <c r="E87" s="134"/>
      <c r="F87" s="134"/>
      <c r="G87" s="134"/>
    </row>
  </sheetData>
  <mergeCells count="210">
    <mergeCell ref="AK1:AN1"/>
    <mergeCell ref="M2:P2"/>
    <mergeCell ref="Q2:R2"/>
    <mergeCell ref="S2:T2"/>
    <mergeCell ref="U2:V2"/>
    <mergeCell ref="AK2:AN2"/>
    <mergeCell ref="AK3:AN3"/>
    <mergeCell ref="AK4:AN4"/>
    <mergeCell ref="AH5:AJ5"/>
    <mergeCell ref="F7:AJ7"/>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32:E32"/>
    <mergeCell ref="A36:C36"/>
    <mergeCell ref="F36:H36"/>
    <mergeCell ref="I36:K36"/>
    <mergeCell ref="L36:N36"/>
    <mergeCell ref="O36:Q36"/>
    <mergeCell ref="R36:T36"/>
    <mergeCell ref="U36:W36"/>
    <mergeCell ref="X36:Z36"/>
    <mergeCell ref="AA36:AC36"/>
    <mergeCell ref="AD36:AF36"/>
    <mergeCell ref="AG36:AI36"/>
    <mergeCell ref="AJ36:AK36"/>
    <mergeCell ref="A37:C37"/>
    <mergeCell ref="F37:H37"/>
    <mergeCell ref="I37:K37"/>
    <mergeCell ref="L37:N37"/>
    <mergeCell ref="O37:Q37"/>
    <mergeCell ref="R37:T37"/>
    <mergeCell ref="U37:W37"/>
    <mergeCell ref="X37:Z37"/>
    <mergeCell ref="AA37:AC37"/>
    <mergeCell ref="AD37:AF37"/>
    <mergeCell ref="AG37:AI37"/>
    <mergeCell ref="AJ37:AK37"/>
    <mergeCell ref="F38:H38"/>
    <mergeCell ref="I38:K38"/>
    <mergeCell ref="L38:N38"/>
    <mergeCell ref="O38:Q38"/>
    <mergeCell ref="R38:T38"/>
    <mergeCell ref="U38:W38"/>
    <mergeCell ref="X38:Z38"/>
    <mergeCell ref="AA38:AC38"/>
    <mergeCell ref="AD38:AF38"/>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40:H40"/>
    <mergeCell ref="I40:K40"/>
    <mergeCell ref="L40:N40"/>
    <mergeCell ref="O40:Q40"/>
    <mergeCell ref="R40:T40"/>
    <mergeCell ref="U40:W40"/>
    <mergeCell ref="X40:Z40"/>
    <mergeCell ref="AA40:AC40"/>
    <mergeCell ref="AD40:AF40"/>
    <mergeCell ref="AG40:AI40"/>
    <mergeCell ref="AJ40:AK40"/>
    <mergeCell ref="F41:H41"/>
    <mergeCell ref="I41:K41"/>
    <mergeCell ref="L41:N41"/>
    <mergeCell ref="O41:Q41"/>
    <mergeCell ref="R41:T41"/>
    <mergeCell ref="U41:W41"/>
    <mergeCell ref="X41:Z41"/>
    <mergeCell ref="AA41:AC41"/>
    <mergeCell ref="AD41:AF41"/>
    <mergeCell ref="AG41:AI41"/>
    <mergeCell ref="AJ41:AK41"/>
    <mergeCell ref="F42:H42"/>
    <mergeCell ref="I42:K42"/>
    <mergeCell ref="L42:N42"/>
    <mergeCell ref="O42:Q42"/>
    <mergeCell ref="R42:T42"/>
    <mergeCell ref="U42:W42"/>
    <mergeCell ref="X42:Z42"/>
    <mergeCell ref="AA42:AC42"/>
    <mergeCell ref="AD42:AF42"/>
    <mergeCell ref="AG42:AI42"/>
    <mergeCell ref="AJ42:AK42"/>
    <mergeCell ref="A43:C43"/>
    <mergeCell ref="F43:H43"/>
    <mergeCell ref="I43:K43"/>
    <mergeCell ref="L43:N43"/>
    <mergeCell ref="O43:Q43"/>
    <mergeCell ref="R43:T43"/>
    <mergeCell ref="U43:W43"/>
    <mergeCell ref="X43:Z43"/>
    <mergeCell ref="AA43:AC43"/>
    <mergeCell ref="AD43:AF43"/>
    <mergeCell ref="AG43:AI43"/>
    <mergeCell ref="AJ43:AK43"/>
    <mergeCell ref="A44:C44"/>
    <mergeCell ref="F44:H44"/>
    <mergeCell ref="I44:K44"/>
    <mergeCell ref="L44:N44"/>
    <mergeCell ref="O44:Q44"/>
    <mergeCell ref="R44:T44"/>
    <mergeCell ref="U44:W44"/>
    <mergeCell ref="X44:Z44"/>
    <mergeCell ref="AA44:AC44"/>
    <mergeCell ref="AD44:AF44"/>
    <mergeCell ref="AG44:AI44"/>
    <mergeCell ref="AJ44:AK44"/>
    <mergeCell ref="A47:B47"/>
    <mergeCell ref="C47:D47"/>
    <mergeCell ref="E47:H47"/>
    <mergeCell ref="A48:B48"/>
    <mergeCell ref="C48:D48"/>
    <mergeCell ref="E48:H48"/>
    <mergeCell ref="C51:D51"/>
    <mergeCell ref="E51:H51"/>
    <mergeCell ref="I51:N51"/>
    <mergeCell ref="O51:T51"/>
    <mergeCell ref="U51:Z51"/>
    <mergeCell ref="AA51:AF51"/>
    <mergeCell ref="AG51:AK51"/>
    <mergeCell ref="AL51:AM51"/>
    <mergeCell ref="F52:H52"/>
    <mergeCell ref="I52:K52"/>
    <mergeCell ref="L52:N52"/>
    <mergeCell ref="O52:Q52"/>
    <mergeCell ref="R52:T52"/>
    <mergeCell ref="U52:W52"/>
    <mergeCell ref="X52:Z52"/>
    <mergeCell ref="AA52:AC52"/>
    <mergeCell ref="AD52:AF52"/>
    <mergeCell ref="AG52:AI52"/>
    <mergeCell ref="AJ52:AK52"/>
    <mergeCell ref="F53:H53"/>
    <mergeCell ref="I53:K53"/>
    <mergeCell ref="L53:N53"/>
    <mergeCell ref="O53:Q53"/>
    <mergeCell ref="R53:T53"/>
    <mergeCell ref="U53:W53"/>
    <mergeCell ref="X53:Z53"/>
    <mergeCell ref="AA53:AC53"/>
    <mergeCell ref="AD53:AF53"/>
    <mergeCell ref="AG53:AI53"/>
    <mergeCell ref="AJ53:AK53"/>
    <mergeCell ref="F54:H54"/>
    <mergeCell ref="I54:K54"/>
    <mergeCell ref="L54:N54"/>
    <mergeCell ref="O54:Q54"/>
    <mergeCell ref="R54:T54"/>
    <mergeCell ref="U54:W54"/>
    <mergeCell ref="X54:Z54"/>
    <mergeCell ref="AA54:AC54"/>
    <mergeCell ref="AD54:AF54"/>
    <mergeCell ref="AG54:AI54"/>
    <mergeCell ref="AJ54:AK54"/>
    <mergeCell ref="C55:D55"/>
    <mergeCell ref="E55:H55"/>
    <mergeCell ref="I55:N55"/>
    <mergeCell ref="O55:T55"/>
    <mergeCell ref="U55:Z55"/>
    <mergeCell ref="AA55:AF55"/>
    <mergeCell ref="AG55:AK55"/>
    <mergeCell ref="AL55:AM55"/>
    <mergeCell ref="C64:E64"/>
    <mergeCell ref="C65:E65"/>
    <mergeCell ref="C66:E66"/>
    <mergeCell ref="C67:E67"/>
    <mergeCell ref="C68:E68"/>
    <mergeCell ref="A7:A10"/>
    <mergeCell ref="B7:B8"/>
    <mergeCell ref="C7:C10"/>
    <mergeCell ref="D7:D10"/>
    <mergeCell ref="E7:E10"/>
    <mergeCell ref="AK7:AK10"/>
    <mergeCell ref="AL7:AL10"/>
    <mergeCell ref="AM7:AN10"/>
    <mergeCell ref="B9:B10"/>
    <mergeCell ref="AM31:AN32"/>
  </mergeCells>
  <phoneticPr fontId="5"/>
  <dataValidations count="7">
    <dataValidation type="list" allowBlank="1" showDropDown="0" showInputMessage="1" showErrorMessage="1" sqref="C11:C30">
      <formula1>"A,B,C,D"</formula1>
    </dataValidation>
    <dataValidation operator="greaterThanOrEqual" allowBlank="1" showDropDown="0" showInputMessage="1" showErrorMessage="1" sqref="I45:I46 I49 L45:L46 L49 AL37:AL43 AJ37:AJ44"/>
    <dataValidation type="list" allowBlank="1" showDropDown="0" showInputMessage="1" showErrorMessage="1" sqref="AK4:AN4">
      <formula1>"予定,実績"</formula1>
    </dataValidation>
    <dataValidation type="list" allowBlank="1" showDropDown="0" showInputMessage="1" showErrorMessage="1" sqref="AK3:AN3">
      <formula1>"４週,歴月"</formula1>
    </dataValidation>
    <dataValidation type="whole" operator="greaterThanOrEqual" allowBlank="1" showDropDown="0" showInputMessage="1" showErrorMessage="1" sqref="AG37:AG44 I37:I44 AD37:AD44 AA37:AA44 X37:X44 U37:U44 R37:R44 O37:O44 L37:L44 D37:F44">
      <formula1>0</formula1>
    </dataValidation>
    <dataValidation allowBlank="1" showDropDown="0" showInputMessage="1" showErrorMessage="0" sqref="B11:B12"/>
    <dataValidation type="list" allowBlank="1" showDropDown="0" showInputMessage="1" showErrorMessage="0" sqref="B13:B30">
      <formula1>"管理者,サービス管理責任者,世話人"</formula1>
    </dataValidation>
  </dataValidations>
  <printOptions horizontalCentered="1" verticalCentered="1"/>
  <pageMargins left="0.19685039370078741" right="0.19685039370078741" top="0.39370078740157483" bottom="0.19685039370078741" header="0.19685039370078741" footer="0.39370078740157483"/>
  <pageSetup paperSize="9" scale="85" fitToWidth="0" fitToHeight="0" orientation="landscape" usePrinterDefaults="1" r:id="rId1"/>
  <headerFooter alignWithMargins="0">
    <oddHeader>&amp;L&amp;"ＭＳ ゴシック,標準"&amp;10（参考様式）</oddHeader>
    <oddFooter>&amp;C- &amp;P/&amp;N -</oddFooter>
  </headerFooter>
  <rowBreaks count="2" manualBreakCount="2">
    <brk id="34" max="39" man="1"/>
    <brk id="71" max="39"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表紙</vt:lpstr>
      <vt:lpstr>チェックリスト</vt:lpstr>
      <vt:lpstr>R8給付費</vt:lpstr>
      <vt:lpstr>R7給付費</vt:lpstr>
      <vt:lpstr>人員配置</vt:lpstr>
      <vt:lpstr>勤務形態一覧表（包括）</vt:lpstr>
      <vt:lpstr>勤務形態一覧表（日中）</vt:lpstr>
      <vt:lpstr>勤務形態一覧表（外部）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448859</dc:creator>
  <cp:lastModifiedBy>448859</cp:lastModifiedBy>
  <dcterms:created xsi:type="dcterms:W3CDTF">2026-03-24T07:38:08Z</dcterms:created>
  <dcterms:modified xsi:type="dcterms:W3CDTF">2026-04-16T08:07:12Z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2026-04-16T08:07:12Z</vt:filetime>
  </property>
</Properties>
</file>