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5" r:id="rId3"/>
    <sheet name="R7給付費" sheetId="1" r:id="rId4"/>
    <sheet name="人員配置" sheetId="3" r:id="rId5"/>
    <sheet name="勤務形態一覧表（療養介護）" sheetId="4" r:id="rId6"/>
  </sheets>
  <definedNames>
    <definedName name="_xlnm.Print_Area" localSheetId="0">表紙!$A$1:$B$13</definedName>
    <definedName name="_xlnm.Print_Area" localSheetId="5">'勤務形態一覧表（療養介護）'!$A$1:$AN$80</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<sst xmlns="http://schemas.openxmlformats.org/spreadsheetml/2006/main" xmlns:r="http://schemas.openxmlformats.org/officeDocument/2006/relationships" count="224" uniqueCount="224">
  <si>
    <t>生活支援員</t>
    <rPh sb="0" eb="2">
      <t>せいかつ</t>
    </rPh>
    <rPh sb="2" eb="5">
      <t>しえんいん</t>
    </rPh>
    <phoneticPr fontId="9" type="Hiragana"/>
  </si>
  <si>
    <t>事業者名</t>
    <rPh sb="0" eb="3">
      <t>ジギョウシャ</t>
    </rPh>
    <rPh sb="3" eb="4">
      <t>メイ</t>
    </rPh>
    <phoneticPr fontId="9"/>
  </si>
  <si>
    <t>電話番号</t>
    <rPh sb="0" eb="2">
      <t>でんわ</t>
    </rPh>
    <rPh sb="2" eb="4">
      <t>ばんごう</t>
    </rPh>
    <phoneticPr fontId="5" type="Hiragana"/>
  </si>
  <si>
    <t>常勤換算数</t>
    <rPh sb="0" eb="5">
      <t>ジョウキンカンサンスウ</t>
    </rPh>
    <phoneticPr fontId="5"/>
  </si>
  <si>
    <t>作成日</t>
    <rPh sb="0" eb="3">
      <t>さくせいび</t>
    </rPh>
    <phoneticPr fontId="5" type="Hiragana"/>
  </si>
  <si>
    <t>関係書類</t>
    <rPh sb="0" eb="2">
      <t>カンケイ</t>
    </rPh>
    <rPh sb="2" eb="4">
      <t>ショルイ</t>
    </rPh>
    <phoneticPr fontId="9"/>
  </si>
  <si>
    <t>事業者代表者名</t>
    <rPh sb="0" eb="3">
      <t>じぎょうしゃ</t>
    </rPh>
    <rPh sb="3" eb="5">
      <t>だいひょう</t>
    </rPh>
    <rPh sb="5" eb="6">
      <t>しゃ</t>
    </rPh>
    <rPh sb="6" eb="7">
      <t>めい</t>
    </rPh>
    <phoneticPr fontId="5" type="Hiragana"/>
  </si>
  <si>
    <t>④　個別支援計画未作成減算
　　　　指定療養介護の提供に当たって、療養介護計画が作成されていない場合
(ｱ)　作成されていない期間が３月未満の場合　　100分の70
(ｲ)　作成されていない期間が３月以上の場合　　100分の50</t>
    <rPh sb="2" eb="4">
      <t>こべつ</t>
    </rPh>
    <rPh sb="4" eb="6">
      <t>しえん</t>
    </rPh>
    <rPh sb="6" eb="8">
      <t>けいかく</t>
    </rPh>
    <rPh sb="8" eb="11">
      <t>みさくせい</t>
    </rPh>
    <rPh sb="11" eb="13">
      <t>げんさん</t>
    </rPh>
    <rPh sb="55" eb="57">
      <t>さくせい</t>
    </rPh>
    <rPh sb="63" eb="65">
      <t>きかん</t>
    </rPh>
    <rPh sb="67" eb="68">
      <t>つき</t>
    </rPh>
    <rPh sb="68" eb="70">
      <t>みまん</t>
    </rPh>
    <rPh sb="71" eb="73">
      <t>ばあい</t>
    </rPh>
    <rPh sb="87" eb="89">
      <t>さくせい</t>
    </rPh>
    <rPh sb="95" eb="97">
      <t>きかん</t>
    </rPh>
    <rPh sb="99" eb="100">
      <t>つき</t>
    </rPh>
    <rPh sb="100" eb="102">
      <t>いじょう</t>
    </rPh>
    <rPh sb="103" eb="105">
      <t>ばあい</t>
    </rPh>
    <phoneticPr fontId="9" type="Hiragana"/>
  </si>
  <si>
    <t>身体拘束廃止未実施減算</t>
    <rPh sb="0" eb="2">
      <t>しんたい</t>
    </rPh>
    <rPh sb="2" eb="4">
      <t>こうそく</t>
    </rPh>
    <rPh sb="4" eb="6">
      <t>はいし</t>
    </rPh>
    <rPh sb="6" eb="9">
      <t>みじっし</t>
    </rPh>
    <rPh sb="9" eb="11">
      <t>げんさん</t>
    </rPh>
    <phoneticPr fontId="9" type="Hiragana"/>
  </si>
  <si>
    <t>定員</t>
    <rPh sb="0" eb="2">
      <t>ていいん</t>
    </rPh>
    <phoneticPr fontId="5" type="Hiragana"/>
  </si>
  <si>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</si>
  <si>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</si>
  <si>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</si>
  <si>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定員超過利用減算</t>
    <rPh sb="0" eb="2">
      <t>ていいん</t>
    </rPh>
    <rPh sb="2" eb="4">
      <t>ちょうか</t>
    </rPh>
    <rPh sb="4" eb="6">
      <t>りよう</t>
    </rPh>
    <rPh sb="6" eb="8">
      <t>げんさん</t>
    </rPh>
    <phoneticPr fontId="9" type="Hiragana"/>
  </si>
  <si>
    <t>適 ・ 否</t>
    <rPh sb="0" eb="1">
      <t>テキ</t>
    </rPh>
    <rPh sb="4" eb="5">
      <t>ヒ</t>
    </rPh>
    <phoneticPr fontId="9"/>
  </si>
  <si>
    <t>　　　　〃　　　　　　氏名</t>
    <rPh sb="11" eb="13">
      <t>しめい</t>
    </rPh>
    <phoneticPr fontId="5" type="Hiragana"/>
  </si>
  <si>
    <t>※３</t>
  </si>
  <si>
    <t>事業所名</t>
    <rPh sb="0" eb="3">
      <t>ジギョウショ</t>
    </rPh>
    <rPh sb="3" eb="4">
      <t>メイ</t>
    </rPh>
    <phoneticPr fontId="9"/>
  </si>
  <si>
    <t>管理者名</t>
    <rPh sb="0" eb="3">
      <t>カンリシャ</t>
    </rPh>
    <rPh sb="3" eb="4">
      <t>メイ</t>
    </rPh>
    <phoneticPr fontId="9"/>
  </si>
  <si>
    <t>情報公表未報告減算</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</si>
  <si>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</si>
  <si>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　療養介護サービス費（Ⅳ）については、生活支援員の員数が、常勤換算方法で、前年度の利用者の数の平均値を６で除して得た数以上であるものとして知事に届け出た指定療養介護の単位において、指定療養介護の提供を行った場合に、算定しているか。</t>
  </si>
  <si>
    <t>確認項目</t>
    <rPh sb="0" eb="2">
      <t>カクニン</t>
    </rPh>
    <rPh sb="2" eb="4">
      <t>コウモク</t>
    </rPh>
    <phoneticPr fontId="9"/>
  </si>
  <si>
    <t>確認事項</t>
    <rPh sb="0" eb="2">
      <t>カクニン</t>
    </rPh>
    <rPh sb="2" eb="4">
      <t>ジコウ</t>
    </rPh>
    <phoneticPr fontId="9"/>
  </si>
  <si>
    <t>いいえ</t>
  </si>
  <si>
    <r>
      <t>運営</t>
    </r>
    <r>
      <rPr>
        <sz val="11"/>
        <color auto="1"/>
        <rFont val="Meiryo UI"/>
      </rPr>
      <t>指導
確認結果</t>
    </r>
    <rPh sb="0" eb="2">
      <t>ウンエイ</t>
    </rPh>
    <rPh sb="2" eb="4">
      <t>シドウ</t>
    </rPh>
    <rPh sb="5" eb="7">
      <t>カクニン</t>
    </rPh>
    <rPh sb="7" eb="9">
      <t>ケッカ</t>
    </rPh>
    <phoneticPr fontId="9"/>
  </si>
  <si>
    <r>
      <t>　福祉専門職員配置等加算（Ⅲ）については、次の①又は②のいずれかに該当するものとして知事に届け出た</t>
    </r>
    <r>
      <rPr>
        <sz val="11"/>
        <color auto="1"/>
        <rFont val="Meiryo UI"/>
      </rPr>
      <t>指定療養介護事業所において、指定療養介護を行った場合に、加算しているか。
①　直接処遇職員として配置されている従業者のうち、常勤で配置されている従業者の割合が100分の75以上であること。
②　直接処遇職員として常勤で配置されている従業者のうち、３年以上従事している従業者の割合が100分の30以上であること。</t>
    </r>
    <rPh sb="141" eb="144">
      <t>ジュウギョウシャ</t>
    </rPh>
    <phoneticPr fontId="9"/>
  </si>
  <si>
    <t>根拠</t>
    <rPh sb="0" eb="2">
      <t>コンキョ</t>
    </rPh>
    <phoneticPr fontId="9"/>
  </si>
  <si>
    <r>
      <t>　療養介護サービス費</t>
    </r>
    <r>
      <rPr>
        <sz val="11"/>
        <color auto="1"/>
        <rFont val="Meiryo UI"/>
      </rPr>
      <t>（Ⅴ）については、別に厚生労働大臣が定める者であって、区分４以下に該当する者又は区分１～６のいずれにも該当しない者に対して、指定療養介護を行った場合に、算定しているか。</t>
    </r>
    <rPh sb="19" eb="20">
      <t>べつ</t>
    </rPh>
    <rPh sb="21" eb="23">
      <t>こうせい</t>
    </rPh>
    <rPh sb="23" eb="25">
      <t>ろうどう</t>
    </rPh>
    <rPh sb="25" eb="27">
      <t>だいじん</t>
    </rPh>
    <rPh sb="28" eb="29">
      <t>さだ</t>
    </rPh>
    <rPh sb="31" eb="32">
      <t>しゃ</t>
    </rPh>
    <rPh sb="37" eb="39">
      <t>くぶん</t>
    </rPh>
    <rPh sb="40" eb="42">
      <t>いか</t>
    </rPh>
    <rPh sb="43" eb="45">
      <t>がいとう</t>
    </rPh>
    <rPh sb="47" eb="48">
      <t>しゃ</t>
    </rPh>
    <rPh sb="48" eb="49">
      <t>また</t>
    </rPh>
    <rPh sb="50" eb="52">
      <t>くぶん</t>
    </rPh>
    <rPh sb="61" eb="63">
      <t>がいとう</t>
    </rPh>
    <rPh sb="66" eb="67">
      <t>しゃ</t>
    </rPh>
    <rPh sb="68" eb="69">
      <t>たい</t>
    </rPh>
    <rPh sb="72" eb="74">
      <t>してい</t>
    </rPh>
    <rPh sb="74" eb="76">
      <t>りょうよう</t>
    </rPh>
    <rPh sb="76" eb="78">
      <t>かいご</t>
    </rPh>
    <rPh sb="79" eb="80">
      <t>おこな</t>
    </rPh>
    <rPh sb="82" eb="84">
      <t>ばあい</t>
    </rPh>
    <rPh sb="86" eb="88">
      <t>さんてい</t>
    </rPh>
    <phoneticPr fontId="9" type="Hiragana"/>
  </si>
  <si>
    <t>人員配置・報酬編</t>
    <rPh sb="0" eb="2">
      <t>じんいん</t>
    </rPh>
    <rPh sb="2" eb="4">
      <t>はいち</t>
    </rPh>
    <rPh sb="5" eb="7">
      <t>ほうしゅう</t>
    </rPh>
    <rPh sb="7" eb="8">
      <t>へん</t>
    </rPh>
    <phoneticPr fontId="5" type="Hiragana"/>
  </si>
  <si>
    <t>・令和７年３月31日までの間、「感染症の予防及びまん延防止のための指針の整備」及び「非常災害に関する具体的計画」の策定を行っている場合には、減算を適用しない。</t>
  </si>
  <si>
    <t>はい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</si>
  <si>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</si>
  <si>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</si>
  <si>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28"/>
  </si>
  <si>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</si>
  <si>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</si>
  <si>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 xml:space="preserve">・実施した処遇改善に関する職員への周知記録・資料
・賃金改善計画
・職員研修計画
・労基署届出関係書類
・労働保険料納付記録
</t>
  </si>
  <si>
    <t>該当
なし</t>
    <rPh sb="0" eb="2">
      <t>がいとう</t>
    </rPh>
    <phoneticPr fontId="9" type="Hiragana"/>
  </si>
  <si>
    <t>人員配置</t>
    <rPh sb="0" eb="2">
      <t>じんいん</t>
    </rPh>
    <rPh sb="2" eb="4">
      <t>はいち</t>
    </rPh>
    <phoneticPr fontId="9" type="Hiragana"/>
  </si>
  <si>
    <t>※原則、平18厚告第523号別表の番号</t>
    <rPh sb="1" eb="3">
      <t>げんそく</t>
    </rPh>
    <rPh sb="17" eb="19">
      <t>ばんごう</t>
    </rPh>
    <phoneticPr fontId="9" type="Hiragana"/>
  </si>
  <si>
    <t>※２</t>
  </si>
  <si>
    <t>令和８年度 療養介護サービス費</t>
    <rPh sb="0" eb="2">
      <t>レイワ</t>
    </rPh>
    <rPh sb="3" eb="5">
      <t>ネンド</t>
    </rPh>
    <phoneticPr fontId="9"/>
  </si>
  <si>
    <t>集中的支援加算</t>
    <rPh sb="0" eb="3">
      <t>しゅうちゅうてき</t>
    </rPh>
    <rPh sb="3" eb="5">
      <t>しえん</t>
    </rPh>
    <rPh sb="5" eb="7">
      <t>かさん</t>
    </rPh>
    <phoneticPr fontId="9" type="Hiragana"/>
  </si>
  <si>
    <t>基本事項</t>
    <rPh sb="0" eb="2">
      <t>キホン</t>
    </rPh>
    <rPh sb="2" eb="4">
      <t>ジコウ</t>
    </rPh>
    <phoneticPr fontId="9"/>
  </si>
  <si>
    <t>　(6) 従業者の保有する資格を入力してください。</t>
    <rPh sb="5" eb="8">
      <t>ジュウギョウシャ</t>
    </rPh>
    <rPh sb="9" eb="11">
      <t>ホユウ</t>
    </rPh>
    <rPh sb="13" eb="15">
      <t>シカク</t>
    </rPh>
    <rPh sb="16" eb="18">
      <t>ニュウリョク</t>
    </rPh>
    <phoneticPr fontId="28"/>
  </si>
  <si>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</si>
  <si>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t>専従</t>
    <rPh sb="0" eb="2">
      <t>センジュウ</t>
    </rPh>
    <phoneticPr fontId="9"/>
  </si>
  <si>
    <t>常勤・非常勤</t>
    <rPh sb="0" eb="2">
      <t>じょうきん</t>
    </rPh>
    <rPh sb="3" eb="6">
      <t>ひじょうきん</t>
    </rPh>
    <phoneticPr fontId="9" type="Hiragana"/>
  </si>
  <si>
    <t>　(1) 「４週」・「暦月」のいずれかを選択してください。</t>
    <rPh sb="7" eb="8">
      <t>シュウ</t>
    </rPh>
    <rPh sb="11" eb="12">
      <t>レキ</t>
    </rPh>
    <rPh sb="12" eb="13">
      <t>ツキ</t>
    </rPh>
    <rPh sb="20" eb="22">
      <t>センタク</t>
    </rPh>
    <phoneticPr fontId="28"/>
  </si>
  <si>
    <t>留意点・補足</t>
    <rPh sb="0" eb="3">
      <t>りゅういてん</t>
    </rPh>
    <rPh sb="4" eb="6">
      <t>ほそく</t>
    </rPh>
    <phoneticPr fontId="9" type="Hiragana"/>
  </si>
  <si>
    <t>(1)記載する期間</t>
    <rPh sb="3" eb="5">
      <t>キサイ</t>
    </rPh>
    <rPh sb="7" eb="9">
      <t>キカン</t>
    </rPh>
    <phoneticPr fontId="9"/>
  </si>
  <si>
    <t>業務継続計画未策定減算</t>
  </si>
  <si>
    <t>虐待防止措置未実施減算</t>
  </si>
  <si>
    <t>(5)勤務形態</t>
    <rPh sb="3" eb="5">
      <t>キンム</t>
    </rPh>
    <rPh sb="5" eb="7">
      <t>ケイタイ</t>
    </rPh>
    <phoneticPr fontId="9"/>
  </si>
  <si>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</si>
  <si>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該当あり</t>
    <rPh sb="0" eb="2">
      <t>がいとう</t>
    </rPh>
    <phoneticPr fontId="9" type="Hiragana"/>
  </si>
  <si>
    <t>サービス管理責任者欠如減算</t>
    <rPh sb="4" eb="6">
      <t>かんり</t>
    </rPh>
    <rPh sb="6" eb="9">
      <t>せきにんしゃ</t>
    </rPh>
    <rPh sb="9" eb="11">
      <t>けつじょ</t>
    </rPh>
    <rPh sb="11" eb="13">
      <t>げんさん</t>
    </rPh>
    <phoneticPr fontId="9" type="Hiragana"/>
  </si>
  <si>
    <t>利用者延べ数</t>
    <rPh sb="3" eb="4">
      <t>ノ</t>
    </rPh>
    <phoneticPr fontId="9"/>
  </si>
  <si>
    <t>減算</t>
    <rPh sb="0" eb="2">
      <t>げんさん</t>
    </rPh>
    <phoneticPr fontId="14" type="Hiragana"/>
  </si>
  <si>
    <t>加算</t>
    <rPh sb="0" eb="2">
      <t>かさん</t>
    </rPh>
    <phoneticPr fontId="14" type="Hiragana"/>
  </si>
  <si>
    <t>平均利用者数</t>
    <rPh sb="0" eb="2">
      <t>ヘイキン</t>
    </rPh>
    <rPh sb="2" eb="6">
      <t>リヨウシャスウ</t>
    </rPh>
    <phoneticPr fontId="9"/>
  </si>
  <si>
    <t>※１</t>
  </si>
  <si>
    <t>※４</t>
  </si>
  <si>
    <t>職種等</t>
    <rPh sb="0" eb="2">
      <t>しょくしゅ</t>
    </rPh>
    <rPh sb="2" eb="3">
      <t>とう</t>
    </rPh>
    <phoneticPr fontId="9" type="Hiragana"/>
  </si>
  <si>
    <t>福祉専門職員配置等加算</t>
    <rPh sb="0" eb="2">
      <t>フクシ</t>
    </rPh>
    <rPh sb="2" eb="4">
      <t>センモン</t>
    </rPh>
    <rPh sb="4" eb="6">
      <t>ショクイン</t>
    </rPh>
    <rPh sb="6" eb="9">
      <t>ハイチトウ</t>
    </rPh>
    <rPh sb="9" eb="11">
      <t>カサン</t>
    </rPh>
    <phoneticPr fontId="9"/>
  </si>
  <si>
    <t>サービス管理責任者</t>
    <rPh sb="4" eb="6">
      <t>かんり</t>
    </rPh>
    <rPh sb="6" eb="9">
      <t>せきにんしゃ</t>
    </rPh>
    <phoneticPr fontId="9" type="Hiragana"/>
  </si>
  <si>
    <t>・　福祉専門職員配置等加算(Ⅰ)を算定している場合は、算定しない。</t>
  </si>
  <si>
    <t>次の資格や修了証を持っている場合は、記載すること。</t>
  </si>
  <si>
    <t>　理学療法士・作業療法士・言語聴覚士・社会福祉士・介護福祉士・精神保健福祉士・公認心理師・強度行動障害支援者養成研修（基礎研修・実践研修）</t>
  </si>
  <si>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</si>
  <si>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常勤換算方法で利用者の数を２で除した数以上</t>
    <rPh sb="0" eb="2">
      <t>じょうきん</t>
    </rPh>
    <rPh sb="2" eb="4">
      <t>かんさん</t>
    </rPh>
    <rPh sb="4" eb="6">
      <t>ほうほう</t>
    </rPh>
    <rPh sb="7" eb="10">
      <t>りようしゃ</t>
    </rPh>
    <rPh sb="11" eb="12">
      <t>かず</t>
    </rPh>
    <rPh sb="15" eb="16">
      <t>じょ</t>
    </rPh>
    <rPh sb="18" eb="19">
      <t>かず</t>
    </rPh>
    <rPh sb="19" eb="21">
      <t>いじょう</t>
    </rPh>
    <phoneticPr fontId="9" type="Hiragana"/>
  </si>
  <si>
    <t>必要配置数</t>
    <rPh sb="0" eb="2">
      <t>ひつよう</t>
    </rPh>
    <rPh sb="2" eb="5">
      <t>はいちすう</t>
    </rPh>
    <phoneticPr fontId="9" type="Hiragana"/>
  </si>
  <si>
    <t>氏名</t>
    <rPh sb="0" eb="2">
      <t>しめい</t>
    </rPh>
    <phoneticPr fontId="9" type="Hiragana"/>
  </si>
  <si>
    <t>計</t>
    <rPh sb="0" eb="1">
      <t>ケイ</t>
    </rPh>
    <phoneticPr fontId="9"/>
  </si>
  <si>
    <t>管理者　※３</t>
    <rPh sb="0" eb="3">
      <t>かんりしゃ</t>
    </rPh>
    <phoneticPr fontId="9" type="Hiragana"/>
  </si>
  <si>
    <t>障害福祉サービスの体験利用支援加算</t>
    <rPh sb="0" eb="2">
      <t>しょうがい</t>
    </rPh>
    <rPh sb="2" eb="4">
      <t>ふくし</t>
    </rPh>
    <rPh sb="9" eb="11">
      <t>たいけん</t>
    </rPh>
    <rPh sb="11" eb="13">
      <t>りよう</t>
    </rPh>
    <rPh sb="13" eb="15">
      <t>しえん</t>
    </rPh>
    <rPh sb="15" eb="17">
      <t>かさん</t>
    </rPh>
    <phoneticPr fontId="9" type="Hiragana"/>
  </si>
  <si>
    <t>・勤務表
・給与台帳
・辞令写し等
・資格証明書写し</t>
  </si>
  <si>
    <t>※２　
（うち、１人以上は常勤）</t>
    <rPh sb="9" eb="10">
      <t>にん</t>
    </rPh>
    <rPh sb="10" eb="12">
      <t>いじょう</t>
    </rPh>
    <rPh sb="13" eb="15">
      <t>じょうきん</t>
    </rPh>
    <phoneticPr fontId="9" type="Hiragana"/>
  </si>
  <si>
    <t>　別に厚生労働大臣が定める者の状態が悪化した場合において、広域的支援人材を指定指定療養介護事業所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rPh sb="39" eb="41">
      <t>してい</t>
    </rPh>
    <rPh sb="41" eb="43">
      <t>りょうよう</t>
    </rPh>
    <rPh sb="43" eb="45">
      <t>かいご</t>
    </rPh>
    <rPh sb="45" eb="48">
      <t>じぎょうしょ</t>
    </rPh>
    <phoneticPr fontId="9" type="Hiragana"/>
  </si>
  <si>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</si>
  <si>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</si>
  <si>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人員配置体制加算</t>
    <rPh sb="0" eb="2">
      <t>じんいん</t>
    </rPh>
    <rPh sb="2" eb="4">
      <t>はいち</t>
    </rPh>
    <rPh sb="4" eb="6">
      <t>たいせい</t>
    </rPh>
    <rPh sb="6" eb="8">
      <t>かさん</t>
    </rPh>
    <phoneticPr fontId="9" type="Hiragana"/>
  </si>
  <si>
    <t>平18厚告第523号の一
法第29条第3項</t>
    <rPh sb="5" eb="6">
      <t>だい</t>
    </rPh>
    <rPh sb="9" eb="10">
      <t>ごう</t>
    </rPh>
    <rPh sb="13" eb="14">
      <t>ほう</t>
    </rPh>
    <rPh sb="14" eb="15">
      <t>だい</t>
    </rPh>
    <rPh sb="17" eb="18">
      <t>じょう</t>
    </rPh>
    <rPh sb="18" eb="19">
      <t>だい</t>
    </rPh>
    <rPh sb="20" eb="21">
      <t>こう</t>
    </rPh>
    <phoneticPr fontId="9" type="Hiragana"/>
  </si>
  <si>
    <t>例）</t>
    <rPh sb="0" eb="1">
      <t>れい</t>
    </rPh>
    <phoneticPr fontId="9" type="Hiragana"/>
  </si>
  <si>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</si>
  <si>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　療養介護サービス費（Ⅴ）については、生活支援員の員数が、常勤換算方法で、前年度の利用者の数の平均値を６で除して得た数以上であるものとして知事に届け出た指定療養介護の単位において、指定療養介護の提供を行った場合に、所定単位数を算定しているか。　</t>
  </si>
  <si>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</si>
  <si>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</si>
  <si>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　サービス管理責任者の必要配置数
　利用者の数が60以下…１以上
　利用者の数が61以上…１に、利用者の数が60を超えて40又はその端数を増やすごとに１を加えて得た数以上</t>
    <rPh sb="5" eb="7">
      <t>かんり</t>
    </rPh>
    <rPh sb="7" eb="10">
      <t>せきにんしゃ</t>
    </rPh>
    <rPh sb="11" eb="13">
      <t>ひつよう</t>
    </rPh>
    <rPh sb="13" eb="16">
      <t>はいちすう</t>
    </rPh>
    <phoneticPr fontId="9" type="Hiragana"/>
  </si>
  <si>
    <t>年</t>
    <rPh sb="0" eb="1">
      <t>ネン</t>
    </rPh>
    <phoneticPr fontId="9"/>
  </si>
  <si>
    <t>平18厚告第523号の二</t>
    <rPh sb="5" eb="6">
      <t>ダイ</t>
    </rPh>
    <rPh sb="9" eb="10">
      <t>ゴウ</t>
    </rPh>
    <rPh sb="11" eb="12">
      <t>ニ</t>
    </rPh>
    <phoneticPr fontId="9"/>
  </si>
  <si>
    <t xml:space="preserve">・　福祉専門職員配置等加算(Ⅰ)又は(Ⅱ）を算定している場合は、算定しない。
・　「３年以上の従事」については、同一法人が経営する他の社会福祉施設等において、サービスを利用者に直接提供する職員として勤務した年数も含めることができる。（非常勤で勤務していた年数も含めて可。）
</t>
    <rPh sb="134" eb="135">
      <t>か</t>
    </rPh>
    <phoneticPr fontId="9" type="Hiragana"/>
  </si>
  <si>
    <t>・次に該当する場合は算定できない。
①退院して病院又は診療所へ入院する場合
②退院して他の社会福祉施設等で入所する場合
③死亡退院の場合
・地域移行加算の対象となる相談援助を行った場合は、相談援助を行った日及び相談援助の内容の要点に関する記録を行うこと。</t>
    <rPh sb="1" eb="2">
      <t>つぎ</t>
    </rPh>
    <rPh sb="3" eb="5">
      <t>がいとう</t>
    </rPh>
    <rPh sb="7" eb="9">
      <t>ばあい</t>
    </rPh>
    <rPh sb="10" eb="12">
      <t>さんてい</t>
    </rPh>
    <rPh sb="19" eb="21">
      <t>たいいん</t>
    </rPh>
    <rPh sb="23" eb="25">
      <t>びょういん</t>
    </rPh>
    <rPh sb="25" eb="26">
      <t>また</t>
    </rPh>
    <rPh sb="27" eb="30">
      <t>しんりょうしょ</t>
    </rPh>
    <rPh sb="31" eb="33">
      <t>にゅういん</t>
    </rPh>
    <rPh sb="35" eb="37">
      <t>ばあい</t>
    </rPh>
    <rPh sb="39" eb="41">
      <t>たいいん</t>
    </rPh>
    <rPh sb="43" eb="44">
      <t>た</t>
    </rPh>
    <rPh sb="45" eb="47">
      <t>しゃかい</t>
    </rPh>
    <rPh sb="47" eb="49">
      <t>ふくし</t>
    </rPh>
    <rPh sb="49" eb="51">
      <t>しせつ</t>
    </rPh>
    <rPh sb="51" eb="52">
      <t>とう</t>
    </rPh>
    <rPh sb="53" eb="55">
      <t>にゅうしょ</t>
    </rPh>
    <rPh sb="57" eb="59">
      <t>ばあい</t>
    </rPh>
    <rPh sb="61" eb="63">
      <t>しぼう</t>
    </rPh>
    <rPh sb="63" eb="65">
      <t>たいいん</t>
    </rPh>
    <rPh sb="66" eb="68">
      <t>ばあい</t>
    </rPh>
    <rPh sb="71" eb="73">
      <t>ちいき</t>
    </rPh>
    <rPh sb="73" eb="75">
      <t>いこう</t>
    </rPh>
    <rPh sb="75" eb="77">
      <t>かさん</t>
    </rPh>
    <rPh sb="78" eb="80">
      <t>たいしょう</t>
    </rPh>
    <rPh sb="83" eb="85">
      <t>そうだん</t>
    </rPh>
    <rPh sb="85" eb="87">
      <t>えんじょ</t>
    </rPh>
    <rPh sb="88" eb="89">
      <t>おこな</t>
    </rPh>
    <rPh sb="91" eb="93">
      <t>ばあい</t>
    </rPh>
    <rPh sb="95" eb="97">
      <t>そうだん</t>
    </rPh>
    <rPh sb="97" eb="99">
      <t>えんじょ</t>
    </rPh>
    <rPh sb="100" eb="101">
      <t>おこな</t>
    </rPh>
    <rPh sb="103" eb="104">
      <t>ひ</t>
    </rPh>
    <rPh sb="104" eb="105">
      <t>およ</t>
    </rPh>
    <rPh sb="106" eb="108">
      <t>そうだん</t>
    </rPh>
    <rPh sb="108" eb="110">
      <t>えんじょ</t>
    </rPh>
    <rPh sb="111" eb="113">
      <t>ないよう</t>
    </rPh>
    <rPh sb="114" eb="116">
      <t>ようてん</t>
    </rPh>
    <rPh sb="117" eb="118">
      <t>かん</t>
    </rPh>
    <rPh sb="120" eb="122">
      <t>きろく</t>
    </rPh>
    <rPh sb="123" eb="124">
      <t>おこな</t>
    </rPh>
    <phoneticPr fontId="9" type="Hiragana"/>
  </si>
  <si>
    <t>No.</t>
  </si>
  <si>
    <t>　療養介護サービス費（Ⅰ）については、生活支援員の員数が、常勤換算方法で、前年度の利用者の数の平均値を２で除して得た数以上であり、かつ、区分６に該当する者が利用者（(2)(8)(9)①～④で定める者を除く。）の数の合計数の100分の50以上であるものとして知事に届け出た指定療養介護の単位において、指定療養介護の提供を行った場合に、算定しているか。</t>
  </si>
  <si>
    <t>サービス提供時間</t>
    <rPh sb="4" eb="6">
      <t>テイキョウ</t>
    </rPh>
    <rPh sb="6" eb="8">
      <t>ジカン</t>
    </rPh>
    <phoneticPr fontId="9"/>
  </si>
  <si>
    <t>医師</t>
    <rPh sb="0" eb="2">
      <t>いし</t>
    </rPh>
    <phoneticPr fontId="9" type="Hiragana"/>
  </si>
  <si>
    <t>　(4) 従業者の職種を入力してください。</t>
    <rPh sb="5" eb="8">
      <t>ジュウギョウシャ</t>
    </rPh>
    <rPh sb="9" eb="11">
      <t>ショクシュ</t>
    </rPh>
    <rPh sb="12" eb="14">
      <t>ニュウリョク</t>
    </rPh>
    <phoneticPr fontId="28"/>
  </si>
  <si>
    <r>
      <t>　福祉専門職員配置等加算（Ⅰ）については、</t>
    </r>
    <r>
      <rPr>
        <sz val="11"/>
        <color auto="1"/>
        <rFont val="Meiryo UI"/>
      </rPr>
      <t>人員に関する基準により置くべき直接処遇職員として常勤で配置されている従業者のうち、社会福祉士、介護福祉士、精神保健福祉士又は公認心理師であるものの割合が100分の35以上であるものとして知事に届け出た指定療養介護事業所において、指定療養介護を行った場合に、加算しているか。</t>
    </r>
    <rPh sb="21" eb="23">
      <t>ジンイン</t>
    </rPh>
    <rPh sb="24" eb="25">
      <t>カン</t>
    </rPh>
    <rPh sb="27" eb="29">
      <t>キジュン</t>
    </rPh>
    <rPh sb="36" eb="38">
      <t>チョクセツ</t>
    </rPh>
    <rPh sb="38" eb="40">
      <t>ショグウ</t>
    </rPh>
    <rPh sb="40" eb="42">
      <t>ショクイン</t>
    </rPh>
    <rPh sb="74" eb="76">
      <t>セイシン</t>
    </rPh>
    <rPh sb="76" eb="78">
      <t>ホケン</t>
    </rPh>
    <rPh sb="78" eb="81">
      <t>フクシシ</t>
    </rPh>
    <rPh sb="81" eb="82">
      <t>マタ</t>
    </rPh>
    <rPh sb="83" eb="85">
      <t>コウニン</t>
    </rPh>
    <rPh sb="85" eb="87">
      <t>シンリ</t>
    </rPh>
    <rPh sb="87" eb="88">
      <t>シ</t>
    </rPh>
    <phoneticPr fontId="9"/>
  </si>
  <si>
    <t xml:space="preserve"> 　　 記入の順序は、職種ごとにまとめてください。</t>
    <rPh sb="4" eb="6">
      <t>キニュウ</t>
    </rPh>
    <rPh sb="7" eb="9">
      <t>ジュンジョ</t>
    </rPh>
    <rPh sb="11" eb="13">
      <t>ショクシュ</t>
    </rPh>
    <phoneticPr fontId="28"/>
  </si>
  <si>
    <t>・　旧重症心身障害児施設から転換した指定療養介護事業所の中で、経過的療養介護サービス費（Ⅰ）を算定している場合に限る。</t>
    <rPh sb="2" eb="3">
      <t>きゅう</t>
    </rPh>
    <rPh sb="3" eb="5">
      <t>じゅうしょう</t>
    </rPh>
    <rPh sb="5" eb="7">
      <t>しんしん</t>
    </rPh>
    <rPh sb="7" eb="10">
      <t>しょうがいじ</t>
    </rPh>
    <rPh sb="10" eb="12">
      <t>しせつ</t>
    </rPh>
    <rPh sb="14" eb="16">
      <t>てんかん</t>
    </rPh>
    <rPh sb="18" eb="20">
      <t>してい</t>
    </rPh>
    <rPh sb="20" eb="22">
      <t>りょうよう</t>
    </rPh>
    <rPh sb="22" eb="24">
      <t>かいご</t>
    </rPh>
    <rPh sb="24" eb="27">
      <t>じぎょうしょ</t>
    </rPh>
    <rPh sb="28" eb="29">
      <t>なか</t>
    </rPh>
    <rPh sb="31" eb="34">
      <t>けいかてき</t>
    </rPh>
    <rPh sb="34" eb="36">
      <t>りょうよう</t>
    </rPh>
    <rPh sb="36" eb="38">
      <t>かいご</t>
    </rPh>
    <rPh sb="42" eb="43">
      <t>ひ</t>
    </rPh>
    <rPh sb="47" eb="49">
      <t>さんてい</t>
    </rPh>
    <rPh sb="53" eb="55">
      <t>ばあい</t>
    </rPh>
    <rPh sb="56" eb="57">
      <t>かぎ</t>
    </rPh>
    <phoneticPr fontId="9" type="Hiragana"/>
  </si>
  <si>
    <t>　(7) 従業者の氏名を記入してください。</t>
    <rPh sb="5" eb="8">
      <t>ジュウギョウシャ</t>
    </rPh>
    <rPh sb="9" eb="11">
      <t>シメイ</t>
    </rPh>
    <rPh sb="12" eb="14">
      <t>キニュウ</t>
    </rPh>
    <phoneticPr fontId="28"/>
  </si>
  <si>
    <r>
      <t>①　区分６</t>
    </r>
    <r>
      <rPr>
        <sz val="11"/>
        <color auto="1"/>
        <rFont val="Meiryo UI"/>
      </rPr>
      <t>に該当し、気管切開に伴う人工呼吸器による呼吸管理を行っている者
②　区分５以上に該当し、次のアからエまでのいずれかに該当する者
　ア．重症心身障害者又は進行性筋萎縮症患者である場合
　イ．医療的ケアスコアが16点以上の者
　ウ．平成18年厚労省告示第543号第16号に適合すると認められた者であって、医療的ケアスコアが８点以上の者
　エ．平成18年厚労省告示第236号に適合すると認められた遷延性意識障害者であって、医療的ケアスコアが８点以上の者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
④　旧重症心身障害児施設に入所した者又は指定医療機関に入院した者であって平成２４年４月１日以降指定療養介護事業所を利用する者</t>
    </r>
    <rPh sb="6" eb="8">
      <t>がいとう</t>
    </rPh>
    <rPh sb="35" eb="36">
      <t>しゃ</t>
    </rPh>
    <rPh sb="45" eb="47">
      <t>がいとう</t>
    </rPh>
    <rPh sb="49" eb="50">
      <t>つぎ</t>
    </rPh>
    <rPh sb="63" eb="65">
      <t>がいとう</t>
    </rPh>
    <rPh sb="67" eb="68">
      <t>もの</t>
    </rPh>
    <rPh sb="99" eb="102">
      <t>いりょうてき</t>
    </rPh>
    <rPh sb="119" eb="121">
      <t>へいせい</t>
    </rPh>
    <rPh sb="123" eb="124">
      <t>ねん</t>
    </rPh>
    <rPh sb="124" eb="127">
      <t>こうろうしょう</t>
    </rPh>
    <rPh sb="127" eb="129">
      <t>こくじ</t>
    </rPh>
    <rPh sb="134" eb="135">
      <t>だい</t>
    </rPh>
    <rPh sb="137" eb="138">
      <t>ごう</t>
    </rPh>
    <rPh sb="139" eb="141">
      <t>てきごう</t>
    </rPh>
    <rPh sb="144" eb="145">
      <t>みと</t>
    </rPh>
    <rPh sb="149" eb="150">
      <t>しゃ</t>
    </rPh>
    <rPh sb="157" eb="158">
      <t>てき</t>
    </rPh>
    <rPh sb="190" eb="192">
      <t>てきごう</t>
    </rPh>
    <rPh sb="195" eb="196">
      <t>みと</t>
    </rPh>
    <rPh sb="334" eb="335">
      <t>きゅう</t>
    </rPh>
    <rPh sb="335" eb="337">
      <t>じゅうしょう</t>
    </rPh>
    <rPh sb="337" eb="339">
      <t>しんしん</t>
    </rPh>
    <rPh sb="339" eb="342">
      <t>しょうがいじ</t>
    </rPh>
    <rPh sb="342" eb="344">
      <t>しせつ</t>
    </rPh>
    <rPh sb="345" eb="347">
      <t>にゅうしょ</t>
    </rPh>
    <rPh sb="349" eb="350">
      <t>もの</t>
    </rPh>
    <rPh sb="350" eb="351">
      <t>また</t>
    </rPh>
    <rPh sb="352" eb="354">
      <t>してい</t>
    </rPh>
    <rPh sb="354" eb="356">
      <t>いりょう</t>
    </rPh>
    <rPh sb="356" eb="358">
      <t>きかん</t>
    </rPh>
    <rPh sb="359" eb="361">
      <t>にゅういん</t>
    </rPh>
    <rPh sb="363" eb="364">
      <t>もの</t>
    </rPh>
    <rPh sb="368" eb="370">
      <t>へいせい</t>
    </rPh>
    <rPh sb="372" eb="373">
      <t>ねん</t>
    </rPh>
    <rPh sb="374" eb="375">
      <t>つき</t>
    </rPh>
    <rPh sb="376" eb="377">
      <t>にち</t>
    </rPh>
    <rPh sb="377" eb="379">
      <t>いこう</t>
    </rPh>
    <rPh sb="379" eb="381">
      <t>してい</t>
    </rPh>
    <rPh sb="381" eb="383">
      <t>りょうよう</t>
    </rPh>
    <rPh sb="383" eb="385">
      <t>かいご</t>
    </rPh>
    <rPh sb="385" eb="388">
      <t>じぎょうしょ</t>
    </rPh>
    <rPh sb="389" eb="391">
      <t>りよう</t>
    </rPh>
    <rPh sb="393" eb="394">
      <t>もの</t>
    </rPh>
    <phoneticPr fontId="9" type="Hiragana"/>
  </si>
  <si>
    <t>　療養介護サービス費の算定に当たって、次の①から⑧のいずれかに該当する場合に、それぞれ所定単位数から減算した単位数を算定しているか。</t>
    <rPh sb="43" eb="45">
      <t>しょてい</t>
    </rPh>
    <rPh sb="45" eb="48">
      <t>たんいすう</t>
    </rPh>
    <rPh sb="50" eb="52">
      <t>げんさん</t>
    </rPh>
    <rPh sb="54" eb="57">
      <t>たんいすう</t>
    </rPh>
    <phoneticPr fontId="9" type="Hiragana"/>
  </si>
  <si>
    <t>第５週</t>
    <rPh sb="0" eb="1">
      <t>ダイ</t>
    </rPh>
    <rPh sb="2" eb="3">
      <t>シュウ</t>
    </rPh>
    <phoneticPr fontId="9"/>
  </si>
  <si>
    <t>※６</t>
  </si>
  <si>
    <t xml:space="preserve">　（指定療養介護）
</t>
  </si>
  <si>
    <t xml:space="preserve">療養介護サービス費
</t>
  </si>
  <si>
    <t>地域移行加算</t>
    <rPh sb="0" eb="2">
      <t>ちいき</t>
    </rPh>
    <rPh sb="2" eb="4">
      <t>いこう</t>
    </rPh>
    <rPh sb="4" eb="6">
      <t>かさん</t>
    </rPh>
    <phoneticPr fontId="9" type="Hiragana"/>
  </si>
  <si>
    <t>　指定療養介護事業所において指定療養介護を利用する利用者が、指定地域移行支援を利用する場合において、指定療養介護事業所に置くべき従業者が次の①又は②のいずれかに該当する支援を行うとともに、当該利用者の状況、当該支援の内容等を記録した場合に、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rPh sb="3" eb="5">
      <t>りょうよう</t>
    </rPh>
    <rPh sb="5" eb="7">
      <t>かいご</t>
    </rPh>
    <rPh sb="7" eb="10">
      <t>じぎょうしょ</t>
    </rPh>
    <rPh sb="39" eb="41">
      <t>りよう</t>
    </rPh>
    <rPh sb="43" eb="45">
      <t>ばあい</t>
    </rPh>
    <rPh sb="50" eb="52">
      <t>してい</t>
    </rPh>
    <rPh sb="52" eb="54">
      <t>りょうよう</t>
    </rPh>
    <rPh sb="54" eb="56">
      <t>かいご</t>
    </rPh>
    <rPh sb="56" eb="59">
      <t>じぎょうしょ</t>
    </rPh>
    <rPh sb="60" eb="61">
      <t>お</t>
    </rPh>
    <rPh sb="64" eb="67">
      <t>じゅうぎょうしゃ</t>
    </rPh>
    <rPh sb="68" eb="69">
      <t>つぎ</t>
    </rPh>
    <phoneticPr fontId="9" type="Hiragana"/>
  </si>
  <si>
    <t>②　定員超過減算（１日）　100分の70
　　　１日の利用者の数が次の(ｱ)又は(ｲ)のいずれかに該当する場合
(ｱ)　 利用定員が50人以下の事業所
　　　　　利用定員の数に100分の110を乗じて得た数を超える場合
(ｲ) 　利用定員が51人以上の事業所
　　　　　利用定員の数に当該利用定員の数から50を控除した数に100分の5を乗じて得た数に5を加えた数を加えて得た数を超える場合</t>
    <rPh sb="2" eb="4">
      <t>ていいん</t>
    </rPh>
    <rPh sb="4" eb="6">
      <t>ちょうか</t>
    </rPh>
    <rPh sb="6" eb="8">
      <t>げんさん</t>
    </rPh>
    <rPh sb="10" eb="11">
      <t>にち</t>
    </rPh>
    <phoneticPr fontId="9" type="Hiragana"/>
  </si>
  <si>
    <t>　 (1)の規定により指定療養介護に要する費用の額を算定した場合において、その額に1円未満の端数があるときは、その端数金額は切り捨てて算定しているか。</t>
  </si>
  <si>
    <t>　療養介護サービス費（Ⅱ）については、生活支援員の員数が、常勤換算方法で、前年度の利用者の数の平均値を３で除して得た数以上であるものとして知事に届け出た指定療養介護の単位において、指定療養介護の提供を行った場合に、算定しているか。</t>
  </si>
  <si>
    <t>　療養介護サービス費（Ⅲ）については、生活支援員の員数が、常勤換算方法で、前年度の利用者の数の平均値を４で除して得た数以上であるものとして知事に届け出た指定療養介護の単位において、指定療養介護の提供を行った場合に、算定しているか。</t>
    <rPh sb="69" eb="71">
      <t>ちじ</t>
    </rPh>
    <phoneticPr fontId="9" type="Hiragana"/>
  </si>
  <si>
    <t>　経過的療養介護サービス費（Ⅰ）については、平成24年３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２で除して得た数以上であるものとして知事に届け出た指定療養介護の単位において、平成24年３月31日において現に存する重症心身障害児施設に入所した者又は指定医療機関に入院した者であって、平成24年４月１日以降指定療養介護事業所を利用するものに対して、指定療養介護の提供を行った場合に、算定しているか。</t>
  </si>
  <si>
    <r>
      <t>加算（Ⅰ）</t>
    </r>
    <r>
      <rPr>
        <sz val="11"/>
        <color auto="1"/>
        <rFont val="Meiryo UI"/>
      </rPr>
      <t>イ</t>
    </r>
  </si>
  <si>
    <t>①　定員超過減算（３ヶ月平均）　100分の70
　　　過去３月間の利用者の数の平均値が、利用定員の数に100分の105を乗じて得た数を超える場合</t>
    <rPh sb="2" eb="4">
      <t>ていいん</t>
    </rPh>
    <rPh sb="4" eb="6">
      <t>ちょうか</t>
    </rPh>
    <rPh sb="6" eb="8">
      <t>げんさん</t>
    </rPh>
    <rPh sb="10" eb="12">
      <t>かげつ</t>
    </rPh>
    <rPh sb="12" eb="14">
      <t>へいきん</t>
    </rPh>
    <rPh sb="44" eb="46">
      <t>りよう</t>
    </rPh>
    <rPh sb="46" eb="48">
      <t>ていいん</t>
    </rPh>
    <rPh sb="49" eb="50">
      <t>かず</t>
    </rPh>
    <rPh sb="54" eb="55">
      <t>ぶん</t>
    </rPh>
    <rPh sb="60" eb="61">
      <t>じょう</t>
    </rPh>
    <rPh sb="63" eb="64">
      <t>え</t>
    </rPh>
    <rPh sb="65" eb="66">
      <t>かず</t>
    </rPh>
    <rPh sb="67" eb="68">
      <t>こ</t>
    </rPh>
    <phoneticPr fontId="9" type="Hiragana"/>
  </si>
  <si>
    <r>
      <t>　療養介護サービス費</t>
    </r>
    <r>
      <rPr>
        <sz val="11"/>
        <color auto="1"/>
        <rFont val="Meiryo UI"/>
      </rPr>
      <t>（Ⅰ）～（Ⅳ）については、右の①から④までのいずれかに該当する利用者に対して、指定療養介護を行った場合に、利用定員及び障害支援区分に応じ、１日につき所定単位数を算定しているか。</t>
    </r>
    <rPh sb="23" eb="24">
      <t>みぎ</t>
    </rPh>
    <rPh sb="49" eb="51">
      <t>してい</t>
    </rPh>
    <rPh sb="51" eb="53">
      <t>りょうよう</t>
    </rPh>
    <rPh sb="53" eb="55">
      <t>かいご</t>
    </rPh>
    <rPh sb="71" eb="73">
      <t>しえん</t>
    </rPh>
    <phoneticPr fontId="9" type="Hiragana"/>
  </si>
  <si>
    <t>⑤　情報公表未報告減算
　　　　法第76条の３第１項の規定に基づく情報公表対象サービス等情報に係る報告を行っていない場合　100分の10</t>
    <rPh sb="2" eb="4">
      <t>じょうほう</t>
    </rPh>
    <rPh sb="4" eb="6">
      <t>こうひょう</t>
    </rPh>
    <rPh sb="6" eb="9">
      <t>みほうこく</t>
    </rPh>
    <rPh sb="9" eb="11">
      <t>げんさん</t>
    </rPh>
    <rPh sb="64" eb="65">
      <t>ぶん</t>
    </rPh>
    <phoneticPr fontId="9" type="Hiragana"/>
  </si>
  <si>
    <t>⑥　業務継続計画未策定減算
　　　　以下の基準に適応していない場合　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phoneticPr fontId="9" type="Hiragana"/>
  </si>
  <si>
    <t xml:space="preserve">⑧　虐待防止措置未実施減算
　　　　次の基準を満たしていない場合　100分の1
（ア）虐待防止委員会を定期的に開催するとともに、その結果について従業者に周知徹底を図ること（１年に１回以上開催）
（イ）従業者に対し、虐待の防止のための研修を定期的に実施すること（１年に１回以上実施）
（ウ）上記措置を適切に実施するための担当者を置くこと
</t>
    <rPh sb="2" eb="4">
      <t>ぎゃくたい</t>
    </rPh>
    <rPh sb="4" eb="6">
      <t>ぼうし</t>
    </rPh>
    <rPh sb="6" eb="8">
      <t>そち</t>
    </rPh>
    <rPh sb="8" eb="11">
      <t>みじっし</t>
    </rPh>
    <rPh sb="11" eb="13">
      <t>げんさん</t>
    </rPh>
    <rPh sb="36" eb="37">
      <t>ぶん</t>
    </rPh>
    <phoneticPr fontId="9" type="Hiragana"/>
  </si>
  <si>
    <t>　入院期間が１月を超えると見込まれる利用者の退院に先立って、指定療養介護事業所に置くべき従業者のうちいずれかの職種の者が、利用者に対して退院後の生活において相談援助を行い、かつ、利用者が退院後生活する居宅を訪問し、利用者及びその家族等に対して退院後の障害福祉サービスその他の保健医療サービス又は福祉サービスについて相談援助及び連絡調整を行った場合に、入院中２回を限度として加算し、利用者の退院後30日以内に利用者の居宅を訪問し、利用者及びその家族等に対して相談援助を行った場合に、退院後１回を限度として加算しているか。</t>
    <rPh sb="1" eb="3">
      <t>にゅういん</t>
    </rPh>
    <rPh sb="3" eb="5">
      <t>きかん</t>
    </rPh>
    <rPh sb="7" eb="8">
      <t>つき</t>
    </rPh>
    <rPh sb="9" eb="10">
      <t>こ</t>
    </rPh>
    <rPh sb="13" eb="15">
      <t>みこ</t>
    </rPh>
    <rPh sb="18" eb="21">
      <t>りようしゃ</t>
    </rPh>
    <rPh sb="22" eb="24">
      <t>たいいん</t>
    </rPh>
    <rPh sb="25" eb="27">
      <t>さきだ</t>
    </rPh>
    <rPh sb="30" eb="32">
      <t>してい</t>
    </rPh>
    <rPh sb="32" eb="34">
      <t>りょうよう</t>
    </rPh>
    <rPh sb="34" eb="36">
      <t>かいご</t>
    </rPh>
    <rPh sb="36" eb="39">
      <t>じぎょうしょ</t>
    </rPh>
    <rPh sb="40" eb="41">
      <t>お</t>
    </rPh>
    <rPh sb="44" eb="47">
      <t>じゅうぎょうしゃ</t>
    </rPh>
    <rPh sb="55" eb="57">
      <t>しょくしゅ</t>
    </rPh>
    <rPh sb="58" eb="59">
      <t>もの</t>
    </rPh>
    <rPh sb="61" eb="64">
      <t>りようしゃ</t>
    </rPh>
    <rPh sb="65" eb="66">
      <t>たい</t>
    </rPh>
    <rPh sb="68" eb="71">
      <t>たいいんご</t>
    </rPh>
    <rPh sb="72" eb="74">
      <t>せいかつ</t>
    </rPh>
    <rPh sb="78" eb="80">
      <t>そうだん</t>
    </rPh>
    <rPh sb="80" eb="82">
      <t>えんじょ</t>
    </rPh>
    <rPh sb="83" eb="84">
      <t>おこな</t>
    </rPh>
    <rPh sb="89" eb="92">
      <t>りようしゃ</t>
    </rPh>
    <rPh sb="93" eb="96">
      <t>たいいんご</t>
    </rPh>
    <rPh sb="96" eb="98">
      <t>せいかつ</t>
    </rPh>
    <rPh sb="100" eb="102">
      <t>きょたく</t>
    </rPh>
    <rPh sb="103" eb="105">
      <t>ほうもん</t>
    </rPh>
    <rPh sb="107" eb="110">
      <t>りようしゃ</t>
    </rPh>
    <rPh sb="110" eb="111">
      <t>およ</t>
    </rPh>
    <rPh sb="114" eb="116">
      <t>かぞく</t>
    </rPh>
    <rPh sb="116" eb="117">
      <t>とう</t>
    </rPh>
    <rPh sb="118" eb="119">
      <t>たい</t>
    </rPh>
    <rPh sb="121" eb="124">
      <t>たいいんご</t>
    </rPh>
    <rPh sb="125" eb="127">
      <t>しょうがい</t>
    </rPh>
    <rPh sb="127" eb="129">
      <t>ふくし</t>
    </rPh>
    <rPh sb="135" eb="136">
      <t>た</t>
    </rPh>
    <rPh sb="137" eb="139">
      <t>ほけん</t>
    </rPh>
    <rPh sb="139" eb="141">
      <t>いりょう</t>
    </rPh>
    <rPh sb="145" eb="146">
      <t>また</t>
    </rPh>
    <rPh sb="147" eb="149">
      <t>ふくし</t>
    </rPh>
    <rPh sb="157" eb="159">
      <t>そうだん</t>
    </rPh>
    <rPh sb="159" eb="161">
      <t>えんじょ</t>
    </rPh>
    <rPh sb="161" eb="162">
      <t>およ</t>
    </rPh>
    <rPh sb="163" eb="165">
      <t>れんらく</t>
    </rPh>
    <rPh sb="165" eb="167">
      <t>ちょうせい</t>
    </rPh>
    <rPh sb="168" eb="169">
      <t>おこな</t>
    </rPh>
    <rPh sb="171" eb="173">
      <t>ばあい</t>
    </rPh>
    <rPh sb="175" eb="178">
      <t>にゅういんちゅう</t>
    </rPh>
    <rPh sb="179" eb="180">
      <t>かい</t>
    </rPh>
    <rPh sb="181" eb="183">
      <t>げんど</t>
    </rPh>
    <rPh sb="186" eb="188">
      <t>かさん</t>
    </rPh>
    <rPh sb="190" eb="193">
      <t>りようしゃ</t>
    </rPh>
    <rPh sb="194" eb="197">
      <t>たいいんご</t>
    </rPh>
    <rPh sb="199" eb="200">
      <t>にち</t>
    </rPh>
    <rPh sb="200" eb="202">
      <t>いない</t>
    </rPh>
    <rPh sb="203" eb="206">
      <t>りようしゃ</t>
    </rPh>
    <rPh sb="207" eb="209">
      <t>きょたく</t>
    </rPh>
    <rPh sb="210" eb="212">
      <t>ほうもん</t>
    </rPh>
    <rPh sb="214" eb="217">
      <t>りようしゃ</t>
    </rPh>
    <rPh sb="217" eb="218">
      <t>およ</t>
    </rPh>
    <rPh sb="221" eb="223">
      <t>かぞく</t>
    </rPh>
    <rPh sb="223" eb="224">
      <t>とう</t>
    </rPh>
    <rPh sb="225" eb="226">
      <t>たい</t>
    </rPh>
    <rPh sb="228" eb="230">
      <t>そうだん</t>
    </rPh>
    <rPh sb="230" eb="232">
      <t>えんじょ</t>
    </rPh>
    <rPh sb="233" eb="234">
      <t>おこな</t>
    </rPh>
    <rPh sb="236" eb="238">
      <t>ばあい</t>
    </rPh>
    <rPh sb="240" eb="243">
      <t>たいいんご</t>
    </rPh>
    <rPh sb="244" eb="245">
      <t>かい</t>
    </rPh>
    <rPh sb="246" eb="248">
      <t>げんど</t>
    </rPh>
    <rPh sb="251" eb="253">
      <t>かさん</t>
    </rPh>
    <phoneticPr fontId="9" type="Hiragana"/>
  </si>
  <si>
    <t>別に厚生労働大臣が定める者…平18厚労告556・第１号</t>
    <rPh sb="14" eb="15">
      <t>ひら</t>
    </rPh>
    <rPh sb="17" eb="19">
      <t>こうろう</t>
    </rPh>
    <rPh sb="19" eb="20">
      <t>つげ</t>
    </rPh>
    <rPh sb="24" eb="25">
      <t>だい</t>
    </rPh>
    <rPh sb="26" eb="27">
      <t>ごう</t>
    </rPh>
    <phoneticPr fontId="9" type="Hiragana"/>
  </si>
  <si>
    <t>○サービス費（Ⅰ）～（Ⅳ）共通
・　「前年度の利用者の数」には、(2)で定める者を含まない。
○サービス費（Ⅰ）～（Ⅲ）共通
・　地方公共団体が設置する指定療養介護事業所の場合にあっては、所定単位数の1000分の965に相当する単位数を算定。</t>
    <rPh sb="5" eb="6">
      <t>ひ</t>
    </rPh>
    <rPh sb="13" eb="15">
      <t>きょうつう</t>
    </rPh>
    <rPh sb="19" eb="22">
      <t>ぜんねんど</t>
    </rPh>
    <rPh sb="23" eb="26">
      <t>りようしゃ</t>
    </rPh>
    <rPh sb="27" eb="28">
      <t>かず</t>
    </rPh>
    <rPh sb="36" eb="37">
      <t>さだ</t>
    </rPh>
    <rPh sb="39" eb="40">
      <t>しゃ</t>
    </rPh>
    <rPh sb="41" eb="42">
      <t>ふく</t>
    </rPh>
    <phoneticPr fontId="9" type="Hiragana"/>
  </si>
  <si>
    <t>　地方公共団体が設置する指定療養介護事業所の場合にあっては、所定単位数の1000分の965に相当する単位数を算定。</t>
  </si>
  <si>
    <t>・　旧重症心身障害児施設から転換した指定療養介護事業所の中で、療養介護サービス費（Ⅱ）を算定している場合に限る。</t>
    <rPh sb="2" eb="3">
      <t>きゅう</t>
    </rPh>
    <rPh sb="3" eb="5">
      <t>じゅうしょう</t>
    </rPh>
    <rPh sb="5" eb="7">
      <t>しんしん</t>
    </rPh>
    <rPh sb="7" eb="10">
      <t>しょうがいじ</t>
    </rPh>
    <rPh sb="10" eb="12">
      <t>しせつ</t>
    </rPh>
    <rPh sb="14" eb="16">
      <t>てんかん</t>
    </rPh>
    <rPh sb="18" eb="20">
      <t>してい</t>
    </rPh>
    <rPh sb="20" eb="22">
      <t>りょうよう</t>
    </rPh>
    <rPh sb="22" eb="24">
      <t>かいご</t>
    </rPh>
    <rPh sb="24" eb="27">
      <t>じぎょうしょ</t>
    </rPh>
    <rPh sb="28" eb="29">
      <t>なか</t>
    </rPh>
    <rPh sb="31" eb="33">
      <t>りょうよう</t>
    </rPh>
    <rPh sb="33" eb="35">
      <t>かいご</t>
    </rPh>
    <rPh sb="39" eb="40">
      <t>ひ</t>
    </rPh>
    <rPh sb="44" eb="46">
      <t>さんてい</t>
    </rPh>
    <rPh sb="50" eb="52">
      <t>ばあい</t>
    </rPh>
    <rPh sb="53" eb="54">
      <t>かぎ</t>
    </rPh>
    <phoneticPr fontId="9" type="Hiragana"/>
  </si>
  <si>
    <t>②について
・　体験的な利用支援を行うに当たっての指定地域移行支援事業者との留意点等の情報共有その他必要な連絡調整
・　体験的な利用支援を行った際の状況に係る指定地域移行支援事業者との情報共有や当該状況を踏まえた今後の支援方針の協議等
・　利用者に対する体験的な利用支援を行うに当たっての相談支援
・　指定地域移行支援事業者が行う障害福祉サービスの体験的な利用支援の利用日については、当該加算以外の指定療養介護に係る基本報酬等は算定できない。
・　当該加算は体験利用日に算定することが原則であるが、②の支援を体験利用日以前に行った場合には、利用者が実際に体験利用した日の初日に算定して差し支えない。</t>
    <rPh sb="8" eb="11">
      <t>たいけんてき</t>
    </rPh>
    <rPh sb="12" eb="14">
      <t>りよう</t>
    </rPh>
    <rPh sb="14" eb="16">
      <t>しえん</t>
    </rPh>
    <rPh sb="17" eb="18">
      <t>おこな</t>
    </rPh>
    <rPh sb="20" eb="21">
      <t>あ</t>
    </rPh>
    <rPh sb="25" eb="27">
      <t>してい</t>
    </rPh>
    <rPh sb="27" eb="29">
      <t>ちいき</t>
    </rPh>
    <rPh sb="29" eb="31">
      <t>いこう</t>
    </rPh>
    <rPh sb="31" eb="33">
      <t>しえん</t>
    </rPh>
    <rPh sb="33" eb="36">
      <t>じぎょうしゃ</t>
    </rPh>
    <rPh sb="38" eb="41">
      <t>りゅういてん</t>
    </rPh>
    <rPh sb="41" eb="42">
      <t>とう</t>
    </rPh>
    <rPh sb="43" eb="45">
      <t>じょうほう</t>
    </rPh>
    <rPh sb="45" eb="47">
      <t>きょうゆう</t>
    </rPh>
    <rPh sb="49" eb="50">
      <t>た</t>
    </rPh>
    <rPh sb="50" eb="52">
      <t>ひつよう</t>
    </rPh>
    <rPh sb="53" eb="55">
      <t>れんらく</t>
    </rPh>
    <rPh sb="55" eb="57">
      <t>ちょうせい</t>
    </rPh>
    <rPh sb="60" eb="63">
      <t>たいけんてき</t>
    </rPh>
    <rPh sb="64" eb="66">
      <t>りよう</t>
    </rPh>
    <rPh sb="66" eb="68">
      <t>しえん</t>
    </rPh>
    <rPh sb="69" eb="70">
      <t>おこな</t>
    </rPh>
    <rPh sb="72" eb="73">
      <t>さい</t>
    </rPh>
    <rPh sb="74" eb="76">
      <t>じょうきょう</t>
    </rPh>
    <rPh sb="77" eb="78">
      <t>かか</t>
    </rPh>
    <rPh sb="79" eb="81">
      <t>してい</t>
    </rPh>
    <rPh sb="81" eb="83">
      <t>ちいき</t>
    </rPh>
    <rPh sb="83" eb="85">
      <t>いこう</t>
    </rPh>
    <rPh sb="85" eb="87">
      <t>しえん</t>
    </rPh>
    <rPh sb="87" eb="90">
      <t>じぎょうしゃ</t>
    </rPh>
    <rPh sb="92" eb="94">
      <t>じょうほう</t>
    </rPh>
    <rPh sb="94" eb="96">
      <t>きょうゆう</t>
    </rPh>
    <rPh sb="97" eb="99">
      <t>とうがい</t>
    </rPh>
    <rPh sb="99" eb="101">
      <t>じょうきょう</t>
    </rPh>
    <rPh sb="102" eb="103">
      <t>ふ</t>
    </rPh>
    <rPh sb="106" eb="108">
      <t>こんご</t>
    </rPh>
    <rPh sb="109" eb="111">
      <t>しえん</t>
    </rPh>
    <rPh sb="111" eb="113">
      <t>ほうしん</t>
    </rPh>
    <rPh sb="114" eb="116">
      <t>きょうぎ</t>
    </rPh>
    <rPh sb="116" eb="117">
      <t>とう</t>
    </rPh>
    <rPh sb="120" eb="123">
      <t>りようしゃ</t>
    </rPh>
    <rPh sb="124" eb="125">
      <t>たい</t>
    </rPh>
    <rPh sb="127" eb="130">
      <t>たいけんてき</t>
    </rPh>
    <rPh sb="131" eb="133">
      <t>りよう</t>
    </rPh>
    <rPh sb="133" eb="135">
      <t>しえん</t>
    </rPh>
    <rPh sb="136" eb="137">
      <t>おこな</t>
    </rPh>
    <rPh sb="139" eb="140">
      <t>あ</t>
    </rPh>
    <rPh sb="144" eb="146">
      <t>そうだん</t>
    </rPh>
    <rPh sb="146" eb="148">
      <t>しえん</t>
    </rPh>
    <rPh sb="152" eb="154">
      <t>してい</t>
    </rPh>
    <rPh sb="154" eb="156">
      <t>ちいき</t>
    </rPh>
    <rPh sb="156" eb="158">
      <t>いこう</t>
    </rPh>
    <rPh sb="158" eb="160">
      <t>しえん</t>
    </rPh>
    <rPh sb="160" eb="163">
      <t>じぎょうしゃ</t>
    </rPh>
    <rPh sb="164" eb="165">
      <t>おこな</t>
    </rPh>
    <rPh sb="166" eb="168">
      <t>しょうがい</t>
    </rPh>
    <rPh sb="168" eb="170">
      <t>ふくし</t>
    </rPh>
    <rPh sb="175" eb="178">
      <t>たいけんてき</t>
    </rPh>
    <rPh sb="179" eb="181">
      <t>りよう</t>
    </rPh>
    <rPh sb="181" eb="183">
      <t>しえん</t>
    </rPh>
    <rPh sb="184" eb="187">
      <t>りようび</t>
    </rPh>
    <rPh sb="193" eb="195">
      <t>とうがい</t>
    </rPh>
    <rPh sb="195" eb="197">
      <t>かさん</t>
    </rPh>
    <rPh sb="197" eb="199">
      <t>いがい</t>
    </rPh>
    <rPh sb="200" eb="202">
      <t>してい</t>
    </rPh>
    <rPh sb="207" eb="208">
      <t>かか</t>
    </rPh>
    <rPh sb="209" eb="211">
      <t>きほん</t>
    </rPh>
    <rPh sb="211" eb="213">
      <t>ほうしゅう</t>
    </rPh>
    <rPh sb="213" eb="214">
      <t>とう</t>
    </rPh>
    <rPh sb="215" eb="217">
      <t>さんてい</t>
    </rPh>
    <rPh sb="225" eb="227">
      <t>とうがい</t>
    </rPh>
    <rPh sb="227" eb="229">
      <t>かさん</t>
    </rPh>
    <rPh sb="230" eb="232">
      <t>たいけん</t>
    </rPh>
    <rPh sb="232" eb="235">
      <t>りようび</t>
    </rPh>
    <rPh sb="236" eb="238">
      <t>さんてい</t>
    </rPh>
    <rPh sb="243" eb="245">
      <t>げんそく</t>
    </rPh>
    <rPh sb="252" eb="254">
      <t>しえん</t>
    </rPh>
    <rPh sb="255" eb="257">
      <t>たいけん</t>
    </rPh>
    <rPh sb="257" eb="260">
      <t>りようび</t>
    </rPh>
    <rPh sb="260" eb="262">
      <t>いぜん</t>
    </rPh>
    <rPh sb="263" eb="264">
      <t>おこな</t>
    </rPh>
    <rPh sb="266" eb="268">
      <t>ばあい</t>
    </rPh>
    <rPh sb="271" eb="274">
      <t>りようしゃ</t>
    </rPh>
    <rPh sb="275" eb="277">
      <t>じっさい</t>
    </rPh>
    <rPh sb="278" eb="280">
      <t>たいけん</t>
    </rPh>
    <rPh sb="280" eb="282">
      <t>りよう</t>
    </rPh>
    <rPh sb="284" eb="285">
      <t>ひ</t>
    </rPh>
    <rPh sb="286" eb="288">
      <t>しょにち</t>
    </rPh>
    <rPh sb="289" eb="291">
      <t>さんてい</t>
    </rPh>
    <rPh sb="293" eb="294">
      <t>さ</t>
    </rPh>
    <rPh sb="295" eb="296">
      <t>つか</t>
    </rPh>
    <phoneticPr fontId="9" type="Hiragana"/>
  </si>
  <si>
    <t>別に厚生労働大臣が定める者…平18厚労告556・第１号の２</t>
    <rPh sb="12" eb="13">
      <t>もの</t>
    </rPh>
    <phoneticPr fontId="9" type="Hiragana"/>
  </si>
  <si>
    <t xml:space="preserve">別に厚生労働大臣が定める基準…平18厚労告543・第16号の２
</t>
  </si>
  <si>
    <t>・介護給付費請求書
・介護給付費請求明細書
・個別支援計画
・サービスの提供に関する記録
・利用者数に関する書類</t>
    <rPh sb="23" eb="25">
      <t>こべつ</t>
    </rPh>
    <rPh sb="25" eb="27">
      <t>しえん</t>
    </rPh>
    <phoneticPr fontId="9" type="Hiragana"/>
  </si>
  <si>
    <r>
      <t>　指定療養介護に要する費用の額は、平成18年厚生労働省告示第523号の別表「介護給付費</t>
    </r>
    <r>
      <rPr>
        <sz val="11"/>
        <color auto="1"/>
        <rFont val="Meiryo UI"/>
      </rPr>
      <t>等単位数表」の第5により算定する単位数に10円を乗じて得た額を算定しているか。
　ただし、その額が現に当該指定療養介護に要した費用の額を超えるときは、現に当該指定療養介護事業に要した費用の額となっているか。</t>
    </r>
    <rPh sb="38" eb="40">
      <t>カイゴ</t>
    </rPh>
    <rPh sb="43" eb="44">
      <t>トウ</t>
    </rPh>
    <rPh sb="65" eb="66">
      <t>エン</t>
    </rPh>
    <rPh sb="90" eb="91">
      <t>ガク</t>
    </rPh>
    <rPh sb="92" eb="93">
      <t>ゲン</t>
    </rPh>
    <rPh sb="94" eb="96">
      <t>トウガイ</t>
    </rPh>
    <rPh sb="96" eb="98">
      <t>シテイ</t>
    </rPh>
    <rPh sb="103" eb="104">
      <t>ヨウ</t>
    </rPh>
    <rPh sb="106" eb="108">
      <t>ヒヨウ</t>
    </rPh>
    <rPh sb="109" eb="110">
      <t>ガク</t>
    </rPh>
    <rPh sb="111" eb="112">
      <t>コ</t>
    </rPh>
    <rPh sb="118" eb="119">
      <t>ゲン</t>
    </rPh>
    <rPh sb="120" eb="122">
      <t>トウガイ</t>
    </rPh>
    <rPh sb="122" eb="124">
      <t>シテイ</t>
    </rPh>
    <rPh sb="128" eb="130">
      <t>ジギョウ</t>
    </rPh>
    <rPh sb="131" eb="132">
      <t>ヨウ</t>
    </rPh>
    <rPh sb="134" eb="136">
      <t>ヒヨウ</t>
    </rPh>
    <rPh sb="137" eb="138">
      <t>ガク</t>
    </rPh>
    <phoneticPr fontId="9"/>
  </si>
  <si>
    <r>
      <t>③　</t>
    </r>
    <r>
      <rPr>
        <sz val="11"/>
        <color auto="1"/>
        <rFont val="Meiryo UI"/>
      </rPr>
      <t>サービス提供職員欠如減算 　100分の70
　　　看護職員、生活支援員又はサービス管理責任者の員数を満たしていない場合</t>
    </r>
    <rPh sb="6" eb="8">
      <t>ていきょう</t>
    </rPh>
    <rPh sb="8" eb="10">
      <t>しょくいん</t>
    </rPh>
    <rPh sb="10" eb="12">
      <t>けつじょ</t>
    </rPh>
    <rPh sb="12" eb="14">
      <t>げんさん</t>
    </rPh>
    <rPh sb="37" eb="38">
      <t>また</t>
    </rPh>
    <rPh sb="43" eb="45">
      <t>かんり</t>
    </rPh>
    <rPh sb="45" eb="48">
      <t>せきにんしゃ</t>
    </rPh>
    <phoneticPr fontId="9" type="Hiragana"/>
  </si>
  <si>
    <r>
      <t>⑦　</t>
    </r>
    <r>
      <rPr>
        <sz val="11"/>
        <color auto="1"/>
        <rFont val="Meiryo UI"/>
      </rPr>
      <t xml:space="preserve">身体拘束廃止未実施減算　
　    以下の基準に適応していない場合　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47" eb="49">
      <t>しんたい</t>
    </rPh>
    <rPh sb="49" eb="51">
      <t>こうそく</t>
    </rPh>
    <rPh sb="51" eb="52">
      <t>とう</t>
    </rPh>
    <rPh sb="56" eb="58">
      <t>きろく</t>
    </rPh>
    <rPh sb="59" eb="62">
      <t>みさくせい</t>
    </rPh>
    <rPh sb="63" eb="65">
      <t>ばあい</t>
    </rPh>
    <rPh sb="97" eb="99">
      <t>ばあい</t>
    </rPh>
    <rPh sb="119" eb="121">
      <t>せいび</t>
    </rPh>
    <rPh sb="126" eb="128">
      <t>ばあい</t>
    </rPh>
    <rPh sb="148" eb="149">
      <t>ねん</t>
    </rPh>
    <rPh sb="150" eb="151">
      <t>かい</t>
    </rPh>
    <rPh sb="151" eb="153">
      <t>いじょう</t>
    </rPh>
    <rPh sb="160" eb="162">
      <t>ばあい</t>
    </rPh>
    <phoneticPr fontId="9" type="Hiragana"/>
  </si>
  <si>
    <r>
      <t>　福祉専門職員配置等加算（Ⅱ）については、</t>
    </r>
    <r>
      <rPr>
        <sz val="11"/>
        <color auto="1"/>
        <rFont val="Meiryo UI"/>
      </rPr>
      <t>人員に関する基準により置くべき直接処遇職員として常勤で配置されている従業者のうち、社会福祉士、介護福祉士、精神保健福祉士又は公認心理師であるものの割合が100分の25以上であるものとして知事に届け出た指定療養介護事業所において、指定療養介護を行った場合に、加算しているか。</t>
    </r>
    <rPh sb="21" eb="23">
      <t>ジンイン</t>
    </rPh>
    <rPh sb="24" eb="25">
      <t>カン</t>
    </rPh>
    <rPh sb="27" eb="29">
      <t>キジュン</t>
    </rPh>
    <rPh sb="74" eb="76">
      <t>セイシン</t>
    </rPh>
    <rPh sb="76" eb="78">
      <t>ホケン</t>
    </rPh>
    <rPh sb="78" eb="81">
      <t>フクシシ</t>
    </rPh>
    <rPh sb="81" eb="82">
      <t>マタ</t>
    </rPh>
    <rPh sb="83" eb="85">
      <t>コウニン</t>
    </rPh>
    <rPh sb="85" eb="87">
      <t>シンリ</t>
    </rPh>
    <rPh sb="87" eb="88">
      <t>シ</t>
    </rPh>
    <phoneticPr fontId="9"/>
  </si>
  <si>
    <r>
      <t>　人員配置体制加算（Ⅰ）については、生活支援員の員数の総数が、常勤換算方法で前年度の利用者の数の平均値を1.7で除して得た数以上配置しているものとして知事に届け出た</t>
    </r>
    <r>
      <rPr>
        <sz val="11"/>
        <color auto="1"/>
        <rFont val="Meiryo UI"/>
      </rPr>
      <t>指定療養介護事業所において、指定療養介護を行った場合に、加算しているか。</t>
    </r>
    <rPh sb="1" eb="3">
      <t>じんいん</t>
    </rPh>
    <rPh sb="3" eb="5">
      <t>はいち</t>
    </rPh>
    <rPh sb="5" eb="7">
      <t>たいせい</t>
    </rPh>
    <rPh sb="7" eb="9">
      <t>かさん</t>
    </rPh>
    <rPh sb="18" eb="20">
      <t>せいかつ</t>
    </rPh>
    <rPh sb="20" eb="23">
      <t>しえんいん</t>
    </rPh>
    <rPh sb="24" eb="26">
      <t>いんすう</t>
    </rPh>
    <rPh sb="27" eb="29">
      <t>そうすう</t>
    </rPh>
    <rPh sb="31" eb="33">
      <t>じょうきん</t>
    </rPh>
    <rPh sb="33" eb="35">
      <t>かんさん</t>
    </rPh>
    <rPh sb="35" eb="37">
      <t>ほうほう</t>
    </rPh>
    <rPh sb="38" eb="41">
      <t>ぜんねんど</t>
    </rPh>
    <rPh sb="42" eb="45">
      <t>りようしゃ</t>
    </rPh>
    <rPh sb="46" eb="47">
      <t>かず</t>
    </rPh>
    <rPh sb="48" eb="51">
      <t>へいきんち</t>
    </rPh>
    <rPh sb="56" eb="57">
      <t>じょ</t>
    </rPh>
    <rPh sb="59" eb="60">
      <t>え</t>
    </rPh>
    <rPh sb="61" eb="62">
      <t>かず</t>
    </rPh>
    <rPh sb="62" eb="64">
      <t>いじょう</t>
    </rPh>
    <rPh sb="64" eb="66">
      <t>はいち</t>
    </rPh>
    <rPh sb="75" eb="77">
      <t>ちじ</t>
    </rPh>
    <rPh sb="78" eb="79">
      <t>とど</t>
    </rPh>
    <rPh sb="80" eb="81">
      <t>で</t>
    </rPh>
    <rPh sb="103" eb="104">
      <t>おこな</t>
    </rPh>
    <rPh sb="106" eb="108">
      <t>ばあい</t>
    </rPh>
    <rPh sb="110" eb="112">
      <t>かさん</t>
    </rPh>
    <phoneticPr fontId="9" type="Hiragana"/>
  </si>
  <si>
    <r>
      <t>　人員配置体制加算（Ⅱ）については、生活支援員の員数の総数が、常勤換算方法で前年度の利用者の数の平均値を2.5で除して得た数以上配置しているものとして知事に届け出た</t>
    </r>
    <r>
      <rPr>
        <sz val="11"/>
        <color auto="1"/>
        <rFont val="Meiryo UI"/>
      </rPr>
      <t>指定療養介護事業所において、指定療養介護を行った場合に、加算しているか。</t>
    </r>
    <rPh sb="1" eb="3">
      <t>じんいん</t>
    </rPh>
    <rPh sb="3" eb="5">
      <t>はいち</t>
    </rPh>
    <rPh sb="5" eb="7">
      <t>たいせい</t>
    </rPh>
    <rPh sb="7" eb="9">
      <t>かさん</t>
    </rPh>
    <rPh sb="18" eb="20">
      <t>せいかつ</t>
    </rPh>
    <rPh sb="20" eb="23">
      <t>しえんいん</t>
    </rPh>
    <rPh sb="24" eb="26">
      <t>いんすう</t>
    </rPh>
    <rPh sb="27" eb="29">
      <t>そうすう</t>
    </rPh>
    <rPh sb="31" eb="33">
      <t>じょうきん</t>
    </rPh>
    <rPh sb="33" eb="35">
      <t>かんさん</t>
    </rPh>
    <rPh sb="35" eb="37">
      <t>ほうほう</t>
    </rPh>
    <rPh sb="38" eb="41">
      <t>ぜんねんど</t>
    </rPh>
    <rPh sb="42" eb="45">
      <t>りようしゃ</t>
    </rPh>
    <rPh sb="46" eb="47">
      <t>かず</t>
    </rPh>
    <rPh sb="48" eb="51">
      <t>へいきんち</t>
    </rPh>
    <rPh sb="56" eb="57">
      <t>じょ</t>
    </rPh>
    <rPh sb="59" eb="60">
      <t>え</t>
    </rPh>
    <rPh sb="61" eb="62">
      <t>かず</t>
    </rPh>
    <rPh sb="62" eb="64">
      <t>いじょう</t>
    </rPh>
    <rPh sb="64" eb="66">
      <t>はいち</t>
    </rPh>
    <rPh sb="75" eb="77">
      <t>ちじ</t>
    </rPh>
    <rPh sb="78" eb="79">
      <t>とど</t>
    </rPh>
    <rPh sb="80" eb="81">
      <t>で</t>
    </rPh>
    <rPh sb="103" eb="104">
      <t>おこな</t>
    </rPh>
    <rPh sb="106" eb="108">
      <t>ばあい</t>
    </rPh>
    <rPh sb="110" eb="112">
      <t>かさん</t>
    </rPh>
    <phoneticPr fontId="9" type="Hiragana"/>
  </si>
  <si>
    <t>令和７年度 療養介護サービス費</t>
    <rPh sb="0" eb="2">
      <t>レイワ</t>
    </rPh>
    <rPh sb="3" eb="5">
      <t>ネンド</t>
    </rPh>
    <phoneticPr fontId="9"/>
  </si>
  <si>
    <r>
      <t>療養介護計画</t>
    </r>
    <r>
      <rPr>
        <sz val="11"/>
        <color auto="1"/>
        <rFont val="Meiryo UI"/>
      </rPr>
      <t>未作成減算</t>
    </r>
    <rPh sb="0" eb="2">
      <t>りょうよう</t>
    </rPh>
    <rPh sb="2" eb="4">
      <t>かいご</t>
    </rPh>
    <rPh sb="4" eb="6">
      <t>けいかく</t>
    </rPh>
    <rPh sb="6" eb="9">
      <t>みさくせい</t>
    </rPh>
    <rPh sb="9" eb="11">
      <t>げんさん</t>
    </rPh>
    <phoneticPr fontId="9" type="Hiragana"/>
  </si>
  <si>
    <t>※５</t>
  </si>
  <si>
    <t>看護職員（看護師、准看護師又は看護補助者）</t>
    <rPh sb="0" eb="2">
      <t>かんご</t>
    </rPh>
    <rPh sb="2" eb="4">
      <t>しょくいん</t>
    </rPh>
    <rPh sb="5" eb="8">
      <t>かんごし</t>
    </rPh>
    <rPh sb="9" eb="13">
      <t>じゅんかんごし</t>
    </rPh>
    <rPh sb="13" eb="14">
      <t>また</t>
    </rPh>
    <rPh sb="15" eb="17">
      <t>かんご</t>
    </rPh>
    <rPh sb="17" eb="20">
      <t>ほじょしゃ</t>
    </rPh>
    <phoneticPr fontId="9" type="Hiragana"/>
  </si>
  <si>
    <t>　事業者は指定療養介護事業所ごとに専らその職務に従事する管理者を置かなければならない。ただし、事業所の管理上支障がない場合は、当該事業所の他の職務に従事させ、又は当該事業所以外の事業所、施設等の職務に従事させることができるものとする。</t>
    <rPh sb="1" eb="4">
      <t>じぎょうしゃ</t>
    </rPh>
    <rPh sb="5" eb="7">
      <t>してい</t>
    </rPh>
    <rPh sb="7" eb="9">
      <t>りょうよう</t>
    </rPh>
    <rPh sb="9" eb="11">
      <t>かいご</t>
    </rPh>
    <rPh sb="11" eb="14">
      <t>じぎょうしょ</t>
    </rPh>
    <rPh sb="17" eb="18">
      <t>もっぱ</t>
    </rPh>
    <rPh sb="21" eb="23">
      <t>しょくむ</t>
    </rPh>
    <rPh sb="24" eb="26">
      <t>じゅうじ</t>
    </rPh>
    <rPh sb="28" eb="31">
      <t>かんりしゃ</t>
    </rPh>
    <rPh sb="32" eb="33">
      <t>お</t>
    </rPh>
    <rPh sb="47" eb="50">
      <t>じぎょうしょ</t>
    </rPh>
    <rPh sb="51" eb="54">
      <t>かんりじょう</t>
    </rPh>
    <rPh sb="54" eb="56">
      <t>ししょう</t>
    </rPh>
    <rPh sb="59" eb="61">
      <t>ばあい</t>
    </rPh>
    <rPh sb="63" eb="65">
      <t>とうがい</t>
    </rPh>
    <rPh sb="65" eb="68">
      <t>じぎょうしょ</t>
    </rPh>
    <rPh sb="69" eb="70">
      <t>た</t>
    </rPh>
    <rPh sb="71" eb="73">
      <t>しょくむ</t>
    </rPh>
    <rPh sb="74" eb="76">
      <t>じゅうじ</t>
    </rPh>
    <rPh sb="79" eb="80">
      <t>また</t>
    </rPh>
    <rPh sb="81" eb="83">
      <t>とうがい</t>
    </rPh>
    <rPh sb="83" eb="86">
      <t>じぎょうしょ</t>
    </rPh>
    <rPh sb="86" eb="88">
      <t>いがい</t>
    </rPh>
    <rPh sb="89" eb="92">
      <t>じぎょうしょ</t>
    </rPh>
    <rPh sb="93" eb="95">
      <t>しせつ</t>
    </rPh>
    <rPh sb="95" eb="96">
      <t>とう</t>
    </rPh>
    <rPh sb="97" eb="99">
      <t>しょくむ</t>
    </rPh>
    <rPh sb="100" eb="102">
      <t>じゅうじ</t>
    </rPh>
    <phoneticPr fontId="9" type="Hiragana"/>
  </si>
  <si>
    <t>　従業者は、専ら当該事業所の職務に従事する者又は指定療養介護の単位ごと専ら当該指定療養介護の提供に当たる者でなければならない。ただし、利用者の支援に支障がない場合はこの限りでない。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31" eb="33">
      <t>たんい</t>
    </rPh>
    <rPh sb="35" eb="36">
      <t>もっぱ</t>
    </rPh>
    <rPh sb="37" eb="39">
      <t>とうがい</t>
    </rPh>
    <rPh sb="39" eb="41">
      <t>してい</t>
    </rPh>
    <rPh sb="46" eb="48">
      <t>ていきょう</t>
    </rPh>
    <rPh sb="49" eb="50">
      <t>あ</t>
    </rPh>
    <rPh sb="52" eb="53">
      <t>もの</t>
    </rPh>
    <rPh sb="67" eb="70">
      <t>りようしゃ</t>
    </rPh>
    <rPh sb="71" eb="73">
      <t>しえん</t>
    </rPh>
    <rPh sb="74" eb="76">
      <t>ししょう</t>
    </rPh>
    <rPh sb="79" eb="81">
      <t>ばあい</t>
    </rPh>
    <rPh sb="84" eb="85">
      <t>かぎ</t>
    </rPh>
    <phoneticPr fontId="9" type="Hiragana"/>
  </si>
  <si>
    <t>健康保険法に規定する厚生労働大臣が定める基準以上</t>
    <rPh sb="0" eb="2">
      <t>けんこう</t>
    </rPh>
    <rPh sb="2" eb="5">
      <t>ほけんほう</t>
    </rPh>
    <rPh sb="6" eb="8">
      <t>きてい</t>
    </rPh>
    <rPh sb="10" eb="12">
      <t>こうせい</t>
    </rPh>
    <rPh sb="12" eb="14">
      <t>ろうどう</t>
    </rPh>
    <rPh sb="14" eb="16">
      <t>だいじん</t>
    </rPh>
    <rPh sb="17" eb="18">
      <t>さだ</t>
    </rPh>
    <rPh sb="20" eb="22">
      <t>きじゅん</t>
    </rPh>
    <rPh sb="22" eb="24">
      <t>いじょう</t>
    </rPh>
    <phoneticPr fontId="9" type="Hiragana"/>
  </si>
  <si>
    <t>常勤換算方法で利用者の数を４で除した数以上（うち、１人以上は常勤）
（上記により看護職員とされる看護職員の員数を満たしている場合、必要数を超えて配置されている看護職員の員数を生活支援員の員数に含めることが可能）</t>
    <rPh sb="0" eb="2">
      <t>じょうきん</t>
    </rPh>
    <rPh sb="2" eb="4">
      <t>かんさん</t>
    </rPh>
    <rPh sb="4" eb="6">
      <t>ほうほう</t>
    </rPh>
    <rPh sb="7" eb="10">
      <t>りようしゃ</t>
    </rPh>
    <rPh sb="11" eb="12">
      <t>かず</t>
    </rPh>
    <rPh sb="15" eb="16">
      <t>じょ</t>
    </rPh>
    <rPh sb="18" eb="19">
      <t>かず</t>
    </rPh>
    <rPh sb="19" eb="21">
      <t>いじょう</t>
    </rPh>
    <rPh sb="36" eb="38">
      <t>じょうき</t>
    </rPh>
    <rPh sb="41" eb="43">
      <t>かんご</t>
    </rPh>
    <rPh sb="43" eb="45">
      <t>しょくいん</t>
    </rPh>
    <rPh sb="49" eb="51">
      <t>かんご</t>
    </rPh>
    <rPh sb="51" eb="53">
      <t>しょくいん</t>
    </rPh>
    <rPh sb="54" eb="56">
      <t>いんすう</t>
    </rPh>
    <rPh sb="57" eb="58">
      <t>み</t>
    </rPh>
    <rPh sb="63" eb="65">
      <t>ばあい</t>
    </rPh>
    <rPh sb="66" eb="69">
      <t>ひつようすう</t>
    </rPh>
    <rPh sb="70" eb="71">
      <t>こ</t>
    </rPh>
    <rPh sb="73" eb="75">
      <t>はいち</t>
    </rPh>
    <rPh sb="80" eb="82">
      <t>かんご</t>
    </rPh>
    <rPh sb="82" eb="84">
      <t>しょくいん</t>
    </rPh>
    <rPh sb="85" eb="87">
      <t>いんすう</t>
    </rPh>
    <rPh sb="88" eb="90">
      <t>せいかつ</t>
    </rPh>
    <rPh sb="90" eb="93">
      <t>しえんいん</t>
    </rPh>
    <rPh sb="94" eb="96">
      <t>いんすう</t>
    </rPh>
    <rPh sb="97" eb="98">
      <t>ふく</t>
    </rPh>
    <rPh sb="103" eb="105">
      <t>かのう</t>
    </rPh>
    <phoneticPr fontId="9" type="Hiragana"/>
  </si>
  <si>
    <t>資格・修了証　※５</t>
    <rPh sb="0" eb="2">
      <t>しかく</t>
    </rPh>
    <rPh sb="3" eb="6">
      <t>しゅうりょうしょう</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</si>
  <si>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</si>
  <si>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合計</t>
    <rPh sb="0" eb="2">
      <t>ゴウケイ</t>
    </rPh>
    <phoneticPr fontId="9"/>
  </si>
  <si>
    <t>(8)</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</si>
  <si>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</si>
  <si>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開所日数</t>
    <rPh sb="0" eb="2">
      <t>カイショ</t>
    </rPh>
    <rPh sb="2" eb="4">
      <t>ニッスウ</t>
    </rPh>
    <phoneticPr fontId="29"/>
  </si>
  <si>
    <t>＜人員に関する基準＞</t>
    <rPh sb="1" eb="3">
      <t>ジンイン</t>
    </rPh>
    <rPh sb="4" eb="5">
      <t>カン</t>
    </rPh>
    <rPh sb="7" eb="9">
      <t>キジュン</t>
    </rPh>
    <phoneticPr fontId="9"/>
  </si>
  <si>
    <t>区分</t>
    <rPh sb="0" eb="2">
      <t>クブン</t>
    </rPh>
    <phoneticPr fontId="29"/>
  </si>
  <si>
    <t>必要な配置数</t>
    <rPh sb="0" eb="2">
      <t>ヒツヨウ</t>
    </rPh>
    <rPh sb="3" eb="6">
      <t>ハイチスウ</t>
    </rPh>
    <phoneticPr fontId="29"/>
  </si>
  <si>
    <t>＜人員基準に関する実人数集計＞</t>
    <rPh sb="1" eb="5">
      <t>ジンインキジュン</t>
    </rPh>
    <rPh sb="6" eb="7">
      <t>カン</t>
    </rPh>
    <rPh sb="9" eb="10">
      <t>ジツ</t>
    </rPh>
    <rPh sb="10" eb="12">
      <t>ニンズウ</t>
    </rPh>
    <rPh sb="12" eb="14">
      <t>シュウケイ</t>
    </rPh>
    <phoneticPr fontId="9"/>
  </si>
  <si>
    <t>　(2) 「予定」・「実績」のいずれかを選択してください。</t>
    <rPh sb="6" eb="8">
      <t>ヨテイ</t>
    </rPh>
    <rPh sb="11" eb="13">
      <t>ジッセキ</t>
    </rPh>
    <rPh sb="20" eb="22">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</si>
  <si>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</si>
  <si>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0"/>
  </si>
  <si>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</si>
  <si>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</si>
  <si>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</si>
  <si>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8"/>
  </si>
  <si>
    <t>　(10) 従業者ごとに、合計勤務時間数を入力してください。</t>
    <rPh sb="6" eb="9">
      <t>ジュウギョウシャ</t>
    </rPh>
    <rPh sb="13" eb="15">
      <t>ゴウケイ</t>
    </rPh>
    <rPh sb="15" eb="17">
      <t>キンム</t>
    </rPh>
    <rPh sb="17" eb="20">
      <t>ジカンスウ</t>
    </rPh>
    <rPh sb="21" eb="23">
      <t>ニュウリョク</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</si>
  <si>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</si>
  <si>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</si>
  <si>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</si>
  <si>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</si>
  <si>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その他、特記事項欄としてもご活用ください。</t>
    <rPh sb="6" eb="7">
      <t>タ</t>
    </rPh>
    <rPh sb="8" eb="10">
      <t>トッキ</t>
    </rPh>
    <rPh sb="10" eb="12">
      <t>ジコウ</t>
    </rPh>
    <rPh sb="12" eb="13">
      <t>ラン</t>
    </rPh>
    <rPh sb="18" eb="20">
      <t>カツヨウ</t>
    </rPh>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</si>
  <si>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</si>
  <si>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</si>
  <si>
    <t>(4)職種</t>
    <rPh sb="3" eb="5">
      <t>ショクシュ</t>
    </rPh>
    <phoneticPr fontId="9"/>
  </si>
  <si>
    <t>※選択肢にない職種については直接入力してください</t>
  </si>
  <si>
    <t>管理者</t>
    <rPh sb="0" eb="3">
      <t>カンリシャ</t>
    </rPh>
    <phoneticPr fontId="5"/>
  </si>
  <si>
    <t>サービス管理責任者</t>
    <rPh sb="4" eb="6">
      <t>カンリ</t>
    </rPh>
    <rPh sb="6" eb="9">
      <t>セキニンシャ</t>
    </rPh>
    <phoneticPr fontId="5"/>
  </si>
  <si>
    <t>生活支援員</t>
    <rPh sb="0" eb="5">
      <t>セイカツシエンイン</t>
    </rPh>
    <phoneticPr fontId="5"/>
  </si>
  <si>
    <t>医師</t>
    <rPh sb="0" eb="2">
      <t>イシ</t>
    </rPh>
    <phoneticPr fontId="5"/>
  </si>
  <si>
    <t>看護職員</t>
    <rPh sb="0" eb="4">
      <t>カンゴショクイン</t>
    </rPh>
    <phoneticPr fontId="5"/>
  </si>
  <si>
    <t>常勤</t>
    <rPh sb="0" eb="2">
      <t>ジョウキン</t>
    </rPh>
    <phoneticPr fontId="9"/>
  </si>
  <si>
    <t>非常勤</t>
    <rPh sb="0" eb="3">
      <t>ヒジョウキン</t>
    </rPh>
    <phoneticPr fontId="9"/>
  </si>
  <si>
    <t>記号</t>
    <rPh sb="0" eb="2">
      <t>キゴウ</t>
    </rPh>
    <phoneticPr fontId="28"/>
  </si>
  <si>
    <t>A</t>
  </si>
  <si>
    <t>B</t>
  </si>
  <si>
    <t>C</t>
  </si>
  <si>
    <t>D</t>
  </si>
  <si>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</si>
  <si>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</si>
  <si>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加算（Ⅳ）</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</si>
  <si>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</si>
  <si>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</si>
  <si>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専従</t>
    <rPh sb="0" eb="2">
      <t>センジュウ</t>
    </rPh>
    <phoneticPr fontId="29"/>
  </si>
  <si>
    <t>区分</t>
    <rPh sb="0" eb="2">
      <t>クブン</t>
    </rPh>
    <phoneticPr fontId="28"/>
  </si>
  <si>
    <t>常勤で専従</t>
    <rPh sb="0" eb="2">
      <t>ジョウキン</t>
    </rPh>
    <rPh sb="3" eb="5">
      <t>センジュウ</t>
    </rPh>
    <phoneticPr fontId="28"/>
  </si>
  <si>
    <t>常勤で兼務</t>
    <rPh sb="0" eb="2">
      <t>ジョウキン</t>
    </rPh>
    <rPh sb="3" eb="5">
      <t>ケンム</t>
    </rPh>
    <phoneticPr fontId="28"/>
  </si>
  <si>
    <t>非常勤で専従</t>
    <rPh sb="0" eb="3">
      <t>ヒジョウキン</t>
    </rPh>
    <rPh sb="4" eb="6">
      <t>センジュウ</t>
    </rPh>
    <phoneticPr fontId="28"/>
  </si>
  <si>
    <t>(6)資格</t>
    <rPh sb="3" eb="5">
      <t>シカク</t>
    </rPh>
    <phoneticPr fontId="9"/>
  </si>
  <si>
    <t>兼務</t>
    <rPh sb="0" eb="2">
      <t>ケンム</t>
    </rPh>
    <phoneticPr fontId="29"/>
  </si>
  <si>
    <t>(7)氏名</t>
    <rPh sb="3" eb="5">
      <t>シメイ</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</si>
  <si>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</si>
  <si>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</si>
  <si>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</si>
  <si>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月</t>
    <rPh sb="0" eb="1">
      <t>ゲツ</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</si>
  <si>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</si>
  <si>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</si>
  <si>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サービス種別</t>
    <rPh sb="4" eb="6">
      <t>シュベツ</t>
    </rPh>
    <phoneticPr fontId="28"/>
  </si>
  <si>
    <t>事業所名</t>
    <rPh sb="0" eb="3">
      <t>ジギョウショ</t>
    </rPh>
    <rPh sb="3" eb="4">
      <t>メイ</t>
    </rPh>
    <phoneticPr fontId="28"/>
  </si>
  <si>
    <t>(2)予定/実績の別</t>
    <rPh sb="3" eb="5">
      <t>ヨテイ</t>
    </rPh>
    <rPh sb="6" eb="8">
      <t>ジッセキ</t>
    </rPh>
    <rPh sb="9" eb="10">
      <t>ベツ</t>
    </rPh>
    <phoneticPr fontId="9"/>
  </si>
  <si>
    <t>療養介護</t>
    <rPh sb="0" eb="2">
      <t>リョウヨウ</t>
    </rPh>
    <rPh sb="2" eb="4">
      <t>カイゴ</t>
    </rPh>
    <phoneticPr fontId="9"/>
  </si>
  <si>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</si>
  <si>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</si>
  <si>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</si>
  <si>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</si>
  <si>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兼務</t>
    <rPh sb="0" eb="2">
      <t>ケンム</t>
    </rPh>
    <phoneticPr fontId="9"/>
  </si>
  <si>
    <t>実績</t>
  </si>
  <si>
    <t>※提出前月の実績を記入してください。</t>
  </si>
  <si>
    <t>歴月</t>
  </si>
  <si>
    <t>加算（Ⅰ）</t>
  </si>
  <si>
    <t>加算（Ⅱ）</t>
  </si>
  <si>
    <t>加算（Ⅲ）</t>
  </si>
  <si>
    <t>加算（Ⅰ）　（１．７：１）</t>
  </si>
  <si>
    <t>加算（Ⅱ）　（２．５：１）</t>
  </si>
  <si>
    <r>
      <t xml:space="preserve">　別に厚生労働大臣が定める基準に適合している福祉・介護職員等の賃金の改善等を実施しているものとして知事に届け出た指定療養介護事業所が、利用者に対し、指定療養介護を行った場合に、当該基準に掲げる区分に従い、加算しているか。ただし、次に掲げるいずれかの加算を算定している場合にあっては、次に掲げるその他の加算は算定しない。
</t>
    </r>
    <r>
      <rPr>
        <sz val="11"/>
        <color auto="1"/>
        <rFont val="Meiryo UI"/>
      </rPr>
      <t xml:space="preserve">
　・福祉・介護職員処遇改善加算(Ⅰ)イ、ロ
　・福祉・介護職員処遇改善加算(Ⅱ)イ、ロ
　・福祉・介護職員処遇改善加算(Ⅲ)
　・福祉・介護職員処遇改善加算(Ⅳ)</t>
    </r>
  </si>
  <si>
    <r>
      <t>加算（Ⅰ）</t>
    </r>
    <r>
      <rPr>
        <sz val="11"/>
        <color auto="1"/>
        <rFont val="Meiryo UI"/>
      </rPr>
      <t>ロ</t>
    </r>
  </si>
  <si>
    <r>
      <t>加算（Ⅱ）</t>
    </r>
    <r>
      <rPr>
        <sz val="11"/>
        <color auto="1"/>
        <rFont val="Meiryo UI"/>
      </rPr>
      <t>イ</t>
    </r>
  </si>
  <si>
    <r>
      <t>加算（Ⅱ）</t>
    </r>
    <r>
      <rPr>
        <sz val="11"/>
        <color auto="1"/>
        <rFont val="Meiryo UI"/>
      </rPr>
      <t>ロ</t>
    </r>
  </si>
</sst>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
    <numFmt numFmtId="177" formatCode="[=1]&quot;〇&quot;;General"/>
    <numFmt numFmtId="178" formatCode="[$-409]d&quot;月&quot;"/>
    <numFmt numFmtId="179" formatCode="0.0"/>
    <numFmt numFmtId="180" formatCode="[$-409]d;@"/>
    <numFmt numFmtId="181" formatCode="aaa"/>
    <numFmt numFmtId="182" formatCode="0.0_ "/>
  </numFmts>
  <fonts count="31">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rgb="FFFF0000"/>
      <name val="Meiryo UI"/>
    </font>
    <font>
      <sz val="11"/>
      <color auto="1"/>
      <name val="Meiryo UI"/>
      <family val="3"/>
    </font>
    <font>
      <sz val="9"/>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8"/>
      <color auto="1"/>
      <name val="ＭＳ ゴシック"/>
      <family val="3"/>
    </font>
    <font>
      <sz val="10"/>
      <color indexed="8"/>
      <name val="ＭＳ ゴシック"/>
      <family val="3"/>
    </font>
    <font>
      <sz val="6"/>
      <color auto="1"/>
      <name val="ＭＳ ゴシック"/>
      <family val="3"/>
    </font>
    <font>
      <sz val="10"/>
      <color auto="1"/>
      <name val="ＭＳ ゴシック"/>
      <family val="3"/>
    </font>
  </fonts>
  <fills count="9">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s>
  <cellStyleXfs count="2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09">
    <xf numFmtId="0" fontId="0" fillId="0" borderId="0" xfId="0">
      <alignment vertical="center"/>
    </xf>
    <xf numFmtId="0" fontId="6" fillId="0" borderId="0" xfId="7" applyFont="1">
      <alignment vertical="center"/>
    </xf>
    <xf numFmtId="0" fontId="7" fillId="0" borderId="0" xfId="7" applyFont="1" applyBorder="1" applyAlignment="1">
      <alignment horizontal="center" vertical="center"/>
    </xf>
    <xf numFmtId="0" fontId="8" fillId="0" borderId="0" xfId="7" applyFont="1" applyBorder="1" applyAlignment="1">
      <alignment horizontal="center" vertical="center" wrapText="1"/>
    </xf>
    <xf numFmtId="0" fontId="6" fillId="0" borderId="1" xfId="7" applyFont="1" applyBorder="1">
      <alignment vertical="center"/>
    </xf>
    <xf numFmtId="0" fontId="8" fillId="0" borderId="0" xfId="7" applyFont="1" applyBorder="1" applyAlignment="1">
      <alignment horizontal="center" vertical="center"/>
    </xf>
    <xf numFmtId="0" fontId="6" fillId="0" borderId="1" xfId="7" applyFont="1" applyBorder="1" applyAlignment="1">
      <alignment vertical="center"/>
    </xf>
    <xf numFmtId="0" fontId="4" fillId="0" borderId="0" xfId="0" applyFont="1">
      <alignment vertical="center"/>
    </xf>
    <xf numFmtId="176" fontId="4" fillId="0" borderId="0" xfId="0" applyNumberFormat="1" applyFont="1" applyAlignment="1">
      <alignment vertical="center" shrinkToFit="1"/>
    </xf>
    <xf numFmtId="0" fontId="10" fillId="0" borderId="0" xfId="0" applyFont="1">
      <alignment vertical="center"/>
    </xf>
    <xf numFmtId="0" fontId="4" fillId="0" borderId="0" xfId="0" applyFont="1" applyAlignment="1">
      <alignment vertical="center" wrapText="1"/>
    </xf>
    <xf numFmtId="0" fontId="10" fillId="2" borderId="1" xfId="0" applyFont="1" applyFill="1" applyBorder="1" applyAlignment="1">
      <alignment horizontal="center" vertical="center"/>
    </xf>
    <xf numFmtId="0" fontId="10" fillId="3" borderId="1" xfId="0" applyFont="1" applyFill="1" applyBorder="1">
      <alignmen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center" vertical="center"/>
    </xf>
    <xf numFmtId="0" fontId="11" fillId="0" borderId="3" xfId="0" applyFont="1" applyBorder="1" applyAlignment="1">
      <alignment horizontal="center" vertical="center"/>
    </xf>
    <xf numFmtId="0" fontId="10" fillId="0" borderId="5" xfId="0" applyFont="1" applyBorder="1" applyAlignment="1">
      <alignment horizontal="center" vertical="top"/>
    </xf>
    <xf numFmtId="0" fontId="10" fillId="0" borderId="4" xfId="0" applyFont="1" applyBorder="1">
      <alignment vertical="center"/>
    </xf>
    <xf numFmtId="0" fontId="10" fillId="0" borderId="3" xfId="0" applyFont="1" applyBorder="1">
      <alignment vertical="center"/>
    </xf>
    <xf numFmtId="0" fontId="4" fillId="0" borderId="6" xfId="0" applyFont="1" applyBorder="1">
      <alignment vertical="center"/>
    </xf>
    <xf numFmtId="0" fontId="10" fillId="0" borderId="7" xfId="0" applyFont="1" applyBorder="1" applyAlignment="1">
      <alignment vertical="top"/>
    </xf>
    <xf numFmtId="0" fontId="10" fillId="0" borderId="8" xfId="0" applyFont="1" applyBorder="1" applyAlignment="1">
      <alignment vertical="top"/>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9" xfId="0" applyFont="1" applyBorder="1" applyAlignment="1">
      <alignment vertical="top" wrapText="1"/>
    </xf>
    <xf numFmtId="0" fontId="10" fillId="0" borderId="9" xfId="0" applyFont="1" applyBorder="1" applyAlignment="1">
      <alignment vertical="top"/>
    </xf>
    <xf numFmtId="0" fontId="11" fillId="0" borderId="8" xfId="0" applyFont="1" applyBorder="1" applyAlignment="1">
      <alignment vertical="top"/>
    </xf>
    <xf numFmtId="0" fontId="10" fillId="0" borderId="10"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176" fontId="10" fillId="3" borderId="1" xfId="0" applyNumberFormat="1" applyFont="1" applyFill="1" applyBorder="1" applyAlignment="1">
      <alignment vertical="center"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5" xfId="0" applyNumberFormat="1" applyFont="1" applyBorder="1" applyAlignment="1">
      <alignment horizontal="right" vertical="center" shrinkToFit="1"/>
    </xf>
    <xf numFmtId="176" fontId="11" fillId="0" borderId="16" xfId="0" applyNumberFormat="1" applyFont="1" applyBorder="1" applyAlignment="1">
      <alignment horizontal="right" vertical="center" shrinkToFit="1"/>
    </xf>
    <xf numFmtId="176" fontId="10" fillId="0" borderId="5" xfId="0" quotePrefix="1" applyNumberFormat="1" applyFont="1" applyBorder="1" applyAlignment="1">
      <alignment horizontal="right" vertical="top" shrinkToFit="1"/>
    </xf>
    <xf numFmtId="176" fontId="4" fillId="0" borderId="6" xfId="0" applyNumberFormat="1" applyFont="1" applyBorder="1" applyAlignment="1">
      <alignment vertical="center" shrinkToFi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10" xfId="0" applyFont="1" applyBorder="1" applyAlignment="1">
      <alignment horizontal="left" vertical="top" wrapText="1"/>
    </xf>
    <xf numFmtId="0" fontId="12" fillId="0" borderId="10" xfId="0" applyFont="1" applyFill="1" applyBorder="1" applyAlignment="1">
      <alignment horizontal="left" vertical="top" wrapText="1"/>
    </xf>
    <xf numFmtId="0" fontId="10" fillId="3" borderId="1" xfId="0" applyFont="1" applyFill="1" applyBorder="1" applyAlignment="1">
      <alignment vertical="center"/>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0" fillId="0" borderId="25" xfId="0" applyNumberFormat="1" applyFont="1" applyBorder="1">
      <alignment vertical="center"/>
    </xf>
    <xf numFmtId="177" fontId="10" fillId="0" borderId="26" xfId="0" applyNumberFormat="1" applyFont="1" applyBorder="1">
      <alignment vertical="center"/>
    </xf>
    <xf numFmtId="177" fontId="10" fillId="0" borderId="27" xfId="0" applyNumberFormat="1" applyFont="1" applyBorder="1">
      <alignment vertical="center"/>
    </xf>
    <xf numFmtId="177" fontId="10" fillId="0" borderId="28" xfId="0" applyNumberFormat="1" applyFont="1" applyBorder="1">
      <alignment vertical="center"/>
    </xf>
    <xf numFmtId="177" fontId="10" fillId="0" borderId="1" xfId="0" applyNumberFormat="1" applyFont="1" applyBorder="1">
      <alignment vertical="center"/>
    </xf>
    <xf numFmtId="177" fontId="10" fillId="0" borderId="23" xfId="0" applyNumberFormat="1" applyFont="1" applyBorder="1">
      <alignment vertical="center"/>
    </xf>
    <xf numFmtId="177" fontId="10" fillId="0" borderId="24" xfId="0" applyNumberFormat="1" applyFont="1" applyBorder="1">
      <alignment vertical="center"/>
    </xf>
    <xf numFmtId="0" fontId="10" fillId="2" borderId="1" xfId="0" applyFont="1" applyFill="1" applyBorder="1" applyAlignment="1">
      <alignment horizontal="center" vertical="center"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1" fillId="0" borderId="28" xfId="0" applyFont="1" applyBorder="1" applyAlignment="1">
      <alignment horizontal="right" vertical="center" wrapText="1"/>
    </xf>
    <xf numFmtId="0" fontId="10" fillId="0" borderId="1" xfId="0" applyFont="1" applyBorder="1" applyAlignment="1">
      <alignment horizontal="left" vertical="top" wrapText="1"/>
    </xf>
    <xf numFmtId="0" fontId="10" fillId="2" borderId="1"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center" vertical="center"/>
    </xf>
    <xf numFmtId="0" fontId="10" fillId="2" borderId="29" xfId="0" applyFont="1" applyFill="1" applyBorder="1" applyAlignment="1">
      <alignment horizontal="center" vertical="center" wrapText="1" shrinkToFit="1"/>
    </xf>
    <xf numFmtId="0" fontId="13" fillId="2" borderId="30"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1" xfId="0" applyFont="1" applyBorder="1" applyAlignment="1">
      <alignment vertical="center" wrapText="1"/>
    </xf>
    <xf numFmtId="0" fontId="4" fillId="0" borderId="6" xfId="0" applyFont="1" applyBorder="1" applyAlignment="1">
      <alignment vertical="center" wrapText="1"/>
    </xf>
    <xf numFmtId="0" fontId="10" fillId="3" borderId="1" xfId="0" applyFont="1" applyFill="1" applyBorder="1" applyAlignment="1">
      <alignment horizontal="left" vertical="top" wrapText="1"/>
    </xf>
    <xf numFmtId="0" fontId="11" fillId="0" borderId="28" xfId="0" applyFont="1" applyBorder="1" applyAlignment="1">
      <alignment horizontal="left" vertical="top" wrapText="1"/>
    </xf>
    <xf numFmtId="0" fontId="15" fillId="0" borderId="0" xfId="0" applyFont="1" applyAlignment="1">
      <alignment horizontal="left" vertical="center"/>
    </xf>
    <xf numFmtId="0" fontId="15" fillId="0" borderId="0" xfId="0" applyFont="1" applyAlignment="1">
      <alignment horizontal="left" vertical="center" wrapText="1"/>
    </xf>
    <xf numFmtId="0" fontId="10" fillId="4" borderId="5" xfId="0" applyFont="1" applyFill="1" applyBorder="1">
      <alignment vertical="center"/>
    </xf>
    <xf numFmtId="0" fontId="10" fillId="0" borderId="1" xfId="0" applyFont="1" applyBorder="1" applyAlignment="1">
      <alignment vertical="center" wrapText="1" shrinkToFit="1"/>
    </xf>
    <xf numFmtId="0" fontId="10" fillId="5" borderId="1" xfId="0" applyFont="1" applyFill="1" applyBorder="1" applyAlignment="1">
      <alignment vertical="center" wrapText="1" shrinkToFit="1"/>
    </xf>
    <xf numFmtId="0" fontId="10" fillId="0" borderId="29" xfId="0" applyFont="1" applyBorder="1" applyAlignment="1">
      <alignment vertical="center" wrapText="1" shrinkToFit="1"/>
    </xf>
    <xf numFmtId="0" fontId="10" fillId="0" borderId="29" xfId="0" applyFont="1" applyBorder="1" applyAlignment="1">
      <alignment vertical="center" shrinkToFit="1"/>
    </xf>
    <xf numFmtId="0" fontId="10" fillId="0" borderId="31" xfId="0" applyFont="1" applyBorder="1" applyAlignment="1">
      <alignment vertical="center" shrinkToFit="1"/>
    </xf>
    <xf numFmtId="0" fontId="10" fillId="0" borderId="30" xfId="0" applyFont="1" applyBorder="1" applyAlignment="1">
      <alignment vertical="center" shrinkToFit="1"/>
    </xf>
    <xf numFmtId="0" fontId="10" fillId="0" borderId="31" xfId="0" applyFont="1" applyBorder="1" applyAlignment="1">
      <alignment vertical="center" wrapText="1" shrinkToFit="1"/>
    </xf>
    <xf numFmtId="0" fontId="10" fillId="0" borderId="30" xfId="0" applyFont="1" applyBorder="1" applyAlignment="1">
      <alignment vertical="center" wrapText="1" shrinkToFit="1"/>
    </xf>
    <xf numFmtId="0" fontId="10" fillId="4" borderId="32" xfId="0" applyFont="1" applyFill="1" applyBorder="1">
      <alignment vertical="center"/>
    </xf>
    <xf numFmtId="177" fontId="10" fillId="6" borderId="1" xfId="0" applyNumberFormat="1" applyFont="1" applyFill="1" applyBorder="1" applyAlignment="1">
      <alignment horizontal="center" vertical="center"/>
    </xf>
    <xf numFmtId="0" fontId="10" fillId="4" borderId="10" xfId="0" applyFont="1" applyFill="1" applyBorder="1">
      <alignment vertical="center"/>
    </xf>
    <xf numFmtId="0" fontId="10" fillId="0" borderId="1" xfId="0" applyFont="1" applyBorder="1">
      <alignment vertical="center"/>
    </xf>
    <xf numFmtId="0" fontId="10" fillId="0" borderId="10" xfId="0" applyFont="1" applyBorder="1">
      <alignment vertical="center"/>
    </xf>
    <xf numFmtId="0" fontId="12" fillId="0" borderId="10" xfId="0" applyFont="1" applyFill="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6"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center"/>
    </xf>
    <xf numFmtId="0" fontId="10" fillId="0" borderId="0" xfId="0" applyFont="1" applyAlignment="1">
      <alignment horizontal="center" vertical="center"/>
    </xf>
    <xf numFmtId="0" fontId="10" fillId="4" borderId="1" xfId="0" applyFont="1" applyFill="1" applyBorder="1" applyAlignment="1">
      <alignment horizontal="center" vertical="center"/>
    </xf>
    <xf numFmtId="0" fontId="10" fillId="0" borderId="2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3" fillId="6" borderId="36" xfId="0" applyFont="1" applyFill="1" applyBorder="1" applyAlignment="1">
      <alignment vertical="center" wrapText="1"/>
    </xf>
    <xf numFmtId="0" fontId="13" fillId="6" borderId="28" xfId="0" applyFont="1" applyFill="1" applyBorder="1" applyAlignment="1">
      <alignment vertical="center" wrapText="1"/>
    </xf>
    <xf numFmtId="0" fontId="10" fillId="6" borderId="36" xfId="0" applyFont="1" applyFill="1" applyBorder="1" applyAlignment="1">
      <alignment vertical="center" wrapText="1"/>
    </xf>
    <xf numFmtId="0" fontId="10" fillId="6" borderId="37" xfId="0" applyFont="1" applyFill="1" applyBorder="1" applyAlignment="1">
      <alignment vertical="center" wrapText="1"/>
    </xf>
    <xf numFmtId="0" fontId="10" fillId="6" borderId="27" xfId="0" applyFont="1" applyFill="1" applyBorder="1" applyAlignment="1">
      <alignment vertical="center" wrapText="1"/>
    </xf>
    <xf numFmtId="0" fontId="10" fillId="6" borderId="28" xfId="0" applyFont="1" applyFill="1" applyBorder="1" applyAlignment="1">
      <alignment vertical="center" wrapText="1"/>
    </xf>
    <xf numFmtId="0" fontId="10" fillId="6" borderId="1" xfId="0" applyFont="1" applyFill="1" applyBorder="1" applyAlignment="1">
      <alignment vertical="center" wrapText="1"/>
    </xf>
    <xf numFmtId="0" fontId="10" fillId="6" borderId="36" xfId="0" applyFont="1" applyFill="1" applyBorder="1">
      <alignment vertical="center"/>
    </xf>
    <xf numFmtId="0" fontId="10" fillId="6" borderId="28" xfId="0" applyFont="1" applyFill="1" applyBorder="1">
      <alignment vertical="center"/>
    </xf>
    <xf numFmtId="0" fontId="10" fillId="6" borderId="31" xfId="0" applyFont="1" applyFill="1" applyBorder="1">
      <alignment vertical="center"/>
    </xf>
    <xf numFmtId="0" fontId="10" fillId="6" borderId="27" xfId="0" applyFont="1" applyFill="1" applyBorder="1">
      <alignment vertical="center"/>
    </xf>
    <xf numFmtId="0" fontId="10" fillId="6" borderId="1" xfId="0" applyFont="1" applyFill="1" applyBorder="1">
      <alignment vertical="center"/>
    </xf>
    <xf numFmtId="0" fontId="10" fillId="6" borderId="37" xfId="0" applyFont="1" applyFill="1" applyBorder="1">
      <alignment vertical="center"/>
    </xf>
    <xf numFmtId="0" fontId="10" fillId="6" borderId="30" xfId="0" applyFont="1" applyFill="1" applyBorder="1">
      <alignment vertical="center"/>
    </xf>
    <xf numFmtId="0" fontId="6" fillId="0" borderId="0" xfId="0" applyFont="1" applyAlignment="1">
      <alignment vertical="center" wrapText="1"/>
    </xf>
    <xf numFmtId="0" fontId="17" fillId="0" borderId="0" xfId="14" applyFont="1">
      <alignment vertical="center"/>
    </xf>
    <xf numFmtId="0" fontId="17" fillId="0" borderId="0" xfId="14" applyFont="1" applyAlignment="1">
      <alignment vertical="center" textRotation="255" shrinkToFit="1"/>
    </xf>
    <xf numFmtId="0" fontId="18" fillId="0" borderId="0" xfId="14" applyFont="1">
      <alignment vertical="center"/>
    </xf>
    <xf numFmtId="0" fontId="19" fillId="0" borderId="0" xfId="14" applyFont="1" applyAlignment="1">
      <alignment horizontal="left" vertical="center"/>
    </xf>
    <xf numFmtId="0" fontId="20" fillId="0" borderId="0" xfId="14" applyFont="1">
      <alignment vertical="center"/>
    </xf>
    <xf numFmtId="0" fontId="21" fillId="0" borderId="0" xfId="17" applyFont="1">
      <alignment vertical="center"/>
    </xf>
    <xf numFmtId="0" fontId="20" fillId="0" borderId="1" xfId="14" applyFont="1" applyBorder="1" applyAlignment="1">
      <alignment vertical="center"/>
    </xf>
    <xf numFmtId="0" fontId="20" fillId="0" borderId="1" xfId="14" applyFont="1" applyBorder="1">
      <alignment vertical="center"/>
    </xf>
    <xf numFmtId="0" fontId="18" fillId="0" borderId="5" xfId="14" applyFont="1" applyBorder="1" applyAlignment="1">
      <alignment horizontal="center" vertical="center"/>
    </xf>
    <xf numFmtId="0" fontId="18" fillId="0" borderId="32" xfId="14" applyFont="1" applyBorder="1" applyAlignment="1">
      <alignment horizontal="center" vertical="center"/>
    </xf>
    <xf numFmtId="0" fontId="18" fillId="0" borderId="0" xfId="14" applyFont="1" applyAlignment="1">
      <alignment horizontal="center" vertical="center"/>
    </xf>
    <xf numFmtId="0" fontId="20" fillId="0" borderId="0" xfId="14" applyFont="1" applyAlignment="1">
      <alignment horizontal="left" vertical="center"/>
    </xf>
    <xf numFmtId="0" fontId="18" fillId="0" borderId="1" xfId="14" applyFont="1" applyBorder="1" applyAlignment="1">
      <alignment horizontal="center" vertical="center"/>
    </xf>
    <xf numFmtId="0" fontId="18" fillId="0" borderId="1" xfId="14" applyFont="1" applyBorder="1" applyAlignment="1">
      <alignment horizontal="left" vertical="center"/>
    </xf>
    <xf numFmtId="0" fontId="18" fillId="0" borderId="0" xfId="14" applyFont="1" applyAlignment="1">
      <alignment horizontal="left" vertical="center"/>
    </xf>
    <xf numFmtId="0" fontId="18" fillId="0" borderId="1" xfId="14" applyFont="1" applyBorder="1" applyAlignment="1">
      <alignment horizontal="center" vertical="center" wrapText="1"/>
    </xf>
    <xf numFmtId="0" fontId="20" fillId="0" borderId="0" xfId="14" applyFont="1" applyAlignment="1">
      <alignment horizontal="center" vertical="center"/>
    </xf>
    <xf numFmtId="0" fontId="21" fillId="7" borderId="0" xfId="15" applyFont="1" applyFill="1">
      <alignment vertical="center"/>
    </xf>
    <xf numFmtId="0" fontId="18" fillId="0" borderId="2" xfId="14" applyFont="1" applyBorder="1" applyAlignment="1">
      <alignment horizontal="center" vertical="center"/>
    </xf>
    <xf numFmtId="0" fontId="18" fillId="0" borderId="4" xfId="14" applyFont="1" applyBorder="1" applyAlignment="1">
      <alignment horizontal="center" vertical="center"/>
    </xf>
    <xf numFmtId="0" fontId="22" fillId="0" borderId="4" xfId="14" applyFont="1" applyBorder="1" applyAlignment="1">
      <alignment horizontal="center" vertical="center" wrapText="1"/>
    </xf>
    <xf numFmtId="0" fontId="22" fillId="0" borderId="3" xfId="14" applyFont="1" applyBorder="1" applyAlignment="1">
      <alignment horizontal="center" vertical="center" wrapText="1"/>
    </xf>
    <xf numFmtId="0" fontId="18" fillId="6" borderId="1" xfId="14" applyFont="1" applyFill="1" applyBorder="1" applyAlignment="1">
      <alignment horizontal="left" vertical="center"/>
    </xf>
    <xf numFmtId="0" fontId="23" fillId="0" borderId="0" xfId="14" applyFont="1" applyAlignment="1">
      <alignment horizontal="center" vertical="center"/>
    </xf>
    <xf numFmtId="0" fontId="18" fillId="0" borderId="0" xfId="14" applyFont="1" applyAlignment="1">
      <alignment vertical="center" textRotation="255" shrinkToFit="1"/>
    </xf>
    <xf numFmtId="0" fontId="18" fillId="0" borderId="1" xfId="14" applyFont="1" applyBorder="1" applyAlignment="1">
      <alignment vertical="center" textRotation="255" shrinkToFit="1"/>
    </xf>
    <xf numFmtId="0" fontId="24" fillId="0" borderId="0" xfId="14" applyFont="1" applyAlignment="1">
      <alignment horizontal="left" vertical="center"/>
    </xf>
    <xf numFmtId="0" fontId="18" fillId="0" borderId="2" xfId="14" applyFont="1" applyBorder="1" applyAlignment="1">
      <alignment horizontal="center" vertical="center" wrapText="1"/>
    </xf>
    <xf numFmtId="0" fontId="18" fillId="0" borderId="4" xfId="14" applyFont="1" applyBorder="1" applyAlignment="1">
      <alignment horizontal="center" vertical="center" wrapText="1"/>
    </xf>
    <xf numFmtId="0" fontId="18" fillId="0" borderId="3" xfId="14" applyFont="1" applyBorder="1" applyAlignment="1">
      <alignment horizontal="center" vertical="center" wrapText="1"/>
    </xf>
    <xf numFmtId="0" fontId="18" fillId="6" borderId="5" xfId="14" applyFont="1" applyFill="1" applyBorder="1" applyAlignment="1">
      <alignment horizontal="center" vertical="center"/>
    </xf>
    <xf numFmtId="0" fontId="18" fillId="0" borderId="1" xfId="14" applyFont="1" applyBorder="1" applyAlignment="1">
      <alignment horizontal="right" vertical="center"/>
    </xf>
    <xf numFmtId="0" fontId="18" fillId="0" borderId="5" xfId="4" applyFont="1" applyBorder="1" applyAlignment="1">
      <alignment horizontal="center" vertical="center" wrapText="1"/>
    </xf>
    <xf numFmtId="0" fontId="25" fillId="0" borderId="0" xfId="4" applyFont="1" applyAlignment="1">
      <alignment horizontal="center" vertical="center"/>
    </xf>
    <xf numFmtId="0" fontId="18" fillId="0" borderId="1" xfId="14" applyFont="1" applyBorder="1" applyAlignment="1">
      <alignment vertical="center"/>
    </xf>
    <xf numFmtId="0" fontId="18" fillId="6" borderId="1" xfId="14" applyFont="1" applyFill="1" applyBorder="1">
      <alignment vertical="center"/>
    </xf>
    <xf numFmtId="178" fontId="18" fillId="0" borderId="1" xfId="14" applyNumberFormat="1" applyFont="1" applyBorder="1" applyAlignment="1">
      <alignment horizontal="center" vertical="center"/>
    </xf>
    <xf numFmtId="0" fontId="18" fillId="6" borderId="1" xfId="14" applyFont="1" applyFill="1" applyBorder="1" applyAlignment="1">
      <alignment horizontal="right" vertical="center"/>
    </xf>
    <xf numFmtId="0" fontId="3" fillId="0" borderId="0" xfId="17">
      <alignment vertical="center"/>
    </xf>
    <xf numFmtId="0" fontId="18" fillId="0" borderId="32" xfId="4" applyFont="1" applyBorder="1" applyAlignment="1">
      <alignment horizontal="center" vertical="center" wrapText="1"/>
    </xf>
    <xf numFmtId="0" fontId="18" fillId="0" borderId="10" xfId="14" applyFont="1" applyBorder="1" applyAlignment="1">
      <alignment horizontal="center" vertical="center" wrapText="1"/>
    </xf>
    <xf numFmtId="0" fontId="18" fillId="6" borderId="5" xfId="14" applyFont="1" applyFill="1" applyBorder="1">
      <alignment vertical="center"/>
    </xf>
    <xf numFmtId="0" fontId="18" fillId="0" borderId="10" xfId="14" applyFont="1" applyBorder="1" applyAlignment="1">
      <alignment horizontal="center" vertical="center"/>
    </xf>
    <xf numFmtId="179" fontId="18" fillId="0" borderId="5" xfId="4" applyNumberFormat="1" applyFont="1" applyBorder="1" applyAlignment="1">
      <alignment horizontal="center" vertical="center" wrapText="1"/>
    </xf>
    <xf numFmtId="49" fontId="18" fillId="0" borderId="1" xfId="14" applyNumberFormat="1" applyFont="1" applyBorder="1" applyAlignment="1">
      <alignment horizontal="center" vertical="center"/>
    </xf>
    <xf numFmtId="180" fontId="18" fillId="0" borderId="1" xfId="14" applyNumberFormat="1" applyFont="1" applyBorder="1">
      <alignment vertical="center"/>
    </xf>
    <xf numFmtId="181" fontId="18" fillId="0" borderId="1" xfId="14" applyNumberFormat="1" applyFont="1" applyBorder="1">
      <alignment vertical="center"/>
    </xf>
    <xf numFmtId="0" fontId="18" fillId="6" borderId="30" xfId="14" applyFont="1" applyFill="1" applyBorder="1" applyAlignment="1">
      <alignment horizontal="right" vertical="center"/>
    </xf>
    <xf numFmtId="179" fontId="18" fillId="0" borderId="32" xfId="4" applyNumberFormat="1" applyFont="1" applyBorder="1" applyAlignment="1">
      <alignment horizontal="center" vertical="center" wrapText="1"/>
    </xf>
    <xf numFmtId="0" fontId="23" fillId="0" borderId="0" xfId="14" applyFont="1">
      <alignment vertical="center"/>
    </xf>
    <xf numFmtId="179" fontId="18" fillId="0" borderId="10" xfId="4" applyNumberFormat="1" applyFont="1" applyBorder="1" applyAlignment="1">
      <alignment horizontal="center" vertical="center" wrapText="1"/>
    </xf>
    <xf numFmtId="0" fontId="20" fillId="6" borderId="38" xfId="14" applyFont="1" applyFill="1" applyBorder="1" applyAlignment="1">
      <alignment horizontal="center" vertical="center"/>
    </xf>
    <xf numFmtId="0" fontId="20" fillId="0" borderId="38" xfId="14" applyFont="1" applyBorder="1" applyAlignment="1">
      <alignment horizontal="center" vertical="center"/>
    </xf>
    <xf numFmtId="0" fontId="1" fillId="0" borderId="0" xfId="17" applyFont="1">
      <alignment vertical="center"/>
    </xf>
    <xf numFmtId="0" fontId="20" fillId="0" borderId="0" xfId="14" applyFont="1" applyAlignment="1">
      <alignment horizontal="right" vertical="center"/>
    </xf>
    <xf numFmtId="0" fontId="26" fillId="0" borderId="0" xfId="17" applyFont="1">
      <alignment vertical="center"/>
    </xf>
    <xf numFmtId="0" fontId="1" fillId="0" borderId="0" xfId="17" applyFont="1" applyAlignment="1">
      <alignment horizontal="right" vertical="center"/>
    </xf>
    <xf numFmtId="0" fontId="25" fillId="0" borderId="0" xfId="14" applyFont="1">
      <alignment vertical="center"/>
    </xf>
    <xf numFmtId="0" fontId="1" fillId="6" borderId="1" xfId="17" applyFont="1" applyFill="1" applyBorder="1" applyAlignment="1">
      <alignment vertical="center"/>
    </xf>
    <xf numFmtId="0" fontId="27" fillId="0" borderId="0" xfId="14" applyFont="1">
      <alignment vertical="center"/>
    </xf>
    <xf numFmtId="0" fontId="20" fillId="8" borderId="1" xfId="14" applyFont="1" applyFill="1" applyBorder="1" applyAlignment="1">
      <alignment horizontal="center" vertical="center" wrapText="1"/>
    </xf>
    <xf numFmtId="0" fontId="20" fillId="6" borderId="1" xfId="14" applyFont="1" applyFill="1" applyBorder="1" applyAlignment="1">
      <alignment horizontal="center" vertical="center"/>
    </xf>
    <xf numFmtId="0" fontId="20" fillId="8" borderId="1" xfId="14" applyFont="1" applyFill="1" applyBorder="1" applyAlignment="1">
      <alignment horizontal="center" vertical="center"/>
    </xf>
    <xf numFmtId="0" fontId="18" fillId="0" borderId="10" xfId="14" applyFont="1" applyBorder="1" applyAlignment="1">
      <alignment horizontal="right" vertical="center"/>
    </xf>
    <xf numFmtId="0" fontId="1" fillId="6" borderId="1" xfId="17" applyFont="1" applyFill="1" applyBorder="1">
      <alignment vertical="center"/>
    </xf>
    <xf numFmtId="182" fontId="18" fillId="0" borderId="1" xfId="14" applyNumberFormat="1" applyFont="1" applyBorder="1" applyAlignment="1">
      <alignment horizontal="right" vertical="center"/>
    </xf>
    <xf numFmtId="0" fontId="18" fillId="0" borderId="33" xfId="14" applyFont="1" applyBorder="1" applyAlignment="1">
      <alignment horizontal="right" vertical="center"/>
    </xf>
    <xf numFmtId="182" fontId="18" fillId="0" borderId="29" xfId="14" applyNumberFormat="1" applyFont="1" applyBorder="1" applyAlignment="1">
      <alignment vertical="center"/>
    </xf>
    <xf numFmtId="182" fontId="18" fillId="0" borderId="30" xfId="14" applyNumberFormat="1" applyFont="1" applyBorder="1" applyAlignment="1">
      <alignment vertical="center"/>
    </xf>
    <xf numFmtId="0" fontId="20" fillId="0" borderId="1" xfId="14" applyFont="1" applyBorder="1" applyAlignment="1">
      <alignment horizontal="center" vertical="center" wrapText="1"/>
    </xf>
    <xf numFmtId="0" fontId="20" fillId="6" borderId="1" xfId="14" applyFont="1" applyFill="1" applyBorder="1" applyAlignment="1">
      <alignment vertical="center"/>
    </xf>
  </cellXfs>
  <cellStyles count="27">
    <cellStyle name="標準" xfId="0" builtinId="0"/>
    <cellStyle name="標準 2" xfId="1"/>
    <cellStyle name="標準 2_【共通】勤務形態一覧表・利用者数調査票" xfId="2"/>
    <cellStyle name="標準 2_【共通】勤務形態一覧表・利用者数調査票 (2)" xfId="3"/>
    <cellStyle name="標準 2_【共通】勤務形態一覧表・利用者数調査票 (2)_1" xfId="4"/>
    <cellStyle name="標準 6" xfId="5"/>
    <cellStyle name="標準 8" xfId="6"/>
    <cellStyle name="標準_01_R8一般監査編　作り直し中" xfId="7"/>
    <cellStyle name="標準_01Ｒ３者施設（一般監査編）案" xfId="8"/>
    <cellStyle name="標準_03_R7生介・生訓・機訓" xfId="9"/>
    <cellStyle name="標準_03_R7生介・生訓・機訓_1" xfId="10"/>
    <cellStyle name="標準_③-２加算様式（就労）" xfId="11"/>
    <cellStyle name="標準_③-２加算様式（就労）_【共通】勤務形態一覧表・利用者数調査票" xfId="12"/>
    <cellStyle name="標準_③-２加算様式（就労）_【共通】勤務形態一覧表・利用者数調査票 (2)" xfId="13"/>
    <cellStyle name="標準_③-２加算様式（就労）_【共通】勤務形態一覧表・利用者数調査票 (2)_1" xfId="14"/>
    <cellStyle name="標準_【共通】勤務形態一覧表・利用者数調査票" xfId="15"/>
    <cellStyle name="標準_【共通】勤務形態一覧表・利用者数調査票 (2)" xfId="16"/>
    <cellStyle name="標準_【共通】勤務形態一覧表・利用者数調査票 (2)_1" xfId="17"/>
    <cellStyle name="標準_【共通】勤務形態一覧表・利用者数調査票_1" xfId="18"/>
    <cellStyle name="標準_現行" xfId="19"/>
    <cellStyle name="標準_Ｒ２障害者支援施設" xfId="20"/>
    <cellStyle name="標準_Ｒ２障害者支援施設_04Ｒ３療介・短入・自生援・共生援" xfId="21"/>
    <cellStyle name="標準_Ｒ２障害者支援施設_04Ｒ３療介・短入・自生援・共生援_01Ｒ３者施設（一般監査編）" xfId="22"/>
    <cellStyle name="標準_Ｒ２障害者支援施設_04Ｒ３療介・短入・自生援・共生援_01Ｒ３者施設（一般監査編）_現行" xfId="23"/>
    <cellStyle name="標準_Ｒ２障害者支援施設_04Ｒ３療介・短入・自生援・共生援_03_R7生介・生訓・機訓" xfId="24"/>
    <cellStyle name="標準_Ｒ２障害者支援施設_04Ｒ３療介・短入・自生援・共生援_現行" xfId="25"/>
    <cellStyle name="標準_Ｒ２障害者支援施設_04Ｒ３療介・短入・自生援・共生援_現行_03_R7生介・生訓・機訓" xfId="2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29</v>
      </c>
      <c r="B1" s="2"/>
    </row>
    <row r="2" spans="1:2" ht="81.75" customHeight="1">
      <c r="A2" s="3" t="s">
        <v>107</v>
      </c>
      <c r="B2" s="5"/>
    </row>
    <row r="3" spans="1:2">
      <c r="A3" s="4" t="s">
        <v>4</v>
      </c>
      <c r="B3" s="4"/>
    </row>
    <row r="4" spans="1:2">
      <c r="A4" s="4" t="s">
        <v>1</v>
      </c>
      <c r="B4" s="6"/>
    </row>
    <row r="5" spans="1:2">
      <c r="A5" s="4" t="s">
        <v>6</v>
      </c>
      <c r="B5" s="6"/>
    </row>
    <row r="6" spans="1:2">
      <c r="A6" s="4" t="s">
        <v>17</v>
      </c>
      <c r="B6" s="6"/>
    </row>
    <row r="7" spans="1:2">
      <c r="A7" s="4" t="s">
        <v>18</v>
      </c>
      <c r="B7" s="6"/>
    </row>
    <row r="8" spans="1:2">
      <c r="A8" s="4" t="s">
        <v>9</v>
      </c>
      <c r="B8" s="6"/>
    </row>
    <row r="9" spans="1:2">
      <c r="A9" s="4" t="s">
        <v>10</v>
      </c>
      <c r="B9" s="6"/>
    </row>
    <row r="10" spans="1:2">
      <c r="A10" s="4" t="s">
        <v>2</v>
      </c>
      <c r="B10" s="6"/>
    </row>
    <row r="11" spans="1:2">
      <c r="A11" s="4" t="s">
        <v>11</v>
      </c>
      <c r="B11" s="6"/>
    </row>
    <row r="12" spans="1:2">
      <c r="A12" s="4" t="s">
        <v>12</v>
      </c>
      <c r="B12" s="6"/>
    </row>
    <row r="13" spans="1:2">
      <c r="A13" s="4" t="s">
        <v>15</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32"/>
  <sheetViews>
    <sheetView zoomScale="55" zoomScaleNormal="55" workbookViewId="0">
      <pane ySplit="2" topLeftCell="A3" activePane="bottomLeft" state="frozen"/>
      <selection pane="bottomLeft" activeCell="D6" sqref="D6"/>
    </sheetView>
  </sheetViews>
  <sheetFormatPr defaultRowHeight="15.75"/>
  <cols>
    <col min="1" max="1" width="4.25" style="7" customWidth="1"/>
    <col min="2" max="2" width="14.875" style="7" customWidth="1"/>
    <col min="3" max="3" width="3.625" style="8" customWidth="1"/>
    <col min="4" max="4" width="83.75" style="7" customWidth="1"/>
    <col min="5" max="7" width="6.25" style="9" customWidth="1"/>
    <col min="8" max="8" width="63.375" style="7" customWidth="1"/>
    <col min="9" max="9" width="12.375" style="7" customWidth="1"/>
    <col min="10" max="10" width="15.375" style="10" customWidth="1"/>
    <col min="11" max="11" width="21.5" style="7" customWidth="1"/>
    <col min="12" max="16384" width="9" style="1" customWidth="1"/>
  </cols>
  <sheetData>
    <row r="1" spans="1:11">
      <c r="A1" s="11" t="s">
        <v>22</v>
      </c>
      <c r="B1" s="11"/>
      <c r="C1" s="11" t="s">
        <v>23</v>
      </c>
      <c r="D1" s="11"/>
      <c r="E1" s="11" t="s">
        <v>33</v>
      </c>
      <c r="F1" s="11"/>
      <c r="G1" s="11"/>
      <c r="H1" s="11" t="s">
        <v>50</v>
      </c>
      <c r="I1" s="69" t="s">
        <v>25</v>
      </c>
      <c r="J1" s="78" t="s">
        <v>27</v>
      </c>
      <c r="K1" s="61" t="s">
        <v>5</v>
      </c>
    </row>
    <row r="2" spans="1:11" ht="31.5">
      <c r="A2" s="11"/>
      <c r="B2" s="11"/>
      <c r="C2" s="11"/>
      <c r="D2" s="11"/>
      <c r="E2" s="11" t="s">
        <v>31</v>
      </c>
      <c r="F2" s="11" t="s">
        <v>24</v>
      </c>
      <c r="G2" s="61" t="s">
        <v>38</v>
      </c>
      <c r="H2" s="11"/>
      <c r="I2" s="69"/>
      <c r="J2" s="79" t="s">
        <v>40</v>
      </c>
      <c r="K2" s="61"/>
    </row>
    <row r="3" spans="1:11">
      <c r="A3" s="12" t="s">
        <v>81</v>
      </c>
      <c r="B3" s="12"/>
      <c r="C3" s="32"/>
      <c r="D3" s="12"/>
      <c r="E3" s="50"/>
      <c r="F3" s="50"/>
      <c r="G3" s="50"/>
      <c r="H3" s="12"/>
      <c r="I3" s="70"/>
      <c r="J3" s="80"/>
      <c r="K3" s="89"/>
    </row>
    <row r="4" spans="1:11" ht="72" customHeight="1">
      <c r="A4" s="13">
        <v>1</v>
      </c>
      <c r="B4" s="22" t="s">
        <v>44</v>
      </c>
      <c r="C4" s="33">
        <v>1</v>
      </c>
      <c r="D4" s="42" t="s">
        <v>131</v>
      </c>
      <c r="E4" s="51"/>
      <c r="F4" s="51"/>
      <c r="G4" s="51"/>
      <c r="H4" s="62"/>
      <c r="I4" s="71" t="s">
        <v>14</v>
      </c>
      <c r="J4" s="81" t="s">
        <v>83</v>
      </c>
      <c r="K4" s="62" t="s">
        <v>130</v>
      </c>
    </row>
    <row r="5" spans="1:11" ht="43.5" customHeight="1">
      <c r="A5" s="14"/>
      <c r="B5" s="23"/>
      <c r="C5" s="34">
        <v>2</v>
      </c>
      <c r="D5" s="43" t="s">
        <v>112</v>
      </c>
      <c r="E5" s="52"/>
      <c r="F5" s="52"/>
      <c r="G5" s="52"/>
      <c r="H5" s="63"/>
      <c r="I5" s="72" t="s">
        <v>14</v>
      </c>
      <c r="J5" s="82" t="s">
        <v>91</v>
      </c>
      <c r="K5" s="63"/>
    </row>
    <row r="6" spans="1:11" ht="225" customHeight="1">
      <c r="A6" s="13">
        <v>2</v>
      </c>
      <c r="B6" s="24" t="s">
        <v>108</v>
      </c>
      <c r="C6" s="33">
        <v>1</v>
      </c>
      <c r="D6" s="42" t="s">
        <v>118</v>
      </c>
      <c r="E6" s="51"/>
      <c r="F6" s="51"/>
      <c r="G6" s="51"/>
      <c r="H6" s="62" t="s">
        <v>103</v>
      </c>
      <c r="I6" s="71" t="s">
        <v>14</v>
      </c>
      <c r="J6" s="81" t="str">
        <v>第5の1の注1</v>
      </c>
      <c r="K6" s="62"/>
    </row>
    <row r="7" spans="1:11" ht="56.25" customHeight="1">
      <c r="A7" s="15"/>
      <c r="B7" s="25"/>
      <c r="C7" s="35">
        <v>2</v>
      </c>
      <c r="D7" s="44" t="s">
        <v>28</v>
      </c>
      <c r="E7" s="53"/>
      <c r="F7" s="53"/>
      <c r="G7" s="53"/>
      <c r="H7" s="64" t="s">
        <v>123</v>
      </c>
      <c r="I7" s="73" t="s">
        <v>14</v>
      </c>
      <c r="J7" s="83" t="str">
        <v>第5の1の注2</v>
      </c>
      <c r="K7" s="64"/>
    </row>
    <row r="8" spans="1:11" ht="83.25" customHeight="1">
      <c r="A8" s="15"/>
      <c r="B8" s="25"/>
      <c r="C8" s="35">
        <v>3</v>
      </c>
      <c r="D8" s="44" t="s">
        <v>95</v>
      </c>
      <c r="E8" s="53"/>
      <c r="F8" s="53"/>
      <c r="G8" s="53"/>
      <c r="H8" s="64" t="s">
        <v>124</v>
      </c>
      <c r="I8" s="73" t="s">
        <v>14</v>
      </c>
      <c r="J8" s="83" t="str">
        <v>第5の1の注3</v>
      </c>
      <c r="K8" s="64"/>
    </row>
    <row r="9" spans="1:11" ht="83.25" customHeight="1">
      <c r="A9" s="15"/>
      <c r="B9" s="25"/>
      <c r="C9" s="35">
        <v>4</v>
      </c>
      <c r="D9" s="44" t="s">
        <v>113</v>
      </c>
      <c r="E9" s="53"/>
      <c r="F9" s="53"/>
      <c r="G9" s="53"/>
      <c r="H9" s="64"/>
      <c r="I9" s="73" t="s">
        <v>14</v>
      </c>
      <c r="J9" s="83" t="str">
        <v>第5の1の注4</v>
      </c>
      <c r="K9" s="64"/>
    </row>
    <row r="10" spans="1:11" ht="65.25" customHeight="1">
      <c r="A10" s="16"/>
      <c r="B10" s="25"/>
      <c r="C10" s="35">
        <v>5</v>
      </c>
      <c r="D10" s="44" t="s">
        <v>114</v>
      </c>
      <c r="E10" s="53"/>
      <c r="F10" s="53"/>
      <c r="G10" s="53"/>
      <c r="H10" s="64"/>
      <c r="I10" s="73" t="s">
        <v>14</v>
      </c>
      <c r="J10" s="83" t="str">
        <v>第5の1の注5</v>
      </c>
      <c r="K10" s="64"/>
    </row>
    <row r="11" spans="1:11" ht="73.5" customHeight="1">
      <c r="A11" s="16"/>
      <c r="B11" s="25"/>
      <c r="C11" s="35">
        <v>6</v>
      </c>
      <c r="D11" s="44" t="s">
        <v>21</v>
      </c>
      <c r="E11" s="53"/>
      <c r="F11" s="53"/>
      <c r="G11" s="53"/>
      <c r="H11" s="64"/>
      <c r="I11" s="73" t="s">
        <v>14</v>
      </c>
      <c r="J11" s="83" t="str">
        <v>第5の1の注6</v>
      </c>
      <c r="K11" s="64"/>
    </row>
    <row r="12" spans="1:11" ht="53.25" customHeight="1">
      <c r="A12" s="16"/>
      <c r="B12" s="25"/>
      <c r="C12" s="35">
        <v>7</v>
      </c>
      <c r="D12" s="44" t="s">
        <v>86</v>
      </c>
      <c r="E12" s="53"/>
      <c r="F12" s="53"/>
      <c r="G12" s="53"/>
      <c r="H12" s="64" t="s">
        <v>125</v>
      </c>
      <c r="I12" s="73" t="s">
        <v>14</v>
      </c>
      <c r="J12" s="83" t="str">
        <v>第5の1の注7</v>
      </c>
      <c r="K12" s="64"/>
    </row>
    <row r="13" spans="1:11" ht="126.75" customHeight="1">
      <c r="A13" s="16"/>
      <c r="B13" s="25"/>
      <c r="C13" s="35">
        <v>8</v>
      </c>
      <c r="D13" s="44" t="s">
        <v>115</v>
      </c>
      <c r="E13" s="54"/>
      <c r="F13" s="54"/>
      <c r="G13" s="54"/>
      <c r="H13" s="64" t="s">
        <v>125</v>
      </c>
      <c r="I13" s="73" t="s">
        <v>14</v>
      </c>
      <c r="J13" s="83" t="str">
        <v>第5の1の注8</v>
      </c>
      <c r="K13" s="64"/>
    </row>
    <row r="14" spans="1:11" ht="45" customHeight="1">
      <c r="A14" s="15"/>
      <c r="B14" s="26"/>
      <c r="C14" s="36">
        <v>9</v>
      </c>
      <c r="D14" s="45" t="s">
        <v>104</v>
      </c>
      <c r="E14" s="55"/>
      <c r="F14" s="55"/>
      <c r="G14" s="55"/>
      <c r="H14" s="65"/>
      <c r="I14" s="74"/>
      <c r="J14" s="84" t="str">
        <v>第5の1の注9</v>
      </c>
      <c r="K14" s="65"/>
    </row>
    <row r="15" spans="1:11" ht="71.25" customHeight="1">
      <c r="A15" s="15"/>
      <c r="B15" s="25"/>
      <c r="C15" s="37"/>
      <c r="D15" s="46" t="s">
        <v>117</v>
      </c>
      <c r="E15" s="56"/>
      <c r="F15" s="56"/>
      <c r="G15" s="56"/>
      <c r="H15" s="66"/>
      <c r="I15" s="75" t="s">
        <v>14</v>
      </c>
      <c r="J15" s="85"/>
      <c r="K15" s="66"/>
    </row>
    <row r="16" spans="1:11" ht="143.25" customHeight="1">
      <c r="A16" s="15"/>
      <c r="B16" s="25"/>
      <c r="C16" s="37"/>
      <c r="D16" s="46" t="s">
        <v>111</v>
      </c>
      <c r="E16" s="56"/>
      <c r="F16" s="56"/>
      <c r="G16" s="56"/>
      <c r="H16" s="66"/>
      <c r="I16" s="75" t="s">
        <v>14</v>
      </c>
      <c r="J16" s="85"/>
      <c r="K16" s="66"/>
    </row>
    <row r="17" spans="1:11" ht="48.75" customHeight="1">
      <c r="A17" s="15"/>
      <c r="B17" s="25"/>
      <c r="C17" s="37"/>
      <c r="D17" s="46" t="s">
        <v>132</v>
      </c>
      <c r="E17" s="56"/>
      <c r="F17" s="56"/>
      <c r="G17" s="56"/>
      <c r="H17" s="66"/>
      <c r="I17" s="75" t="s">
        <v>14</v>
      </c>
      <c r="J17" s="85"/>
      <c r="K17" s="66"/>
    </row>
    <row r="18" spans="1:11" ht="81.75" customHeight="1">
      <c r="A18" s="15"/>
      <c r="B18" s="25"/>
      <c r="C18" s="37"/>
      <c r="D18" s="46" t="s">
        <v>7</v>
      </c>
      <c r="E18" s="56"/>
      <c r="F18" s="56"/>
      <c r="G18" s="56"/>
      <c r="H18" s="66"/>
      <c r="I18" s="75" t="s">
        <v>14</v>
      </c>
      <c r="J18" s="85"/>
      <c r="K18" s="66"/>
    </row>
    <row r="19" spans="1:11" ht="68.25" customHeight="1">
      <c r="A19" s="16"/>
      <c r="B19" s="27"/>
      <c r="C19" s="38"/>
      <c r="D19" s="46" t="s">
        <v>119</v>
      </c>
      <c r="E19" s="56"/>
      <c r="F19" s="56"/>
      <c r="G19" s="56"/>
      <c r="H19" s="66"/>
      <c r="I19" s="75" t="s">
        <v>14</v>
      </c>
      <c r="J19" s="85" t="str">
        <v>第5の1の注10</v>
      </c>
      <c r="K19" s="66"/>
    </row>
    <row r="20" spans="1:11" ht="120" customHeight="1">
      <c r="A20" s="16"/>
      <c r="B20" s="27"/>
      <c r="C20" s="38"/>
      <c r="D20" s="46" t="s">
        <v>120</v>
      </c>
      <c r="E20" s="56"/>
      <c r="F20" s="56"/>
      <c r="G20" s="56"/>
      <c r="H20" s="66" t="s">
        <v>30</v>
      </c>
      <c r="I20" s="75" t="s">
        <v>14</v>
      </c>
      <c r="J20" s="85" t="str">
        <v>第5の1の注11</v>
      </c>
      <c r="K20" s="66"/>
    </row>
    <row r="21" spans="1:11" ht="114.75" customHeight="1">
      <c r="A21" s="15"/>
      <c r="B21" s="25"/>
      <c r="C21" s="37"/>
      <c r="D21" s="46" t="s">
        <v>133</v>
      </c>
      <c r="E21" s="56"/>
      <c r="F21" s="56"/>
      <c r="G21" s="56"/>
      <c r="H21" s="66"/>
      <c r="I21" s="75" t="s">
        <v>14</v>
      </c>
      <c r="J21" s="85" t="str">
        <v>第5の1の注12</v>
      </c>
      <c r="K21" s="66"/>
    </row>
    <row r="22" spans="1:11" ht="131.25" customHeight="1">
      <c r="A22" s="17"/>
      <c r="B22" s="28"/>
      <c r="C22" s="39"/>
      <c r="D22" s="47" t="s">
        <v>121</v>
      </c>
      <c r="E22" s="57"/>
      <c r="F22" s="57"/>
      <c r="G22" s="57"/>
      <c r="H22" s="67"/>
      <c r="I22" s="76" t="s">
        <v>14</v>
      </c>
      <c r="J22" s="86" t="str">
        <v>第5の1の注13</v>
      </c>
      <c r="K22" s="90"/>
    </row>
    <row r="23" spans="1:11" ht="138" customHeight="1">
      <c r="A23" s="18">
        <v>3</v>
      </c>
      <c r="B23" s="29" t="s">
        <v>109</v>
      </c>
      <c r="C23" s="40"/>
      <c r="D23" s="48" t="s">
        <v>122</v>
      </c>
      <c r="E23" s="58"/>
      <c r="F23" s="58"/>
      <c r="G23" s="58"/>
      <c r="H23" s="68" t="s">
        <v>93</v>
      </c>
      <c r="I23" s="77" t="s">
        <v>14</v>
      </c>
      <c r="J23" s="87" t="str">
        <v>第5の2の注</v>
      </c>
      <c r="K23" s="68"/>
    </row>
    <row r="24" spans="1:11" ht="84.75" customHeight="1">
      <c r="A24" s="13">
        <v>4</v>
      </c>
      <c r="B24" s="30" t="s">
        <v>65</v>
      </c>
      <c r="C24" s="33">
        <v>1</v>
      </c>
      <c r="D24" s="42" t="s">
        <v>99</v>
      </c>
      <c r="E24" s="59"/>
      <c r="F24" s="59"/>
      <c r="G24" s="59"/>
      <c r="H24" s="62"/>
      <c r="I24" s="71" t="s">
        <v>14</v>
      </c>
      <c r="J24" s="81" t="str">
        <v>第5の3の注1</v>
      </c>
      <c r="K24" s="62" t="s">
        <v>77</v>
      </c>
    </row>
    <row r="25" spans="1:11" ht="93" customHeight="1">
      <c r="A25" s="19"/>
      <c r="B25" s="26"/>
      <c r="C25" s="35">
        <v>2</v>
      </c>
      <c r="D25" s="44" t="s">
        <v>134</v>
      </c>
      <c r="E25" s="54"/>
      <c r="F25" s="54"/>
      <c r="G25" s="54"/>
      <c r="H25" s="64" t="s">
        <v>67</v>
      </c>
      <c r="I25" s="73" t="s">
        <v>14</v>
      </c>
      <c r="J25" s="83" t="str">
        <v>第5の3の注2</v>
      </c>
      <c r="K25" s="64"/>
    </row>
    <row r="26" spans="1:11" ht="138" customHeight="1">
      <c r="A26" s="20"/>
      <c r="B26" s="31"/>
      <c r="C26" s="34">
        <v>3</v>
      </c>
      <c r="D26" s="43" t="s">
        <v>26</v>
      </c>
      <c r="E26" s="60"/>
      <c r="F26" s="60"/>
      <c r="G26" s="60"/>
      <c r="H26" s="63" t="s">
        <v>92</v>
      </c>
      <c r="I26" s="72" t="s">
        <v>14</v>
      </c>
      <c r="J26" s="82" t="str">
        <v>第5の3の注3</v>
      </c>
      <c r="K26" s="63"/>
    </row>
    <row r="27" spans="1:11" ht="66.75" customHeight="1">
      <c r="A27" s="13">
        <v>5</v>
      </c>
      <c r="B27" s="30" t="s">
        <v>82</v>
      </c>
      <c r="C27" s="33">
        <v>1</v>
      </c>
      <c r="D27" s="42" t="s">
        <v>135</v>
      </c>
      <c r="E27" s="59"/>
      <c r="F27" s="59"/>
      <c r="G27" s="59"/>
      <c r="H27" s="62" t="s">
        <v>101</v>
      </c>
      <c r="I27" s="71" t="s">
        <v>14</v>
      </c>
      <c r="J27" s="81" t="str">
        <v>第5の4の注1</v>
      </c>
      <c r="K27" s="62"/>
    </row>
    <row r="28" spans="1:11" ht="66.75" customHeight="1">
      <c r="A28" s="14"/>
      <c r="B28" s="31"/>
      <c r="C28" s="34">
        <v>2</v>
      </c>
      <c r="D28" s="43" t="s">
        <v>136</v>
      </c>
      <c r="E28" s="60"/>
      <c r="F28" s="60"/>
      <c r="G28" s="60"/>
      <c r="H28" s="63" t="s">
        <v>126</v>
      </c>
      <c r="I28" s="72" t="s">
        <v>14</v>
      </c>
      <c r="J28" s="82" t="str">
        <v>第5の4の注2</v>
      </c>
      <c r="K28" s="63"/>
    </row>
    <row r="29" spans="1:11" ht="215.25" customHeight="1">
      <c r="A29" s="18">
        <v>6</v>
      </c>
      <c r="B29" s="29" t="s">
        <v>76</v>
      </c>
      <c r="C29" s="40"/>
      <c r="D29" s="48" t="s">
        <v>110</v>
      </c>
      <c r="E29" s="58"/>
      <c r="F29" s="58"/>
      <c r="G29" s="58"/>
      <c r="H29" s="68" t="s">
        <v>127</v>
      </c>
      <c r="I29" s="77" t="s">
        <v>14</v>
      </c>
      <c r="J29" s="87" t="str">
        <v>第5の５の注</v>
      </c>
      <c r="K29" s="68"/>
    </row>
    <row r="30" spans="1:11" ht="93.75" customHeight="1">
      <c r="A30" s="18">
        <v>7</v>
      </c>
      <c r="B30" s="29" t="s">
        <v>43</v>
      </c>
      <c r="C30" s="40"/>
      <c r="D30" s="48" t="s">
        <v>79</v>
      </c>
      <c r="E30" s="58"/>
      <c r="F30" s="58"/>
      <c r="G30" s="58"/>
      <c r="H30" s="68" t="s">
        <v>128</v>
      </c>
      <c r="I30" s="77" t="s">
        <v>14</v>
      </c>
      <c r="J30" s="87" t="str">
        <v>第5の５の注</v>
      </c>
      <c r="K30" s="68"/>
    </row>
    <row r="31" spans="1:11" ht="163.5" customHeight="1">
      <c r="A31" s="18">
        <v>8</v>
      </c>
      <c r="B31" s="29" t="s">
        <v>46</v>
      </c>
      <c r="C31" s="40"/>
      <c r="D31" s="49" t="s">
        <v>220</v>
      </c>
      <c r="E31" s="58"/>
      <c r="F31" s="58"/>
      <c r="G31" s="58"/>
      <c r="H31" s="68" t="s">
        <v>129</v>
      </c>
      <c r="I31" s="77" t="s">
        <v>14</v>
      </c>
      <c r="J31" s="87" t="str">
        <v>第5の６の注</v>
      </c>
      <c r="K31" s="68" t="s">
        <v>37</v>
      </c>
    </row>
    <row r="32" spans="1:11">
      <c r="A32" s="21"/>
      <c r="B32" s="21"/>
      <c r="C32" s="41"/>
      <c r="D32" s="21"/>
      <c r="H32" s="21"/>
      <c r="I32" s="21"/>
      <c r="J32" s="88"/>
      <c r="K32" s="21"/>
    </row>
  </sheetData>
  <mergeCells count="9">
    <mergeCell ref="E1:G1"/>
    <mergeCell ref="A1:B2"/>
    <mergeCell ref="C1:D2"/>
    <mergeCell ref="H1:H2"/>
    <mergeCell ref="I1:I2"/>
    <mergeCell ref="K1:K2"/>
    <mergeCell ref="K4:K5"/>
    <mergeCell ref="H8:H11"/>
    <mergeCell ref="J14:J18"/>
  </mergeCells>
  <phoneticPr fontId="9" type="Hiragana"/>
  <dataValidations count="1">
    <dataValidation type="list" allowBlank="1" showDropDown="0" showInputMessage="1" showErrorMessage="1" sqref="E4:G31">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D27"/>
  <sheetViews>
    <sheetView workbookViewId="0">
      <selection activeCell="D22" sqref="D22:D25"/>
    </sheetView>
  </sheetViews>
  <sheetFormatPr defaultRowHeight="15.75"/>
  <cols>
    <col min="1" max="1" width="3.125" style="1" customWidth="1"/>
    <col min="2" max="2" width="25.625" style="9" customWidth="1"/>
    <col min="3" max="3" width="6.25" style="9" customWidth="1"/>
    <col min="4" max="4" width="33.25" style="9" customWidth="1"/>
    <col min="5" max="16384" width="9" style="1" customWidth="1"/>
  </cols>
  <sheetData>
    <row r="2" spans="1:4" ht="24">
      <c r="A2" s="91" t="s">
        <v>42</v>
      </c>
      <c r="B2" s="92"/>
      <c r="C2" s="92"/>
      <c r="D2" s="92"/>
    </row>
    <row r="4" spans="1:4">
      <c r="B4" s="93" t="s">
        <v>59</v>
      </c>
      <c r="C4" s="102"/>
      <c r="D4" s="104"/>
    </row>
    <row r="5" spans="1:4">
      <c r="B5" s="94" t="s">
        <v>13</v>
      </c>
      <c r="C5" s="103"/>
      <c r="D5" s="105" t="s">
        <v>56</v>
      </c>
    </row>
    <row r="6" spans="1:4">
      <c r="B6" s="94" t="s">
        <v>35</v>
      </c>
      <c r="C6" s="103"/>
      <c r="D6" s="105" t="s">
        <v>56</v>
      </c>
    </row>
    <row r="7" spans="1:4">
      <c r="B7" s="94" t="s">
        <v>57</v>
      </c>
      <c r="C7" s="103"/>
      <c r="D7" s="105" t="s">
        <v>56</v>
      </c>
    </row>
    <row r="8" spans="1:4">
      <c r="B8" s="95" t="s">
        <v>138</v>
      </c>
      <c r="C8" s="103"/>
      <c r="D8" s="105" t="s">
        <v>56</v>
      </c>
    </row>
    <row r="9" spans="1:4">
      <c r="B9" s="94" t="s">
        <v>19</v>
      </c>
      <c r="C9" s="103"/>
      <c r="D9" s="105" t="s">
        <v>56</v>
      </c>
    </row>
    <row r="10" spans="1:4">
      <c r="B10" s="96" t="s">
        <v>52</v>
      </c>
      <c r="C10" s="103"/>
      <c r="D10" s="105" t="s">
        <v>56</v>
      </c>
    </row>
    <row r="11" spans="1:4">
      <c r="B11" s="96" t="s">
        <v>8</v>
      </c>
      <c r="C11" s="103"/>
      <c r="D11" s="105" t="s">
        <v>56</v>
      </c>
    </row>
    <row r="12" spans="1:4">
      <c r="B12" s="96" t="s">
        <v>53</v>
      </c>
      <c r="C12" s="103"/>
      <c r="D12" s="105" t="s">
        <v>56</v>
      </c>
    </row>
    <row r="13" spans="1:4">
      <c r="B13" s="93" t="s">
        <v>60</v>
      </c>
      <c r="C13" s="102"/>
      <c r="D13" s="104"/>
    </row>
    <row r="14" spans="1:4">
      <c r="B14" s="97" t="s">
        <v>109</v>
      </c>
      <c r="C14" s="103"/>
      <c r="D14" s="106" t="s">
        <v>56</v>
      </c>
    </row>
    <row r="15" spans="1:4">
      <c r="B15" s="97" t="s">
        <v>32</v>
      </c>
      <c r="C15" s="103"/>
      <c r="D15" s="106" t="s">
        <v>215</v>
      </c>
    </row>
    <row r="16" spans="1:4">
      <c r="B16" s="98"/>
      <c r="C16" s="103"/>
      <c r="D16" s="106" t="s">
        <v>216</v>
      </c>
    </row>
    <row r="17" spans="2:4">
      <c r="B17" s="99"/>
      <c r="C17" s="103"/>
      <c r="D17" s="106" t="s">
        <v>217</v>
      </c>
    </row>
    <row r="18" spans="2:4">
      <c r="B18" s="97" t="s">
        <v>82</v>
      </c>
      <c r="C18" s="103"/>
      <c r="D18" s="106" t="s">
        <v>218</v>
      </c>
    </row>
    <row r="19" spans="2:4">
      <c r="B19" s="99"/>
      <c r="C19" s="103"/>
      <c r="D19" s="106" t="s">
        <v>219</v>
      </c>
    </row>
    <row r="20" spans="2:4" ht="31.5">
      <c r="B20" s="96" t="s">
        <v>76</v>
      </c>
      <c r="C20" s="103"/>
      <c r="D20" s="106" t="s">
        <v>56</v>
      </c>
    </row>
    <row r="21" spans="2:4">
      <c r="B21" s="97" t="s">
        <v>43</v>
      </c>
      <c r="C21" s="103"/>
      <c r="D21" s="106" t="s">
        <v>56</v>
      </c>
    </row>
    <row r="22" spans="2:4">
      <c r="B22" s="96" t="s">
        <v>55</v>
      </c>
      <c r="C22" s="103"/>
      <c r="D22" s="107" t="s">
        <v>116</v>
      </c>
    </row>
    <row r="23" spans="2:4">
      <c r="B23" s="100"/>
      <c r="C23" s="103"/>
      <c r="D23" s="107" t="s">
        <v>221</v>
      </c>
    </row>
    <row r="24" spans="2:4">
      <c r="B24" s="100"/>
      <c r="C24" s="103"/>
      <c r="D24" s="107" t="s">
        <v>222</v>
      </c>
    </row>
    <row r="25" spans="2:4">
      <c r="B25" s="100"/>
      <c r="C25" s="103"/>
      <c r="D25" s="107" t="s">
        <v>223</v>
      </c>
    </row>
    <row r="26" spans="2:4">
      <c r="B26" s="100"/>
      <c r="C26" s="103"/>
      <c r="D26" s="106" t="s">
        <v>217</v>
      </c>
    </row>
    <row r="27" spans="2:4">
      <c r="B27" s="101"/>
      <c r="C27" s="103"/>
      <c r="D27" s="106" t="s">
        <v>186</v>
      </c>
    </row>
  </sheetData>
  <mergeCells count="3">
    <mergeCell ref="B15:B17"/>
    <mergeCell ref="B18:B19"/>
    <mergeCell ref="B22:B27"/>
  </mergeCells>
  <phoneticPr fontId="14" type="Hiragana"/>
  <dataValidations count="1">
    <dataValidation type="list" allowBlank="1" showDropDown="0" showInputMessage="1" showErrorMessage="1" sqref="C14:C27 C5:C12">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25"/>
  <sheetViews>
    <sheetView workbookViewId="0">
      <selection activeCell="B7" sqref="B7"/>
    </sheetView>
  </sheetViews>
  <sheetFormatPr defaultRowHeight="15.75"/>
  <cols>
    <col min="1" max="1" width="3.125" style="1" customWidth="1"/>
    <col min="2" max="2" width="25.625" style="9" customWidth="1"/>
    <col min="3" max="3" width="6.25" style="9" customWidth="1"/>
    <col min="4" max="4" width="33.25" style="9" customWidth="1"/>
    <col min="5" max="16384" width="9" style="1" customWidth="1"/>
  </cols>
  <sheetData>
    <row r="2" spans="1:4" ht="24">
      <c r="A2" s="91" t="s">
        <v>137</v>
      </c>
      <c r="B2" s="92"/>
      <c r="C2" s="92"/>
      <c r="D2" s="92"/>
    </row>
    <row r="4" spans="1:4">
      <c r="B4" s="93" t="s">
        <v>59</v>
      </c>
      <c r="C4" s="102"/>
      <c r="D4" s="104"/>
    </row>
    <row r="5" spans="1:4">
      <c r="B5" s="108" t="s">
        <v>13</v>
      </c>
      <c r="C5" s="103"/>
      <c r="D5" s="105" t="s">
        <v>56</v>
      </c>
    </row>
    <row r="6" spans="1:4">
      <c r="B6" s="108" t="s">
        <v>35</v>
      </c>
      <c r="C6" s="103"/>
      <c r="D6" s="105" t="s">
        <v>56</v>
      </c>
    </row>
    <row r="7" spans="1:4">
      <c r="B7" s="108" t="s">
        <v>57</v>
      </c>
      <c r="C7" s="103"/>
      <c r="D7" s="105" t="s">
        <v>56</v>
      </c>
    </row>
    <row r="8" spans="1:4">
      <c r="B8" s="109" t="s">
        <v>138</v>
      </c>
      <c r="C8" s="103"/>
      <c r="D8" s="105" t="s">
        <v>56</v>
      </c>
    </row>
    <row r="9" spans="1:4">
      <c r="B9" s="108" t="s">
        <v>19</v>
      </c>
      <c r="C9" s="103"/>
      <c r="D9" s="105" t="s">
        <v>56</v>
      </c>
    </row>
    <row r="10" spans="1:4">
      <c r="B10" s="97" t="s">
        <v>52</v>
      </c>
      <c r="C10" s="103"/>
      <c r="D10" s="105" t="s">
        <v>56</v>
      </c>
    </row>
    <row r="11" spans="1:4">
      <c r="B11" s="97" t="s">
        <v>8</v>
      </c>
      <c r="C11" s="103"/>
      <c r="D11" s="105" t="s">
        <v>56</v>
      </c>
    </row>
    <row r="12" spans="1:4">
      <c r="B12" s="97" t="s">
        <v>53</v>
      </c>
      <c r="C12" s="103"/>
      <c r="D12" s="105" t="s">
        <v>56</v>
      </c>
    </row>
    <row r="13" spans="1:4">
      <c r="B13" s="93" t="s">
        <v>60</v>
      </c>
      <c r="C13" s="102"/>
      <c r="D13" s="104"/>
    </row>
    <row r="14" spans="1:4">
      <c r="B14" s="97" t="s">
        <v>109</v>
      </c>
      <c r="C14" s="103"/>
      <c r="D14" s="106" t="s">
        <v>56</v>
      </c>
    </row>
    <row r="15" spans="1:4">
      <c r="B15" s="97" t="s">
        <v>32</v>
      </c>
      <c r="C15" s="103"/>
      <c r="D15" s="106" t="s">
        <v>215</v>
      </c>
    </row>
    <row r="16" spans="1:4">
      <c r="B16" s="98"/>
      <c r="C16" s="103"/>
      <c r="D16" s="106" t="s">
        <v>216</v>
      </c>
    </row>
    <row r="17" spans="2:4">
      <c r="B17" s="99"/>
      <c r="C17" s="103"/>
      <c r="D17" s="106" t="s">
        <v>217</v>
      </c>
    </row>
    <row r="18" spans="2:4">
      <c r="B18" s="97" t="s">
        <v>82</v>
      </c>
      <c r="C18" s="103"/>
      <c r="D18" s="106" t="s">
        <v>218</v>
      </c>
    </row>
    <row r="19" spans="2:4">
      <c r="B19" s="99"/>
      <c r="C19" s="103"/>
      <c r="D19" s="106" t="s">
        <v>219</v>
      </c>
    </row>
    <row r="20" spans="2:4" ht="31.5">
      <c r="B20" s="96" t="s">
        <v>76</v>
      </c>
      <c r="C20" s="103"/>
      <c r="D20" s="106" t="s">
        <v>56</v>
      </c>
    </row>
    <row r="21" spans="2:4">
      <c r="B21" s="97" t="s">
        <v>43</v>
      </c>
      <c r="C21" s="103"/>
      <c r="D21" s="106" t="s">
        <v>56</v>
      </c>
    </row>
    <row r="22" spans="2:4">
      <c r="B22" s="96" t="s">
        <v>55</v>
      </c>
      <c r="C22" s="103"/>
      <c r="D22" s="106" t="s">
        <v>215</v>
      </c>
    </row>
    <row r="23" spans="2:4">
      <c r="B23" s="100"/>
      <c r="C23" s="103"/>
      <c r="D23" s="106" t="s">
        <v>216</v>
      </c>
    </row>
    <row r="24" spans="2:4">
      <c r="B24" s="100"/>
      <c r="C24" s="103"/>
      <c r="D24" s="106" t="s">
        <v>217</v>
      </c>
    </row>
    <row r="25" spans="2:4">
      <c r="B25" s="101"/>
      <c r="C25" s="103"/>
      <c r="D25" s="106" t="s">
        <v>186</v>
      </c>
    </row>
  </sheetData>
  <mergeCells count="3">
    <mergeCell ref="B15:B17"/>
    <mergeCell ref="B18:B19"/>
    <mergeCell ref="B22:B25"/>
  </mergeCells>
  <phoneticPr fontId="14" type="Hiragana"/>
  <dataValidations count="1">
    <dataValidation type="list" allowBlank="1" showDropDown="0" showInputMessage="1" showErrorMessage="1" sqref="C5:C12 C14:C25">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G43"/>
  <sheetViews>
    <sheetView view="pageBreakPreview" zoomScale="60" zoomScaleNormal="70" workbookViewId="0">
      <selection activeCell="C14" sqref="C14:C19"/>
    </sheetView>
  </sheetViews>
  <sheetFormatPr defaultRowHeight="15.75"/>
  <cols>
    <col min="1" max="1" width="3.625" style="1" customWidth="1"/>
    <col min="2" max="2" width="18.75" style="1" customWidth="1"/>
    <col min="3" max="3" width="31.125" style="1" customWidth="1"/>
    <col min="4" max="4" width="12.25" style="1" bestFit="1" customWidth="1"/>
    <col min="5" max="5" width="22.125" style="1" customWidth="1"/>
    <col min="6" max="6" width="17.125" style="1" bestFit="1" customWidth="1"/>
    <col min="7" max="26" width="3.625" style="1" customWidth="1"/>
    <col min="27" max="16384" width="9" style="1" customWidth="1"/>
  </cols>
  <sheetData>
    <row r="1" spans="1:6" ht="24">
      <c r="A1" s="110" t="s">
        <v>39</v>
      </c>
      <c r="B1" s="110"/>
      <c r="C1" s="110"/>
      <c r="D1" s="110"/>
      <c r="E1" s="110"/>
      <c r="F1" s="110"/>
    </row>
    <row r="2" spans="1:6">
      <c r="A2" s="9"/>
      <c r="B2" s="9"/>
      <c r="C2" s="9"/>
      <c r="D2" s="9"/>
      <c r="E2" s="9"/>
      <c r="F2" s="9"/>
    </row>
    <row r="3" spans="1:6">
      <c r="A3" s="9" t="s">
        <v>80</v>
      </c>
      <c r="B3" s="9"/>
      <c r="C3" s="9"/>
      <c r="D3" s="9"/>
      <c r="E3" s="9"/>
      <c r="F3" s="9"/>
    </row>
    <row r="4" spans="1:6">
      <c r="A4" s="9" t="s">
        <v>84</v>
      </c>
      <c r="B4" s="9" t="s">
        <v>87</v>
      </c>
      <c r="C4" s="9"/>
      <c r="D4" s="9"/>
      <c r="E4" s="9"/>
      <c r="F4" s="9"/>
    </row>
    <row r="5" spans="1:6">
      <c r="A5" s="9"/>
      <c r="B5" s="9"/>
      <c r="C5" s="9"/>
      <c r="D5" s="9"/>
      <c r="E5" s="9"/>
      <c r="F5" s="9"/>
    </row>
    <row r="6" spans="1:6">
      <c r="A6" s="9"/>
      <c r="B6" s="114" t="s">
        <v>64</v>
      </c>
      <c r="C6" s="114" t="s">
        <v>72</v>
      </c>
      <c r="D6" s="114" t="s">
        <v>48</v>
      </c>
      <c r="E6" s="114" t="s">
        <v>73</v>
      </c>
      <c r="F6" s="114" t="s">
        <v>145</v>
      </c>
    </row>
    <row r="7" spans="1:6" ht="31.5" customHeight="1">
      <c r="A7" s="9"/>
      <c r="B7" s="87" t="s">
        <v>66</v>
      </c>
      <c r="C7" s="115" t="s">
        <v>78</v>
      </c>
      <c r="D7" s="123"/>
      <c r="E7" s="130"/>
      <c r="F7" s="130"/>
    </row>
    <row r="8" spans="1:6" ht="31.5" customHeight="1">
      <c r="A8" s="9"/>
      <c r="B8" s="87"/>
      <c r="C8" s="117"/>
      <c r="D8" s="124"/>
      <c r="E8" s="131"/>
      <c r="F8" s="131"/>
    </row>
    <row r="9" spans="1:6" ht="31.5" customHeight="1">
      <c r="A9" s="9"/>
      <c r="B9" s="87" t="s">
        <v>97</v>
      </c>
      <c r="C9" s="115" t="s">
        <v>143</v>
      </c>
      <c r="D9" s="125"/>
      <c r="E9" s="130"/>
      <c r="F9" s="130"/>
    </row>
    <row r="10" spans="1:6" ht="31.5" customHeight="1">
      <c r="A10" s="9"/>
      <c r="B10" s="87"/>
      <c r="C10" s="116"/>
      <c r="D10" s="126"/>
      <c r="E10" s="132"/>
      <c r="F10" s="132"/>
    </row>
    <row r="11" spans="1:6" ht="31.5" customHeight="1">
      <c r="A11" s="9"/>
      <c r="B11" s="87"/>
      <c r="C11" s="116"/>
      <c r="D11" s="127"/>
      <c r="E11" s="133"/>
      <c r="F11" s="133"/>
    </row>
    <row r="12" spans="1:6" ht="31.5" customHeight="1">
      <c r="A12" s="9"/>
      <c r="B12" s="87"/>
      <c r="C12" s="117"/>
      <c r="D12" s="128"/>
      <c r="E12" s="131"/>
      <c r="F12" s="131"/>
    </row>
    <row r="13" spans="1:6" ht="31.5" customHeight="1">
      <c r="A13" s="9"/>
      <c r="B13" s="87" t="s">
        <v>75</v>
      </c>
      <c r="C13" s="120"/>
      <c r="D13" s="129"/>
      <c r="E13" s="134"/>
      <c r="F13" s="134"/>
    </row>
    <row r="14" spans="1:6" ht="31.5" customHeight="1">
      <c r="A14" s="111"/>
      <c r="B14" s="87" t="s">
        <v>140</v>
      </c>
      <c r="C14" s="115" t="s">
        <v>71</v>
      </c>
      <c r="D14" s="125"/>
      <c r="E14" s="130"/>
      <c r="F14" s="130"/>
    </row>
    <row r="15" spans="1:6" ht="31.5" customHeight="1">
      <c r="A15" s="111"/>
      <c r="B15" s="87"/>
      <c r="C15" s="116"/>
      <c r="D15" s="127"/>
      <c r="E15" s="135"/>
      <c r="F15" s="135"/>
    </row>
    <row r="16" spans="1:6" ht="31.5" customHeight="1">
      <c r="A16" s="111"/>
      <c r="B16" s="87"/>
      <c r="C16" s="116"/>
      <c r="D16" s="127"/>
      <c r="E16" s="135"/>
      <c r="F16" s="135"/>
    </row>
    <row r="17" spans="1:6" ht="31.5" customHeight="1">
      <c r="A17" s="111"/>
      <c r="B17" s="87"/>
      <c r="C17" s="116"/>
      <c r="D17" s="127"/>
      <c r="E17" s="135"/>
      <c r="F17" s="135"/>
    </row>
    <row r="18" spans="1:6" ht="31.5" customHeight="1">
      <c r="A18" s="111"/>
      <c r="B18" s="87"/>
      <c r="C18" s="116"/>
      <c r="D18" s="127"/>
      <c r="E18" s="135"/>
      <c r="F18" s="135"/>
    </row>
    <row r="19" spans="1:6" ht="31.5" customHeight="1">
      <c r="A19" s="111"/>
      <c r="B19" s="87"/>
      <c r="C19" s="116"/>
      <c r="D19" s="128"/>
      <c r="E19" s="133"/>
      <c r="F19" s="133"/>
    </row>
    <row r="20" spans="1:6" ht="31.5" customHeight="1">
      <c r="A20" s="9"/>
      <c r="B20" s="115" t="s">
        <v>0</v>
      </c>
      <c r="C20" s="115" t="s">
        <v>144</v>
      </c>
      <c r="D20" s="125"/>
      <c r="E20" s="130"/>
      <c r="F20" s="130"/>
    </row>
    <row r="21" spans="1:6" ht="31.5" customHeight="1">
      <c r="A21" s="9"/>
      <c r="B21" s="116"/>
      <c r="C21" s="116"/>
      <c r="D21" s="127"/>
      <c r="E21" s="133"/>
      <c r="F21" s="133"/>
    </row>
    <row r="22" spans="1:6" ht="31.5" customHeight="1">
      <c r="A22" s="9"/>
      <c r="B22" s="116"/>
      <c r="C22" s="116"/>
      <c r="D22" s="127"/>
      <c r="E22" s="133"/>
      <c r="F22" s="133"/>
    </row>
    <row r="23" spans="1:6" ht="31.5" customHeight="1">
      <c r="A23" s="9"/>
      <c r="B23" s="116"/>
      <c r="C23" s="116"/>
      <c r="D23" s="127"/>
      <c r="E23" s="133"/>
      <c r="F23" s="133"/>
    </row>
    <row r="24" spans="1:6" ht="31.5" customHeight="1">
      <c r="A24" s="9"/>
      <c r="B24" s="116"/>
      <c r="C24" s="116"/>
      <c r="D24" s="127"/>
      <c r="E24" s="133"/>
      <c r="F24" s="133"/>
    </row>
    <row r="25" spans="1:6" ht="31.5" customHeight="1">
      <c r="A25" s="9"/>
      <c r="B25" s="116"/>
      <c r="C25" s="116"/>
      <c r="D25" s="127"/>
      <c r="E25" s="133"/>
      <c r="F25" s="133"/>
    </row>
    <row r="26" spans="1:6" ht="31.5" customHeight="1">
      <c r="A26" s="9"/>
      <c r="B26" s="117"/>
      <c r="C26" s="117"/>
      <c r="D26" s="128"/>
      <c r="E26" s="131"/>
      <c r="F26" s="131"/>
    </row>
    <row r="27" spans="1:6" ht="31.5" customHeight="1">
      <c r="A27" s="9"/>
      <c r="B27" s="87" t="s">
        <v>36</v>
      </c>
      <c r="C27" s="121"/>
      <c r="D27" s="125"/>
      <c r="E27" s="130"/>
      <c r="F27" s="130"/>
    </row>
    <row r="28" spans="1:6" ht="31.5" customHeight="1">
      <c r="A28" s="9"/>
      <c r="B28" s="87"/>
      <c r="C28" s="122"/>
      <c r="D28" s="128"/>
      <c r="E28" s="136"/>
      <c r="F28" s="136"/>
    </row>
    <row r="29" spans="1:6">
      <c r="A29" s="111"/>
      <c r="B29" s="9"/>
      <c r="C29" s="9"/>
      <c r="D29" s="9"/>
      <c r="E29" s="9"/>
      <c r="F29" s="9"/>
    </row>
    <row r="30" spans="1:6">
      <c r="A30" s="112" t="s">
        <v>62</v>
      </c>
      <c r="B30" s="9" t="s">
        <v>88</v>
      </c>
      <c r="C30" s="9"/>
      <c r="D30" s="9"/>
      <c r="E30" s="9"/>
      <c r="F30" s="9"/>
    </row>
    <row r="31" spans="1:6">
      <c r="A31" s="113" t="s">
        <v>41</v>
      </c>
      <c r="B31" s="118" t="s">
        <v>89</v>
      </c>
      <c r="C31" s="118"/>
      <c r="D31" s="118"/>
      <c r="E31" s="118"/>
      <c r="F31" s="118"/>
    </row>
    <row r="32" spans="1:6">
      <c r="A32" s="113"/>
      <c r="B32" s="118"/>
      <c r="C32" s="118"/>
      <c r="D32" s="118"/>
      <c r="E32" s="118"/>
      <c r="F32" s="118"/>
    </row>
    <row r="33" spans="1:7" ht="13.5" customHeight="1">
      <c r="A33" s="113"/>
      <c r="B33" s="118"/>
      <c r="C33" s="118"/>
      <c r="D33" s="118"/>
      <c r="E33" s="118"/>
      <c r="F33" s="118"/>
    </row>
    <row r="34" spans="1:7">
      <c r="A34" s="113" t="s">
        <v>16</v>
      </c>
      <c r="B34" s="118" t="s">
        <v>141</v>
      </c>
      <c r="C34" s="118"/>
      <c r="D34" s="118"/>
      <c r="E34" s="118"/>
      <c r="F34" s="118"/>
    </row>
    <row r="35" spans="1:7">
      <c r="A35" s="113"/>
      <c r="B35" s="118"/>
      <c r="C35" s="118"/>
      <c r="D35" s="118"/>
      <c r="E35" s="118"/>
      <c r="F35" s="118"/>
    </row>
    <row r="36" spans="1:7" ht="13.5" customHeight="1">
      <c r="A36" s="113"/>
      <c r="B36" s="118"/>
      <c r="C36" s="118"/>
      <c r="D36" s="118"/>
      <c r="E36" s="118"/>
      <c r="F36" s="118"/>
    </row>
    <row r="37" spans="1:7" ht="13.5" customHeight="1">
      <c r="A37" s="113" t="s">
        <v>63</v>
      </c>
      <c r="B37" s="119" t="s">
        <v>68</v>
      </c>
      <c r="C37" s="119"/>
      <c r="D37" s="119"/>
      <c r="E37" s="119"/>
      <c r="F37" s="119"/>
      <c r="G37" s="137"/>
    </row>
    <row r="38" spans="1:7" ht="13.5" customHeight="1">
      <c r="A38" s="113"/>
      <c r="B38" s="119" t="s">
        <v>69</v>
      </c>
      <c r="C38" s="119"/>
      <c r="D38" s="119"/>
      <c r="E38" s="119"/>
      <c r="F38" s="119"/>
      <c r="G38" s="137"/>
    </row>
    <row r="39" spans="1:7" ht="13.5" customHeight="1">
      <c r="A39" s="113"/>
      <c r="B39" s="119"/>
      <c r="C39" s="119"/>
      <c r="D39" s="119"/>
      <c r="E39" s="119"/>
      <c r="F39" s="119"/>
      <c r="G39" s="137"/>
    </row>
    <row r="40" spans="1:7">
      <c r="A40" s="113" t="s">
        <v>139</v>
      </c>
      <c r="B40" s="118" t="s">
        <v>85</v>
      </c>
      <c r="C40" s="118"/>
      <c r="D40" s="118"/>
      <c r="E40" s="118"/>
      <c r="F40" s="118"/>
    </row>
    <row r="41" spans="1:7">
      <c r="A41" s="113"/>
      <c r="B41" s="118"/>
      <c r="C41" s="118"/>
      <c r="D41" s="118"/>
      <c r="E41" s="118"/>
      <c r="F41" s="118"/>
    </row>
    <row r="42" spans="1:7">
      <c r="A42" s="113" t="s">
        <v>106</v>
      </c>
      <c r="B42" s="118" t="s">
        <v>142</v>
      </c>
      <c r="C42" s="118"/>
      <c r="D42" s="118"/>
      <c r="E42" s="118"/>
      <c r="F42" s="118"/>
    </row>
    <row r="43" spans="1:7">
      <c r="A43" s="9"/>
      <c r="B43" s="118"/>
      <c r="C43" s="118"/>
      <c r="D43" s="118"/>
      <c r="E43" s="118"/>
      <c r="F43" s="118"/>
    </row>
  </sheetData>
  <mergeCells count="17">
    <mergeCell ref="A1:F1"/>
    <mergeCell ref="B37:F37"/>
    <mergeCell ref="B7:B8"/>
    <mergeCell ref="C7:C8"/>
    <mergeCell ref="B9:B12"/>
    <mergeCell ref="C9:C12"/>
    <mergeCell ref="B14:B19"/>
    <mergeCell ref="C14:C19"/>
    <mergeCell ref="B27:B28"/>
    <mergeCell ref="C27:C28"/>
    <mergeCell ref="B31:F33"/>
    <mergeCell ref="B34:F36"/>
    <mergeCell ref="B38:F39"/>
    <mergeCell ref="B40:F41"/>
    <mergeCell ref="B42:F43"/>
    <mergeCell ref="B20:B26"/>
    <mergeCell ref="C20:C26"/>
  </mergeCells>
  <phoneticPr fontId="14" type="Hiragana"/>
  <pageMargins left="0.7" right="0.7" top="0.75" bottom="0.75" header="0.3" footer="0.3"/>
  <pageSetup paperSize="9" scale="71" fitToWidth="1" fitToHeight="0"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
  <dimension ref="A1:AQ80"/>
  <sheetViews>
    <sheetView showGridLines="0" view="pageBreakPreview" zoomScaleSheetLayoutView="100" workbookViewId="0">
      <selection activeCell="E7" sqref="E7:E10"/>
    </sheetView>
  </sheetViews>
  <sheetFormatPr defaultColWidth="8.25" defaultRowHeight="21" customHeight="1"/>
  <cols>
    <col min="1" max="1" width="2.625" style="138" customWidth="1"/>
    <col min="2" max="2" width="15" style="139" customWidth="1"/>
    <col min="3" max="3" width="6.625" style="138" customWidth="1"/>
    <col min="4" max="5" width="7.625" style="138" customWidth="1"/>
    <col min="6" max="36" width="2.625" style="138" customWidth="1"/>
    <col min="37" max="37" width="6.625" style="138" customWidth="1"/>
    <col min="38" max="39" width="7.625" style="138" customWidth="1"/>
    <col min="40" max="40" width="5.625" style="138" customWidth="1"/>
    <col min="41" max="16384" width="8.25" style="138"/>
  </cols>
  <sheetData>
    <row r="1" spans="1:40" ht="20.100000000000001" customHeight="1">
      <c r="A1" s="141" t="s">
        <v>146</v>
      </c>
      <c r="C1" s="164"/>
      <c r="D1" s="164"/>
      <c r="E1" s="164"/>
      <c r="F1" s="164"/>
      <c r="G1" s="164"/>
      <c r="H1" s="164"/>
      <c r="I1" s="164"/>
      <c r="J1" s="164"/>
      <c r="K1" s="164"/>
      <c r="L1" s="164"/>
      <c r="M1" s="164"/>
      <c r="N1" s="164"/>
      <c r="O1" s="164"/>
      <c r="P1" s="164"/>
      <c r="Q1" s="164"/>
      <c r="R1" s="164"/>
      <c r="S1" s="164"/>
      <c r="T1" s="164"/>
      <c r="U1" s="164"/>
      <c r="V1" s="164"/>
      <c r="W1" s="164"/>
      <c r="X1" s="149"/>
      <c r="Y1" s="149"/>
      <c r="Z1" s="142"/>
      <c r="AA1" s="142"/>
      <c r="AB1" s="142"/>
      <c r="AC1" s="142"/>
      <c r="AD1" s="193"/>
      <c r="AE1" s="193"/>
      <c r="AF1" s="193"/>
      <c r="AG1" s="193"/>
      <c r="AH1" s="193"/>
      <c r="AI1" s="192" t="s">
        <v>203</v>
      </c>
      <c r="AJ1" s="192"/>
      <c r="AK1" s="198" t="s">
        <v>206</v>
      </c>
      <c r="AL1" s="198"/>
      <c r="AM1" s="198"/>
      <c r="AN1" s="198"/>
    </row>
    <row r="2" spans="1:40" ht="18" customHeight="1">
      <c r="A2" s="142"/>
      <c r="B2" s="154"/>
      <c r="C2" s="154"/>
      <c r="D2" s="154"/>
      <c r="E2" s="154"/>
      <c r="F2" s="154"/>
      <c r="G2" s="154"/>
      <c r="H2" s="154"/>
      <c r="I2" s="154"/>
      <c r="J2" s="154"/>
      <c r="K2" s="154"/>
      <c r="L2" s="154"/>
      <c r="M2" s="189">
        <v>2024</v>
      </c>
      <c r="N2" s="189"/>
      <c r="O2" s="189"/>
      <c r="P2" s="189"/>
      <c r="Q2" s="190" t="s">
        <v>90</v>
      </c>
      <c r="R2" s="190"/>
      <c r="S2" s="189">
        <v>5</v>
      </c>
      <c r="T2" s="189"/>
      <c r="U2" s="190" t="s">
        <v>200</v>
      </c>
      <c r="V2" s="190"/>
      <c r="W2" s="154"/>
      <c r="X2" s="154"/>
      <c r="Y2" s="154"/>
      <c r="Z2" s="142"/>
      <c r="AA2" s="142"/>
      <c r="AC2" s="192"/>
      <c r="AD2" s="154"/>
      <c r="AE2" s="154"/>
      <c r="AF2" s="154"/>
      <c r="AG2" s="154"/>
      <c r="AH2" s="154"/>
      <c r="AI2" s="192" t="s">
        <v>204</v>
      </c>
      <c r="AJ2" s="192"/>
      <c r="AK2" s="199"/>
      <c r="AL2" s="199"/>
      <c r="AM2" s="199"/>
      <c r="AN2" s="199"/>
    </row>
    <row r="3" spans="1:40" ht="18" customHeight="1">
      <c r="A3" s="143"/>
      <c r="B3" s="155" t="s">
        <v>213</v>
      </c>
      <c r="C3" s="155"/>
      <c r="D3" s="155"/>
      <c r="E3" s="155"/>
      <c r="F3" s="143"/>
      <c r="G3" s="143"/>
      <c r="H3" s="143"/>
      <c r="I3" s="143"/>
      <c r="J3" s="143"/>
      <c r="K3" s="143"/>
      <c r="L3" s="143"/>
      <c r="M3" s="143"/>
      <c r="N3" s="143"/>
      <c r="O3" s="143"/>
      <c r="P3" s="143"/>
      <c r="Q3" s="143"/>
      <c r="R3" s="143"/>
      <c r="S3" s="143"/>
      <c r="T3" s="143"/>
      <c r="U3" s="143"/>
      <c r="V3" s="143"/>
      <c r="W3" s="143"/>
      <c r="Y3" s="191"/>
      <c r="Z3" s="191"/>
      <c r="AA3" s="191"/>
      <c r="AB3" s="142"/>
      <c r="AC3" s="191"/>
      <c r="AD3" s="191"/>
      <c r="AE3" s="191"/>
      <c r="AF3" s="191"/>
      <c r="AG3" s="191"/>
      <c r="AH3" s="191"/>
      <c r="AI3" s="194" t="s">
        <v>51</v>
      </c>
      <c r="AJ3" s="192"/>
      <c r="AK3" s="200" t="s">
        <v>214</v>
      </c>
      <c r="AL3" s="200"/>
      <c r="AM3" s="200"/>
      <c r="AN3" s="200"/>
    </row>
    <row r="4" spans="1:40" ht="18" customHeight="1">
      <c r="A4" s="143"/>
      <c r="B4" s="143"/>
      <c r="C4" s="143"/>
      <c r="D4" s="143"/>
      <c r="E4" s="143"/>
      <c r="F4" s="143"/>
      <c r="G4" s="143"/>
      <c r="H4" s="143"/>
      <c r="I4" s="143"/>
      <c r="J4" s="143"/>
      <c r="K4" s="143"/>
      <c r="L4" s="143"/>
      <c r="M4" s="143"/>
      <c r="N4" s="143"/>
      <c r="O4" s="143"/>
      <c r="P4" s="143"/>
      <c r="Q4" s="143"/>
      <c r="R4" s="143"/>
      <c r="S4" s="143"/>
      <c r="T4" s="143"/>
      <c r="U4" s="143"/>
      <c r="V4" s="143"/>
      <c r="W4" s="143"/>
      <c r="Y4" s="191"/>
      <c r="Z4" s="191"/>
      <c r="AA4" s="191"/>
      <c r="AB4" s="142"/>
      <c r="AC4" s="191"/>
      <c r="AD4" s="191"/>
      <c r="AE4" s="191"/>
      <c r="AF4" s="191"/>
      <c r="AG4" s="191"/>
      <c r="AH4" s="191"/>
      <c r="AI4" s="194" t="s">
        <v>205</v>
      </c>
      <c r="AJ4" s="192"/>
      <c r="AK4" s="200" t="s">
        <v>212</v>
      </c>
      <c r="AL4" s="200"/>
      <c r="AM4" s="200"/>
      <c r="AN4" s="200"/>
    </row>
    <row r="5" spans="1:40" ht="18" customHeight="1">
      <c r="A5" s="143"/>
      <c r="B5" s="143"/>
      <c r="C5" s="143"/>
      <c r="D5" s="143"/>
      <c r="E5" s="143"/>
      <c r="F5" s="143"/>
      <c r="G5" s="143"/>
      <c r="H5" s="143"/>
      <c r="I5" s="143"/>
      <c r="J5" s="143"/>
      <c r="K5" s="143"/>
      <c r="L5" s="143"/>
      <c r="M5" s="143"/>
      <c r="N5" s="143"/>
      <c r="O5" s="143"/>
      <c r="P5" s="143"/>
      <c r="Q5" s="143"/>
      <c r="R5" s="143"/>
      <c r="S5" s="143"/>
      <c r="U5" s="143"/>
      <c r="V5" s="143"/>
      <c r="W5" s="143"/>
      <c r="Y5" s="191"/>
      <c r="Z5" s="191"/>
      <c r="AA5" s="191"/>
      <c r="AB5" s="142"/>
      <c r="AC5" s="191"/>
      <c r="AD5" s="191"/>
      <c r="AE5" s="191"/>
      <c r="AF5" s="191"/>
      <c r="AG5" s="194" t="s">
        <v>202</v>
      </c>
      <c r="AH5" s="196">
        <v>40</v>
      </c>
      <c r="AI5" s="196"/>
      <c r="AJ5" s="196"/>
      <c r="AK5" s="191" t="s">
        <v>207</v>
      </c>
      <c r="AL5" s="202"/>
      <c r="AM5" s="191" t="s">
        <v>210</v>
      </c>
      <c r="AN5" s="142"/>
    </row>
    <row r="6" spans="1:40" ht="9.9499999999999993" customHeight="1">
      <c r="A6" s="142"/>
      <c r="B6" s="148"/>
      <c r="C6" s="148"/>
      <c r="D6" s="148"/>
      <c r="E6" s="148"/>
      <c r="F6" s="148"/>
      <c r="G6" s="148"/>
      <c r="H6" s="148"/>
      <c r="I6" s="148"/>
      <c r="J6" s="148"/>
      <c r="K6" s="148"/>
      <c r="L6" s="148"/>
      <c r="M6" s="148"/>
      <c r="N6" s="148"/>
      <c r="O6" s="148"/>
      <c r="P6" s="148"/>
      <c r="Q6" s="148"/>
      <c r="R6" s="148"/>
      <c r="S6" s="148"/>
      <c r="T6" s="148"/>
      <c r="U6" s="148"/>
      <c r="V6" s="148"/>
      <c r="W6" s="148"/>
      <c r="X6" s="154"/>
      <c r="Y6" s="154"/>
      <c r="Z6" s="154"/>
      <c r="AA6" s="154"/>
      <c r="AB6" s="154"/>
      <c r="AC6" s="154"/>
      <c r="AD6" s="154"/>
      <c r="AE6" s="154"/>
      <c r="AF6" s="154"/>
      <c r="AG6" s="154"/>
      <c r="AH6" s="154"/>
      <c r="AI6" s="154"/>
      <c r="AJ6" s="154"/>
      <c r="AK6" s="154"/>
      <c r="AL6" s="154"/>
      <c r="AM6" s="142"/>
      <c r="AN6" s="142"/>
    </row>
    <row r="7" spans="1:40" ht="15" customHeight="1">
      <c r="A7" s="144" t="s">
        <v>94</v>
      </c>
      <c r="B7" s="156" t="s">
        <v>170</v>
      </c>
      <c r="C7" s="165" t="s">
        <v>54</v>
      </c>
      <c r="D7" s="150" t="s">
        <v>194</v>
      </c>
      <c r="E7" s="146" t="s">
        <v>196</v>
      </c>
      <c r="F7" s="182" t="s">
        <v>148</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78" t="s">
        <v>208</v>
      </c>
      <c r="AL7" s="153" t="s">
        <v>209</v>
      </c>
      <c r="AM7" s="207" t="s">
        <v>158</v>
      </c>
      <c r="AN7" s="207"/>
    </row>
    <row r="8" spans="1:40" ht="15" customHeight="1">
      <c r="A8" s="144"/>
      <c r="B8" s="157"/>
      <c r="C8" s="166"/>
      <c r="D8" s="150"/>
      <c r="E8" s="146"/>
      <c r="F8" s="150" t="s">
        <v>197</v>
      </c>
      <c r="G8" s="150"/>
      <c r="H8" s="150"/>
      <c r="I8" s="150"/>
      <c r="J8" s="150"/>
      <c r="K8" s="150"/>
      <c r="L8" s="150"/>
      <c r="M8" s="150" t="s">
        <v>198</v>
      </c>
      <c r="N8" s="150"/>
      <c r="O8" s="150"/>
      <c r="P8" s="150"/>
      <c r="Q8" s="150"/>
      <c r="R8" s="150"/>
      <c r="S8" s="150"/>
      <c r="T8" s="150" t="s">
        <v>199</v>
      </c>
      <c r="U8" s="150"/>
      <c r="V8" s="150"/>
      <c r="W8" s="150"/>
      <c r="X8" s="150"/>
      <c r="Y8" s="150"/>
      <c r="Z8" s="150"/>
      <c r="AA8" s="150" t="s">
        <v>201</v>
      </c>
      <c r="AB8" s="150"/>
      <c r="AC8" s="150"/>
      <c r="AD8" s="150"/>
      <c r="AE8" s="150"/>
      <c r="AF8" s="150"/>
      <c r="AG8" s="150"/>
      <c r="AH8" s="150" t="s">
        <v>105</v>
      </c>
      <c r="AI8" s="150"/>
      <c r="AJ8" s="150"/>
      <c r="AK8" s="178"/>
      <c r="AL8" s="153"/>
      <c r="AM8" s="207"/>
      <c r="AN8" s="207"/>
    </row>
    <row r="9" spans="1:40" ht="15" customHeight="1">
      <c r="A9" s="144"/>
      <c r="B9" s="158" t="s">
        <v>171</v>
      </c>
      <c r="C9" s="166"/>
      <c r="D9" s="150"/>
      <c r="E9" s="146"/>
      <c r="F9" s="183">
        <f>DATE($M$2,$S$2,1)</f>
        <v>45413</v>
      </c>
      <c r="G9" s="183">
        <f>DATE($M$2,$S$2,2)</f>
        <v>45414</v>
      </c>
      <c r="H9" s="183">
        <f>DATE($M$2,$S$2,3)</f>
        <v>45415</v>
      </c>
      <c r="I9" s="183">
        <f>DATE($M$2,$S$2,4)</f>
        <v>45416</v>
      </c>
      <c r="J9" s="183">
        <f>DATE($M$2,$S$2,5)</f>
        <v>45417</v>
      </c>
      <c r="K9" s="183">
        <f>DATE($M$2,$S$2,6)</f>
        <v>45418</v>
      </c>
      <c r="L9" s="183">
        <f>DATE($M$2,$S$2,7)</f>
        <v>45419</v>
      </c>
      <c r="M9" s="183">
        <f>DATE($M$2,$S$2,8)</f>
        <v>45420</v>
      </c>
      <c r="N9" s="183">
        <f>DATE($M$2,$S$2,9)</f>
        <v>45421</v>
      </c>
      <c r="O9" s="183">
        <f>DATE($M$2,$S$2,10)</f>
        <v>45422</v>
      </c>
      <c r="P9" s="183">
        <f>DATE($M$2,$S$2,11)</f>
        <v>45423</v>
      </c>
      <c r="Q9" s="183">
        <f>DATE($M$2,$S$2,12)</f>
        <v>45424</v>
      </c>
      <c r="R9" s="183">
        <f>DATE($M$2,$S$2,13)</f>
        <v>45425</v>
      </c>
      <c r="S9" s="183">
        <f>DATE($M$2,$S$2,14)</f>
        <v>45426</v>
      </c>
      <c r="T9" s="183">
        <f>DATE($M$2,$S$2,15)</f>
        <v>45427</v>
      </c>
      <c r="U9" s="183">
        <f>DATE($M$2,$S$2,16)</f>
        <v>45428</v>
      </c>
      <c r="V9" s="183">
        <f>DATE($M$2,$S$2,17)</f>
        <v>45429</v>
      </c>
      <c r="W9" s="183">
        <f>DATE($M$2,$S$2,18)</f>
        <v>45430</v>
      </c>
      <c r="X9" s="183">
        <f>DATE($M$2,$S$2,19)</f>
        <v>45431</v>
      </c>
      <c r="Y9" s="183">
        <f>DATE($M$2,$S$2,20)</f>
        <v>45432</v>
      </c>
      <c r="Z9" s="183">
        <f>DATE($M$2,$S$2,21)</f>
        <v>45433</v>
      </c>
      <c r="AA9" s="183">
        <f>DATE($M$2,$S$2,22)</f>
        <v>45434</v>
      </c>
      <c r="AB9" s="183">
        <f>DATE($M$2,$S$2,23)</f>
        <v>45435</v>
      </c>
      <c r="AC9" s="183">
        <f>DATE($M$2,$S$2,24)</f>
        <v>45436</v>
      </c>
      <c r="AD9" s="183">
        <f>DATE($M$2,$S$2,25)</f>
        <v>45437</v>
      </c>
      <c r="AE9" s="183">
        <f>DATE($M$2,$S$2,26)</f>
        <v>45438</v>
      </c>
      <c r="AF9" s="183">
        <f>DATE($M$2,$S$2,27)</f>
        <v>45439</v>
      </c>
      <c r="AG9" s="183">
        <f>DATE($M$2,$S$2,28)</f>
        <v>45440</v>
      </c>
      <c r="AH9" s="183">
        <f>IF(DAY(EOMONTH(F9,0))&lt;29,"",DATE($M$2,$S$2,29))</f>
        <v>45441</v>
      </c>
      <c r="AI9" s="183">
        <f>IF(DAY(EOMONTH(F9,0))&lt;30,"",DATE($M$2,$S$2,30))</f>
        <v>45442</v>
      </c>
      <c r="AJ9" s="183">
        <f>IF(DAY(EOMONTH(F9,0))&lt;31,"",DATE($M$2,$S$2,31))</f>
        <v>45443</v>
      </c>
      <c r="AK9" s="178"/>
      <c r="AL9" s="153"/>
      <c r="AM9" s="207"/>
      <c r="AN9" s="207"/>
    </row>
    <row r="10" spans="1:40" ht="15" customHeight="1">
      <c r="A10" s="144"/>
      <c r="B10" s="159"/>
      <c r="C10" s="167"/>
      <c r="D10" s="150"/>
      <c r="E10" s="146"/>
      <c r="F10" s="184">
        <f>DATE($M$2,$S$2,1)</f>
        <v>45413</v>
      </c>
      <c r="G10" s="184">
        <f>DATE($M$2,$S$2,2)</f>
        <v>45414</v>
      </c>
      <c r="H10" s="184">
        <f>DATE($M$2,$S$2,3)</f>
        <v>45415</v>
      </c>
      <c r="I10" s="184">
        <f>DATE($M$2,$S$2,4)</f>
        <v>45416</v>
      </c>
      <c r="J10" s="184">
        <f>DATE($M$2,$S$2,5)</f>
        <v>45417</v>
      </c>
      <c r="K10" s="184">
        <f>DATE($M$2,$S$2,6)</f>
        <v>45418</v>
      </c>
      <c r="L10" s="184">
        <f>DATE($M$2,$S$2,7)</f>
        <v>45419</v>
      </c>
      <c r="M10" s="184">
        <f>DATE($M$2,$S$2,8)</f>
        <v>45420</v>
      </c>
      <c r="N10" s="184">
        <f>DATE($M$2,$S$2,9)</f>
        <v>45421</v>
      </c>
      <c r="O10" s="184">
        <f>DATE($M$2,$S$2,10)</f>
        <v>45422</v>
      </c>
      <c r="P10" s="184">
        <f>DATE($M$2,$S$2,11)</f>
        <v>45423</v>
      </c>
      <c r="Q10" s="184">
        <f>DATE($M$2,$S$2,12)</f>
        <v>45424</v>
      </c>
      <c r="R10" s="184">
        <f>DATE($M$2,$S$2,13)</f>
        <v>45425</v>
      </c>
      <c r="S10" s="184">
        <f>DATE($M$2,$S$2,14)</f>
        <v>45426</v>
      </c>
      <c r="T10" s="184">
        <f>DATE($M$2,$S$2,15)</f>
        <v>45427</v>
      </c>
      <c r="U10" s="184">
        <f>DATE($M$2,$S$2,16)</f>
        <v>45428</v>
      </c>
      <c r="V10" s="184">
        <f>DATE($M$2,$S$2,17)</f>
        <v>45429</v>
      </c>
      <c r="W10" s="184">
        <f>DATE($M$2,$S$2,18)</f>
        <v>45430</v>
      </c>
      <c r="X10" s="184">
        <f>DATE($M$2,$S$2,19)</f>
        <v>45431</v>
      </c>
      <c r="Y10" s="184">
        <f>DATE($M$2,$S$2,20)</f>
        <v>45432</v>
      </c>
      <c r="Z10" s="184">
        <f>DATE($M$2,$S$2,21)</f>
        <v>45433</v>
      </c>
      <c r="AA10" s="184">
        <f>DATE($M$2,$S$2,22)</f>
        <v>45434</v>
      </c>
      <c r="AB10" s="184">
        <f>DATE($M$2,$S$2,23)</f>
        <v>45435</v>
      </c>
      <c r="AC10" s="184">
        <f>DATE($M$2,$S$2,24)</f>
        <v>45436</v>
      </c>
      <c r="AD10" s="184">
        <f>DATE($M$2,$S$2,25)</f>
        <v>45437</v>
      </c>
      <c r="AE10" s="184">
        <f>DATE($M$2,$S$2,26)</f>
        <v>45438</v>
      </c>
      <c r="AF10" s="184">
        <f>DATE($M$2,$S$2,27)</f>
        <v>45439</v>
      </c>
      <c r="AG10" s="184">
        <f>DATE($M$2,$S$2,28)</f>
        <v>45440</v>
      </c>
      <c r="AH10" s="184">
        <f>IF(DAY(EOMONTH(F10,0))&lt;29,"",DATE($M$2,$S$2,29))</f>
        <v>45441</v>
      </c>
      <c r="AI10" s="184">
        <f>IF(DAY(EOMONTH(F10,0))&lt;30,"",DATE($M$2,$S$2,30))</f>
        <v>45442</v>
      </c>
      <c r="AJ10" s="184">
        <f>IF(DAY(EOMONTH(F10,0))&lt;31,"",DATE($M$2,$S$2,31))</f>
        <v>45443</v>
      </c>
      <c r="AK10" s="178"/>
      <c r="AL10" s="153"/>
      <c r="AM10" s="207"/>
      <c r="AN10" s="207"/>
    </row>
    <row r="11" spans="1:40" ht="18" customHeight="1">
      <c r="A11" s="145">
        <v>1</v>
      </c>
      <c r="B11" s="160" t="s">
        <v>172</v>
      </c>
      <c r="C11" s="168" t="s">
        <v>180</v>
      </c>
      <c r="D11" s="173"/>
      <c r="E11" s="179"/>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201">
        <f t="shared" ref="AK11:AK31" si="0">+SUM(F11:AJ11)</f>
        <v>0</v>
      </c>
      <c r="AL11" s="203">
        <f t="shared" ref="AL11:AL31" si="1">IF($AK$3="４週",AK11/4,AK11/(DAY(EOMONTH($F$9,0))/7))</f>
        <v>0</v>
      </c>
      <c r="AM11" s="208"/>
      <c r="AN11" s="208"/>
    </row>
    <row r="12" spans="1:40" ht="18" customHeight="1">
      <c r="A12" s="145">
        <v>2</v>
      </c>
      <c r="B12" s="160" t="s">
        <v>173</v>
      </c>
      <c r="C12" s="168" t="s">
        <v>181</v>
      </c>
      <c r="D12" s="173"/>
      <c r="E12" s="179"/>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201">
        <f t="shared" si="0"/>
        <v>0</v>
      </c>
      <c r="AL12" s="203">
        <f t="shared" si="1"/>
        <v>0</v>
      </c>
      <c r="AM12" s="208"/>
      <c r="AN12" s="208"/>
    </row>
    <row r="13" spans="1:40" ht="18" customHeight="1">
      <c r="A13" s="145">
        <v>3</v>
      </c>
      <c r="B13" s="160" t="s">
        <v>175</v>
      </c>
      <c r="C13" s="168" t="s">
        <v>182</v>
      </c>
      <c r="D13" s="173"/>
      <c r="E13" s="179"/>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201">
        <f t="shared" si="0"/>
        <v>0</v>
      </c>
      <c r="AL13" s="203">
        <f t="shared" si="1"/>
        <v>0</v>
      </c>
      <c r="AM13" s="208"/>
      <c r="AN13" s="208"/>
    </row>
    <row r="14" spans="1:40" ht="18" customHeight="1">
      <c r="A14" s="145">
        <v>4</v>
      </c>
      <c r="B14" s="160" t="s">
        <v>176</v>
      </c>
      <c r="C14" s="168" t="s">
        <v>183</v>
      </c>
      <c r="D14" s="173"/>
      <c r="E14" s="179"/>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201">
        <f t="shared" si="0"/>
        <v>0</v>
      </c>
      <c r="AL14" s="203">
        <f t="shared" si="1"/>
        <v>0</v>
      </c>
      <c r="AM14" s="208"/>
      <c r="AN14" s="208"/>
    </row>
    <row r="15" spans="1:40" ht="18" customHeight="1">
      <c r="A15" s="145">
        <v>5</v>
      </c>
      <c r="B15" s="160"/>
      <c r="C15" s="168"/>
      <c r="D15" s="173"/>
      <c r="E15" s="179"/>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201">
        <f t="shared" si="0"/>
        <v>0</v>
      </c>
      <c r="AL15" s="203">
        <f t="shared" si="1"/>
        <v>0</v>
      </c>
      <c r="AM15" s="208"/>
      <c r="AN15" s="208"/>
    </row>
    <row r="16" spans="1:40" ht="18" customHeight="1">
      <c r="A16" s="145">
        <v>6</v>
      </c>
      <c r="B16" s="160"/>
      <c r="C16" s="168"/>
      <c r="D16" s="173"/>
      <c r="E16" s="179"/>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201">
        <f t="shared" si="0"/>
        <v>0</v>
      </c>
      <c r="AL16" s="203">
        <f t="shared" si="1"/>
        <v>0</v>
      </c>
      <c r="AM16" s="208"/>
      <c r="AN16" s="208"/>
    </row>
    <row r="17" spans="1:40" ht="18" customHeight="1">
      <c r="A17" s="145">
        <v>7</v>
      </c>
      <c r="B17" s="160"/>
      <c r="C17" s="168"/>
      <c r="D17" s="173"/>
      <c r="E17" s="179"/>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201">
        <f t="shared" si="0"/>
        <v>0</v>
      </c>
      <c r="AL17" s="203">
        <f t="shared" si="1"/>
        <v>0</v>
      </c>
      <c r="AM17" s="208"/>
      <c r="AN17" s="208"/>
    </row>
    <row r="18" spans="1:40" ht="18" customHeight="1">
      <c r="A18" s="145">
        <v>8</v>
      </c>
      <c r="B18" s="160"/>
      <c r="C18" s="168"/>
      <c r="D18" s="173"/>
      <c r="E18" s="179"/>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201">
        <f t="shared" si="0"/>
        <v>0</v>
      </c>
      <c r="AL18" s="203">
        <f t="shared" si="1"/>
        <v>0</v>
      </c>
      <c r="AM18" s="208"/>
      <c r="AN18" s="208"/>
    </row>
    <row r="19" spans="1:40" ht="18" customHeight="1">
      <c r="A19" s="145">
        <v>9</v>
      </c>
      <c r="B19" s="160"/>
      <c r="C19" s="168"/>
      <c r="D19" s="173"/>
      <c r="E19" s="179"/>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201">
        <f t="shared" si="0"/>
        <v>0</v>
      </c>
      <c r="AL19" s="203">
        <f t="shared" si="1"/>
        <v>0</v>
      </c>
      <c r="AM19" s="208"/>
      <c r="AN19" s="208"/>
    </row>
    <row r="20" spans="1:40" ht="18" customHeight="1">
      <c r="A20" s="145">
        <v>10</v>
      </c>
      <c r="B20" s="160"/>
      <c r="C20" s="168"/>
      <c r="D20" s="173"/>
      <c r="E20" s="179"/>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201">
        <f t="shared" si="0"/>
        <v>0</v>
      </c>
      <c r="AL20" s="203">
        <f t="shared" si="1"/>
        <v>0</v>
      </c>
      <c r="AM20" s="208"/>
      <c r="AN20" s="208"/>
    </row>
    <row r="21" spans="1:40" ht="18" customHeight="1">
      <c r="A21" s="145">
        <v>11</v>
      </c>
      <c r="B21" s="160"/>
      <c r="C21" s="168"/>
      <c r="D21" s="173"/>
      <c r="E21" s="179"/>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201">
        <f t="shared" si="0"/>
        <v>0</v>
      </c>
      <c r="AL21" s="203">
        <f t="shared" si="1"/>
        <v>0</v>
      </c>
      <c r="AM21" s="208"/>
      <c r="AN21" s="208"/>
    </row>
    <row r="22" spans="1:40" ht="18" customHeight="1">
      <c r="A22" s="145">
        <v>12</v>
      </c>
      <c r="B22" s="160"/>
      <c r="C22" s="168"/>
      <c r="D22" s="173"/>
      <c r="E22" s="179"/>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201">
        <f t="shared" si="0"/>
        <v>0</v>
      </c>
      <c r="AL22" s="203">
        <f t="shared" si="1"/>
        <v>0</v>
      </c>
      <c r="AM22" s="208"/>
      <c r="AN22" s="208"/>
    </row>
    <row r="23" spans="1:40" ht="18" customHeight="1">
      <c r="A23" s="145">
        <v>13</v>
      </c>
      <c r="B23" s="160"/>
      <c r="C23" s="168"/>
      <c r="D23" s="173"/>
      <c r="E23" s="179"/>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201">
        <f t="shared" si="0"/>
        <v>0</v>
      </c>
      <c r="AL23" s="203">
        <f t="shared" si="1"/>
        <v>0</v>
      </c>
      <c r="AM23" s="208"/>
      <c r="AN23" s="208"/>
    </row>
    <row r="24" spans="1:40" ht="18" customHeight="1">
      <c r="A24" s="145">
        <v>14</v>
      </c>
      <c r="B24" s="160"/>
      <c r="C24" s="168"/>
      <c r="D24" s="173"/>
      <c r="E24" s="179"/>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201">
        <f t="shared" si="0"/>
        <v>0</v>
      </c>
      <c r="AL24" s="203">
        <f t="shared" si="1"/>
        <v>0</v>
      </c>
      <c r="AM24" s="208"/>
      <c r="AN24" s="208"/>
    </row>
    <row r="25" spans="1:40" ht="18" customHeight="1">
      <c r="A25" s="145">
        <v>15</v>
      </c>
      <c r="B25" s="160"/>
      <c r="C25" s="168"/>
      <c r="D25" s="173"/>
      <c r="E25" s="179"/>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201">
        <f t="shared" si="0"/>
        <v>0</v>
      </c>
      <c r="AL25" s="203">
        <f t="shared" si="1"/>
        <v>0</v>
      </c>
      <c r="AM25" s="208"/>
      <c r="AN25" s="208"/>
    </row>
    <row r="26" spans="1:40" ht="18" customHeight="1">
      <c r="A26" s="145">
        <v>16</v>
      </c>
      <c r="B26" s="160"/>
      <c r="C26" s="168"/>
      <c r="D26" s="173"/>
      <c r="E26" s="179"/>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201">
        <f t="shared" si="0"/>
        <v>0</v>
      </c>
      <c r="AL26" s="203">
        <f t="shared" si="1"/>
        <v>0</v>
      </c>
      <c r="AM26" s="208"/>
      <c r="AN26" s="208"/>
    </row>
    <row r="27" spans="1:40" ht="18" customHeight="1">
      <c r="A27" s="145">
        <v>17</v>
      </c>
      <c r="B27" s="160"/>
      <c r="C27" s="168"/>
      <c r="D27" s="173"/>
      <c r="E27" s="179"/>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201">
        <f t="shared" si="0"/>
        <v>0</v>
      </c>
      <c r="AL27" s="203">
        <f t="shared" si="1"/>
        <v>0</v>
      </c>
      <c r="AM27" s="208"/>
      <c r="AN27" s="208"/>
    </row>
    <row r="28" spans="1:40" ht="18" customHeight="1">
      <c r="A28" s="145">
        <v>18</v>
      </c>
      <c r="B28" s="160"/>
      <c r="C28" s="168"/>
      <c r="D28" s="173"/>
      <c r="E28" s="179"/>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201">
        <f t="shared" si="0"/>
        <v>0</v>
      </c>
      <c r="AL28" s="203">
        <f t="shared" si="1"/>
        <v>0</v>
      </c>
      <c r="AM28" s="208"/>
      <c r="AN28" s="208"/>
    </row>
    <row r="29" spans="1:40" ht="18" customHeight="1">
      <c r="A29" s="145">
        <v>19</v>
      </c>
      <c r="B29" s="160"/>
      <c r="C29" s="168"/>
      <c r="D29" s="173"/>
      <c r="E29" s="179"/>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201">
        <f t="shared" si="0"/>
        <v>0</v>
      </c>
      <c r="AL29" s="203">
        <f t="shared" si="1"/>
        <v>0</v>
      </c>
      <c r="AM29" s="208"/>
      <c r="AN29" s="208"/>
    </row>
    <row r="30" spans="1:40" ht="18" customHeight="1">
      <c r="A30" s="145">
        <v>20</v>
      </c>
      <c r="B30" s="160"/>
      <c r="C30" s="168"/>
      <c r="D30" s="173"/>
      <c r="E30" s="179"/>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201">
        <f t="shared" si="0"/>
        <v>0</v>
      </c>
      <c r="AL30" s="203">
        <f t="shared" si="1"/>
        <v>0</v>
      </c>
      <c r="AM30" s="208"/>
      <c r="AN30" s="208"/>
    </row>
    <row r="31" spans="1:40" ht="18" customHeight="1">
      <c r="A31" s="146" t="s">
        <v>147</v>
      </c>
      <c r="B31" s="147"/>
      <c r="C31" s="147"/>
      <c r="D31" s="147"/>
      <c r="E31" s="147"/>
      <c r="F31" s="169">
        <f t="shared" ref="F31:AJ31" si="2">+SUM(F11:F30)</f>
        <v>0</v>
      </c>
      <c r="G31" s="169">
        <f t="shared" si="2"/>
        <v>0</v>
      </c>
      <c r="H31" s="169">
        <f t="shared" si="2"/>
        <v>0</v>
      </c>
      <c r="I31" s="169">
        <f t="shared" si="2"/>
        <v>0</v>
      </c>
      <c r="J31" s="169">
        <f t="shared" si="2"/>
        <v>0</v>
      </c>
      <c r="K31" s="169">
        <f t="shared" si="2"/>
        <v>0</v>
      </c>
      <c r="L31" s="169">
        <f t="shared" si="2"/>
        <v>0</v>
      </c>
      <c r="M31" s="169">
        <f t="shared" si="2"/>
        <v>0</v>
      </c>
      <c r="N31" s="169">
        <f t="shared" si="2"/>
        <v>0</v>
      </c>
      <c r="O31" s="169">
        <f t="shared" si="2"/>
        <v>0</v>
      </c>
      <c r="P31" s="169">
        <f t="shared" si="2"/>
        <v>0</v>
      </c>
      <c r="Q31" s="169">
        <f t="shared" si="2"/>
        <v>0</v>
      </c>
      <c r="R31" s="169">
        <f t="shared" si="2"/>
        <v>0</v>
      </c>
      <c r="S31" s="169">
        <f t="shared" si="2"/>
        <v>0</v>
      </c>
      <c r="T31" s="169">
        <f t="shared" si="2"/>
        <v>0</v>
      </c>
      <c r="U31" s="169">
        <f t="shared" si="2"/>
        <v>0</v>
      </c>
      <c r="V31" s="169">
        <f t="shared" si="2"/>
        <v>0</v>
      </c>
      <c r="W31" s="169">
        <f t="shared" si="2"/>
        <v>0</v>
      </c>
      <c r="X31" s="169">
        <f t="shared" si="2"/>
        <v>0</v>
      </c>
      <c r="Y31" s="169">
        <f t="shared" si="2"/>
        <v>0</v>
      </c>
      <c r="Z31" s="169">
        <f t="shared" si="2"/>
        <v>0</v>
      </c>
      <c r="AA31" s="169">
        <f t="shared" si="2"/>
        <v>0</v>
      </c>
      <c r="AB31" s="169">
        <f t="shared" si="2"/>
        <v>0</v>
      </c>
      <c r="AC31" s="169">
        <f t="shared" si="2"/>
        <v>0</v>
      </c>
      <c r="AD31" s="169">
        <f t="shared" si="2"/>
        <v>0</v>
      </c>
      <c r="AE31" s="169">
        <f t="shared" si="2"/>
        <v>0</v>
      </c>
      <c r="AF31" s="169">
        <f t="shared" si="2"/>
        <v>0</v>
      </c>
      <c r="AG31" s="169">
        <f t="shared" si="2"/>
        <v>0</v>
      </c>
      <c r="AH31" s="169">
        <f t="shared" si="2"/>
        <v>0</v>
      </c>
      <c r="AI31" s="169">
        <f t="shared" si="2"/>
        <v>0</v>
      </c>
      <c r="AJ31" s="169">
        <f t="shared" si="2"/>
        <v>0</v>
      </c>
      <c r="AK31" s="201">
        <f t="shared" si="0"/>
        <v>0</v>
      </c>
      <c r="AL31" s="203">
        <f t="shared" si="1"/>
        <v>0</v>
      </c>
      <c r="AM31" s="144"/>
      <c r="AN31" s="144"/>
    </row>
    <row r="32" spans="1:40" ht="18" customHeight="1">
      <c r="A32" s="147" t="s">
        <v>96</v>
      </c>
      <c r="B32" s="147"/>
      <c r="C32" s="147"/>
      <c r="D32" s="147"/>
      <c r="E32" s="180"/>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69"/>
      <c r="AL32" s="204"/>
      <c r="AM32" s="144"/>
      <c r="AN32" s="144"/>
    </row>
    <row r="33" spans="1:43" ht="15" customHeight="1">
      <c r="A33" s="148"/>
      <c r="B33" s="148"/>
      <c r="C33" s="148"/>
      <c r="D33" s="148"/>
      <c r="E33" s="148"/>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8"/>
      <c r="AL33" s="148"/>
      <c r="AM33" s="142"/>
    </row>
    <row r="34" spans="1:43" ht="15" customHeight="1">
      <c r="A34" s="148"/>
      <c r="B34" s="148"/>
      <c r="C34" s="148"/>
      <c r="D34" s="148"/>
      <c r="E34" s="148"/>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8"/>
      <c r="AL34" s="148"/>
      <c r="AM34" s="142"/>
    </row>
    <row r="35" spans="1:43" ht="15" customHeight="1">
      <c r="A35" s="148"/>
      <c r="B35" s="148"/>
      <c r="C35" s="148"/>
      <c r="D35" s="148"/>
      <c r="E35" s="148"/>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8"/>
      <c r="AL35" s="148"/>
      <c r="AM35" s="142"/>
    </row>
    <row r="36" spans="1:43" ht="21" customHeight="1">
      <c r="A36" s="149" t="s">
        <v>149</v>
      </c>
      <c r="B36" s="148"/>
      <c r="C36" s="148"/>
      <c r="D36" s="148"/>
      <c r="E36" s="148"/>
      <c r="F36" s="148"/>
      <c r="G36" s="140"/>
      <c r="H36" s="140"/>
      <c r="I36" s="140"/>
      <c r="J36" s="140"/>
      <c r="K36" s="140"/>
      <c r="L36" s="140"/>
      <c r="M36" s="140"/>
      <c r="N36" s="140"/>
      <c r="O36" s="140"/>
      <c r="AM36" s="148"/>
      <c r="AN36" s="142"/>
    </row>
    <row r="37" spans="1:43" ht="24.95" customHeight="1">
      <c r="A37" s="150"/>
      <c r="B37" s="150"/>
      <c r="C37" s="150"/>
      <c r="D37" s="174">
        <v>4</v>
      </c>
      <c r="E37" s="174">
        <v>5</v>
      </c>
      <c r="F37" s="174">
        <v>6</v>
      </c>
      <c r="G37" s="174"/>
      <c r="H37" s="174"/>
      <c r="I37" s="174">
        <v>7</v>
      </c>
      <c r="J37" s="174"/>
      <c r="K37" s="174"/>
      <c r="L37" s="174">
        <v>8</v>
      </c>
      <c r="M37" s="174"/>
      <c r="N37" s="174"/>
      <c r="O37" s="174">
        <v>9</v>
      </c>
      <c r="P37" s="174"/>
      <c r="Q37" s="174"/>
      <c r="R37" s="174">
        <v>10</v>
      </c>
      <c r="S37" s="174"/>
      <c r="T37" s="174"/>
      <c r="U37" s="174">
        <v>11</v>
      </c>
      <c r="V37" s="174"/>
      <c r="W37" s="174"/>
      <c r="X37" s="174">
        <v>12</v>
      </c>
      <c r="Y37" s="174"/>
      <c r="Z37" s="174"/>
      <c r="AA37" s="174">
        <v>1</v>
      </c>
      <c r="AB37" s="174"/>
      <c r="AC37" s="174"/>
      <c r="AD37" s="174">
        <v>2</v>
      </c>
      <c r="AE37" s="174"/>
      <c r="AF37" s="174"/>
      <c r="AG37" s="174">
        <v>3</v>
      </c>
      <c r="AH37" s="174"/>
      <c r="AI37" s="174"/>
      <c r="AJ37" s="150" t="s">
        <v>74</v>
      </c>
      <c r="AK37" s="150"/>
      <c r="AL37" s="153" t="s">
        <v>61</v>
      </c>
      <c r="AM37" s="176"/>
      <c r="AN37" s="176"/>
      <c r="AO37" s="176"/>
      <c r="AP37" s="176"/>
      <c r="AQ37" s="176"/>
    </row>
    <row r="38" spans="1:43" ht="18" customHeight="1">
      <c r="A38" s="151" t="s">
        <v>58</v>
      </c>
      <c r="B38" s="151"/>
      <c r="C38" s="151"/>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2">
        <f>SUM(D38:AI38)</f>
        <v>0</v>
      </c>
      <c r="AK38" s="172"/>
      <c r="AL38" s="205" t="e">
        <f>ROUNDUP(AJ38/AJ39,1)</f>
        <v>#DIV/0!</v>
      </c>
      <c r="AM38" s="176"/>
      <c r="AN38" s="176"/>
      <c r="AO38" s="176"/>
      <c r="AP38" s="176"/>
      <c r="AQ38" s="176"/>
    </row>
    <row r="39" spans="1:43" ht="18" customHeight="1">
      <c r="A39" s="151" t="s">
        <v>150</v>
      </c>
      <c r="B39" s="151"/>
      <c r="C39" s="151"/>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2">
        <f>+SUM(D39:AI39)</f>
        <v>0</v>
      </c>
      <c r="AK39" s="172"/>
      <c r="AL39" s="206"/>
      <c r="AM39" s="176"/>
      <c r="AN39" s="176"/>
      <c r="AO39" s="176"/>
      <c r="AP39" s="176"/>
      <c r="AQ39" s="176"/>
    </row>
    <row r="40" spans="1:43" ht="5.0999999999999996" customHeight="1">
      <c r="A40" s="152"/>
      <c r="B40" s="152"/>
      <c r="C40" s="152"/>
      <c r="D40" s="176"/>
      <c r="E40" s="176"/>
      <c r="F40" s="176"/>
      <c r="G40" s="176"/>
      <c r="H40" s="176"/>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97"/>
      <c r="AK40" s="140"/>
      <c r="AL40" s="148"/>
      <c r="AM40" s="148"/>
      <c r="AN40" s="142"/>
    </row>
    <row r="41" spans="1:43" ht="18" customHeight="1">
      <c r="A41" s="149" t="s">
        <v>151</v>
      </c>
      <c r="B41" s="140"/>
      <c r="D41" s="140"/>
      <c r="E41" s="140"/>
      <c r="F41" s="140"/>
      <c r="G41" s="140"/>
      <c r="H41" s="140"/>
      <c r="I41" s="140"/>
      <c r="J41" s="140"/>
      <c r="K41" s="140"/>
      <c r="L41" s="140"/>
      <c r="M41" s="140"/>
      <c r="N41" s="140"/>
      <c r="O41" s="140"/>
      <c r="P41" s="140"/>
      <c r="Q41" s="140"/>
      <c r="R41" s="140"/>
      <c r="S41" s="140"/>
      <c r="T41" s="140"/>
      <c r="U41" s="140"/>
      <c r="V41" s="140"/>
      <c r="W41" s="148"/>
      <c r="X41" s="140"/>
      <c r="Y41" s="140"/>
      <c r="Z41" s="140"/>
      <c r="AA41" s="140"/>
      <c r="AB41" s="140"/>
      <c r="AC41" s="140"/>
      <c r="AD41" s="140"/>
      <c r="AE41" s="140"/>
      <c r="AF41" s="140"/>
      <c r="AG41" s="140"/>
      <c r="AH41" s="140"/>
      <c r="AI41" s="140"/>
      <c r="AJ41" s="197"/>
      <c r="AK41" s="140"/>
      <c r="AL41" s="148"/>
      <c r="AM41" s="148"/>
      <c r="AN41" s="142"/>
    </row>
    <row r="42" spans="1:43" ht="18" customHeight="1">
      <c r="A42" s="150" t="s">
        <v>152</v>
      </c>
      <c r="B42" s="150"/>
      <c r="C42" s="150" t="s">
        <v>173</v>
      </c>
      <c r="D42" s="150"/>
      <c r="E42" s="150" t="s">
        <v>176</v>
      </c>
      <c r="F42" s="150"/>
      <c r="G42" s="150"/>
      <c r="H42" s="150"/>
      <c r="I42" s="150" t="s">
        <v>174</v>
      </c>
      <c r="J42" s="150"/>
      <c r="K42" s="150"/>
      <c r="L42" s="150"/>
      <c r="M42" s="150"/>
      <c r="N42" s="150"/>
      <c r="O42" s="176"/>
      <c r="P42" s="176"/>
      <c r="Q42" s="176"/>
      <c r="R42" s="176"/>
      <c r="S42" s="176"/>
      <c r="T42" s="176"/>
      <c r="U42" s="176"/>
      <c r="W42" s="148"/>
      <c r="X42" s="140"/>
      <c r="Y42" s="140"/>
      <c r="Z42" s="140"/>
      <c r="AA42" s="140"/>
      <c r="AB42" s="140"/>
      <c r="AC42" s="140"/>
      <c r="AD42" s="140"/>
      <c r="AE42" s="140"/>
      <c r="AF42" s="140"/>
      <c r="AG42" s="140"/>
      <c r="AH42" s="140"/>
      <c r="AI42" s="140"/>
      <c r="AJ42" s="197"/>
      <c r="AK42" s="140"/>
      <c r="AL42" s="148"/>
      <c r="AM42" s="148"/>
      <c r="AN42" s="142"/>
    </row>
    <row r="43" spans="1:43" ht="18" customHeight="1">
      <c r="A43" s="153" t="s">
        <v>153</v>
      </c>
      <c r="B43" s="153"/>
      <c r="C43" s="169" t="e">
        <f>ROUNDDOWN(IF(AL38&lt;=60,1,1+ROUNDUP((AL38-60)/40,0)),1)</f>
        <v>#DIV/0!</v>
      </c>
      <c r="D43" s="169"/>
      <c r="E43" s="169" t="e">
        <f>ROUNDDOWN(AL38/2,1)</f>
        <v>#DIV/0!</v>
      </c>
      <c r="F43" s="169"/>
      <c r="G43" s="169"/>
      <c r="H43" s="169"/>
      <c r="I43" s="169" t="e">
        <f>ROUNDDOWN(AL38/4,1)</f>
        <v>#DIV/0!</v>
      </c>
      <c r="J43" s="169"/>
      <c r="K43" s="169"/>
      <c r="L43" s="169"/>
      <c r="M43" s="169"/>
      <c r="N43" s="169"/>
      <c r="O43" s="176"/>
      <c r="P43" s="176"/>
      <c r="Q43" s="176"/>
      <c r="R43" s="176"/>
      <c r="S43" s="176"/>
      <c r="T43" s="176"/>
      <c r="U43" s="176"/>
      <c r="W43" s="148"/>
      <c r="X43" s="140"/>
      <c r="Y43" s="140"/>
      <c r="Z43" s="140"/>
      <c r="AA43" s="140"/>
      <c r="AB43" s="140"/>
      <c r="AC43" s="140"/>
      <c r="AD43" s="140"/>
      <c r="AE43" s="140"/>
      <c r="AF43" s="140"/>
      <c r="AG43" s="140"/>
      <c r="AH43" s="140"/>
      <c r="AI43" s="140"/>
      <c r="AJ43" s="197"/>
      <c r="AK43" s="140"/>
      <c r="AL43" s="148"/>
      <c r="AM43" s="148"/>
      <c r="AN43" s="142"/>
    </row>
    <row r="44" spans="1:43" ht="21" customHeight="1">
      <c r="A44" s="149" t="s">
        <v>154</v>
      </c>
      <c r="B44" s="138"/>
      <c r="C44" s="154"/>
      <c r="D44" s="154"/>
      <c r="E44" s="154"/>
      <c r="F44" s="154"/>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54"/>
      <c r="AM44" s="154"/>
      <c r="AN44" s="142"/>
    </row>
    <row r="45" spans="1:43" ht="24.95" customHeight="1">
      <c r="A45" s="142"/>
      <c r="B45" s="148"/>
      <c r="C45" s="170" t="str">
        <v>管理者</v>
      </c>
      <c r="D45" s="177"/>
      <c r="E45" s="153" t="s">
        <v>173</v>
      </c>
      <c r="F45" s="153"/>
      <c r="G45" s="153"/>
      <c r="H45" s="153"/>
      <c r="I45" s="170" t="s">
        <v>175</v>
      </c>
      <c r="J45" s="177"/>
      <c r="K45" s="177"/>
      <c r="L45" s="177"/>
      <c r="M45" s="177"/>
      <c r="N45" s="178"/>
      <c r="O45" s="170" t="s">
        <v>176</v>
      </c>
      <c r="P45" s="177"/>
      <c r="Q45" s="177"/>
      <c r="R45" s="177"/>
      <c r="S45" s="177"/>
      <c r="T45" s="178"/>
      <c r="U45" s="170" t="s">
        <v>174</v>
      </c>
      <c r="V45" s="177"/>
      <c r="W45" s="177"/>
      <c r="X45" s="177"/>
      <c r="Y45" s="177"/>
      <c r="Z45" s="178"/>
      <c r="AA45" s="170" t="str">
        <v>-</v>
      </c>
      <c r="AB45" s="177"/>
      <c r="AC45" s="177"/>
      <c r="AD45" s="177"/>
      <c r="AE45" s="177"/>
      <c r="AF45" s="178"/>
      <c r="AG45" s="153" t="str">
        <v>-</v>
      </c>
      <c r="AH45" s="153"/>
      <c r="AI45" s="153"/>
      <c r="AJ45" s="153"/>
      <c r="AK45" s="153"/>
      <c r="AL45" s="153" t="str">
        <v>-</v>
      </c>
      <c r="AM45" s="153"/>
      <c r="AN45" s="142"/>
    </row>
    <row r="46" spans="1:43" ht="18" customHeight="1">
      <c r="A46" s="142"/>
      <c r="B46" s="148"/>
      <c r="C46" s="146" t="s">
        <v>189</v>
      </c>
      <c r="D46" s="146" t="s">
        <v>195</v>
      </c>
      <c r="E46" s="150" t="s">
        <v>189</v>
      </c>
      <c r="F46" s="150" t="s">
        <v>195</v>
      </c>
      <c r="G46" s="150"/>
      <c r="H46" s="150"/>
      <c r="I46" s="146" t="s">
        <v>189</v>
      </c>
      <c r="J46" s="147"/>
      <c r="K46" s="180"/>
      <c r="L46" s="146" t="s">
        <v>195</v>
      </c>
      <c r="M46" s="147"/>
      <c r="N46" s="180"/>
      <c r="O46" s="146" t="s">
        <v>189</v>
      </c>
      <c r="P46" s="147"/>
      <c r="Q46" s="180"/>
      <c r="R46" s="146" t="s">
        <v>195</v>
      </c>
      <c r="S46" s="147"/>
      <c r="T46" s="180"/>
      <c r="U46" s="146" t="s">
        <v>189</v>
      </c>
      <c r="V46" s="147"/>
      <c r="W46" s="180"/>
      <c r="X46" s="146" t="s">
        <v>195</v>
      </c>
      <c r="Y46" s="147"/>
      <c r="Z46" s="180"/>
      <c r="AA46" s="146" t="s">
        <v>189</v>
      </c>
      <c r="AB46" s="147"/>
      <c r="AC46" s="180"/>
      <c r="AD46" s="146" t="s">
        <v>195</v>
      </c>
      <c r="AE46" s="147"/>
      <c r="AF46" s="180"/>
      <c r="AG46" s="146" t="s">
        <v>189</v>
      </c>
      <c r="AH46" s="147"/>
      <c r="AI46" s="180"/>
      <c r="AJ46" s="146" t="s">
        <v>195</v>
      </c>
      <c r="AK46" s="180"/>
      <c r="AL46" s="150" t="s">
        <v>47</v>
      </c>
      <c r="AM46" s="150" t="s">
        <v>211</v>
      </c>
      <c r="AN46" s="142"/>
    </row>
    <row r="47" spans="1:43" ht="18" customHeight="1">
      <c r="A47" s="142"/>
      <c r="B47" s="150" t="s">
        <v>177</v>
      </c>
      <c r="C47" s="150">
        <f>COUNTIFS($B$11:$B$30,C$45,$C$11:$C$30,"A",$E$11:$E$30,"*")</f>
        <v>0</v>
      </c>
      <c r="D47" s="150">
        <f>COUNTIFS($B$11:$B$30,C$45,$C$11:$C$30,"B",$E$11:$E$30,"*")</f>
        <v>0</v>
      </c>
      <c r="E47" s="150">
        <f>COUNTIFS($B$11:$B$30,E$45,$C$11:$C$30,"A",$E$11:$E$30,"*")</f>
        <v>0</v>
      </c>
      <c r="F47" s="146">
        <f>COUNTIFS($B$11:$B$30,E$45,$C$11:$C$30,"B",$E$11:$E$30,"*")</f>
        <v>0</v>
      </c>
      <c r="G47" s="147"/>
      <c r="H47" s="180"/>
      <c r="I47" s="146">
        <f>COUNTIFS($B$11:$B$30,I$45,$C$11:$C$30,"A",$E$11:$E$30,"*")</f>
        <v>0</v>
      </c>
      <c r="J47" s="147"/>
      <c r="K47" s="180"/>
      <c r="L47" s="146">
        <f>COUNTIFS($B$11:$B$30,I$45,$C$11:$C$30,"B",$E$11:$E$30,"*")</f>
        <v>0</v>
      </c>
      <c r="M47" s="147"/>
      <c r="N47" s="180"/>
      <c r="O47" s="146">
        <f>COUNTIFS($B$11:$B$30,O$45,$C$11:$C$30,"A",$E$11:$E$30,"*")</f>
        <v>0</v>
      </c>
      <c r="P47" s="147"/>
      <c r="Q47" s="180"/>
      <c r="R47" s="146">
        <f>COUNTIFS($B$11:$B$30,O$45,$C$11:$C$30,"B",$E$11:$E$30,"*")</f>
        <v>0</v>
      </c>
      <c r="S47" s="147"/>
      <c r="T47" s="180"/>
      <c r="U47" s="146">
        <f>COUNTIFS($B$11:$B$30,U$45,$C$11:$C$30,"A",$E$11:$E$30,"*")</f>
        <v>0</v>
      </c>
      <c r="V47" s="147"/>
      <c r="W47" s="180"/>
      <c r="X47" s="146">
        <f>COUNTIFS($B$11:$B$30,U$45,$C$11:$C$30,"B",$E$11:$E$30,"*")</f>
        <v>0</v>
      </c>
      <c r="Y47" s="147"/>
      <c r="Z47" s="180"/>
      <c r="AA47" s="146">
        <f>COUNTIFS($B$11:$B$30,AA$45,$C$11:$C$30,"A",$E$11:$E$30,"*")</f>
        <v>0</v>
      </c>
      <c r="AB47" s="147"/>
      <c r="AC47" s="180"/>
      <c r="AD47" s="146">
        <f>COUNTIFS($B$11:$B$30,AA$45,$C$11:$C$30,"B",$E$11:$E$30,"*")</f>
        <v>0</v>
      </c>
      <c r="AE47" s="147"/>
      <c r="AF47" s="180"/>
      <c r="AG47" s="146">
        <f>COUNTIFS($B$11:$B$30,AG$45,$C$11:$C$30,"A",$E$11:$E$30,"*")</f>
        <v>0</v>
      </c>
      <c r="AH47" s="147"/>
      <c r="AI47" s="180"/>
      <c r="AJ47" s="146">
        <f>COUNTIFS($B$11:$B$30,AG$45,$C$11:$C$30,"B",$E$11:$E$30,"*")</f>
        <v>0</v>
      </c>
      <c r="AK47" s="180"/>
      <c r="AL47" s="150">
        <f>COUNTIFS($B$11:$B$30,AL$45,$C$11:$C$30,"A",$E$11:$E$30,"*")</f>
        <v>0</v>
      </c>
      <c r="AM47" s="150">
        <f>COUNTIFS($B$11:$B$30,AL$45,$C$11:$C$30,"B",$E$11:$E$30,"*")</f>
        <v>0</v>
      </c>
      <c r="AN47" s="142"/>
    </row>
    <row r="48" spans="1:43" ht="18" customHeight="1">
      <c r="A48" s="142"/>
      <c r="B48" s="153" t="s">
        <v>178</v>
      </c>
      <c r="C48" s="150">
        <f>COUNTIFS($B$11:$B$30,C$45,$C$11:$C$30,"C",$E$11:$E$30,"*")</f>
        <v>0</v>
      </c>
      <c r="D48" s="150">
        <f>COUNTIFS($B$11:$B$30,C$45,$C$11:$C$30,"D",$E$11:$E$30,"*")</f>
        <v>0</v>
      </c>
      <c r="E48" s="150">
        <f>COUNTIFS($B$11:$B$30,E$45,$C$11:$C$30,"C",$E$11:$E$30,"*")</f>
        <v>0</v>
      </c>
      <c r="F48" s="146">
        <f>COUNTIFS($B$11:$B$30,E$45,$C$11:$C$30,"D",$E$11:$E$30,"*")</f>
        <v>0</v>
      </c>
      <c r="G48" s="147"/>
      <c r="H48" s="180"/>
      <c r="I48" s="146">
        <f>COUNTIFS($B$11:$B$30,I$45,$C$11:$C$30,"C",$E$11:$E$30,"*")</f>
        <v>0</v>
      </c>
      <c r="J48" s="147"/>
      <c r="K48" s="180"/>
      <c r="L48" s="146">
        <f>COUNTIFS($B$11:$B$30,I$45,$C$11:$C$30,"D",$E$11:$E$30,"*")</f>
        <v>0</v>
      </c>
      <c r="M48" s="147"/>
      <c r="N48" s="180"/>
      <c r="O48" s="146">
        <f>COUNTIFS($B$11:$B$30,O$45,$C$11:$C$30,"C",$E$11:$E$30,"*")</f>
        <v>0</v>
      </c>
      <c r="P48" s="147"/>
      <c r="Q48" s="180"/>
      <c r="R48" s="146">
        <f>COUNTIFS($B$11:$B$30,O$45,$C$11:$C$30,"D",$E$11:$E$30,"*")</f>
        <v>0</v>
      </c>
      <c r="S48" s="147"/>
      <c r="T48" s="180"/>
      <c r="U48" s="146">
        <f>COUNTIFS($B$11:$B$30,U$45,$C$11:$C$30,"C",$E$11:$E$30,"*")</f>
        <v>0</v>
      </c>
      <c r="V48" s="147"/>
      <c r="W48" s="180"/>
      <c r="X48" s="146">
        <f>COUNTIFS($B$11:$B$30,U$45,$C$11:$C$30,"D",$E$11:$E$30,"*")</f>
        <v>0</v>
      </c>
      <c r="Y48" s="147"/>
      <c r="Z48" s="180"/>
      <c r="AA48" s="146">
        <f>COUNTIFS($B$11:$B$30,AA$45,$C$11:$C$30,"C",$E$11:$E$30,"*")</f>
        <v>0</v>
      </c>
      <c r="AB48" s="147"/>
      <c r="AC48" s="180"/>
      <c r="AD48" s="146">
        <f>COUNTIFS($B$11:$B$30,AA$45,$C$11:$C$30,"D",$E$11:$E$30,"*")</f>
        <v>0</v>
      </c>
      <c r="AE48" s="147"/>
      <c r="AF48" s="180"/>
      <c r="AG48" s="146">
        <f>COUNTIFS($B$11:$B$30,AG$45,$C$11:$C$30,"C",$E$11:$E$30,"*")</f>
        <v>0</v>
      </c>
      <c r="AH48" s="147"/>
      <c r="AI48" s="180"/>
      <c r="AJ48" s="146">
        <f>COUNTIFS($B$11:$B$30,AG$45,$C$11:$C$30,"D",$E$11:$E$30,"*")</f>
        <v>0</v>
      </c>
      <c r="AK48" s="180"/>
      <c r="AL48" s="150">
        <f>COUNTIFS($B$11:$B$30,AL$45,$C$11:$C$30,"C",$E$11:$E$30,"*")</f>
        <v>0</v>
      </c>
      <c r="AM48" s="150">
        <f>COUNTIFS($B$11:$B$30,AL$45,$C$11:$C$30,"D",$E$11:$E$30,"*")</f>
        <v>0</v>
      </c>
      <c r="AN48" s="142"/>
    </row>
    <row r="49" spans="1:40" ht="24.95" customHeight="1">
      <c r="A49" s="142"/>
      <c r="B49" s="153" t="s">
        <v>3</v>
      </c>
      <c r="C49" s="170" t="e">
        <f>IF($AK$3="４週",SUMIFS($AK$11:$AK$30,$B$11:$B$30,C45)/4/$AH$5,IF($AK$3="歴月",SUMIFS($AK$11:$AK$30,$B$11:$B$30,C45)/$AL$5,"記載する期間を選択してください"))</f>
        <v>#DIV/0!</v>
      </c>
      <c r="D49" s="178"/>
      <c r="E49" s="181" t="e">
        <f>IF($AK$3="４週",SUMIFS($AK$11:$AK$30,$B$11:$B$30,E45)/4/$AH$5,IF($AK$3="歴月",SUMIFS($AK$11:$AK$30,$B$11:$B$30,E45)/$AL$5,"記載する期間を選択してください"))</f>
        <v>#DIV/0!</v>
      </c>
      <c r="F49" s="186"/>
      <c r="G49" s="186"/>
      <c r="H49" s="188"/>
      <c r="I49" s="170" t="e">
        <f>IF($AK$3="４週",SUMIFS($AK$11:$AK$30,$B$11:$B$30,I45)/4/$AH$5,IF($AK$3="歴月",SUMIFS($AK$11:$AK$30,$B$11:$B$30,I45)/$AL$5,"記載する期間を選択してください"))</f>
        <v>#DIV/0!</v>
      </c>
      <c r="J49" s="177"/>
      <c r="K49" s="177"/>
      <c r="L49" s="177"/>
      <c r="M49" s="177"/>
      <c r="N49" s="178"/>
      <c r="O49" s="170" t="e">
        <f>IF($AK$3="４週",SUMIFS($AK$11:$AK$30,$B$11:$B$30,O45)/4/$AH$5,IF($AK$3="歴月",SUMIFS($AK$11:$AK$30,$B$11:$B$30,O45)/$AL$5,"記載する期間を選択してください"))</f>
        <v>#DIV/0!</v>
      </c>
      <c r="P49" s="177"/>
      <c r="Q49" s="177"/>
      <c r="R49" s="177"/>
      <c r="S49" s="177"/>
      <c r="T49" s="178"/>
      <c r="U49" s="170" t="e">
        <f>IF($AK$3="４週",SUMIFS($AK$11:$AK$30,$B$11:$B$30,U45)/4/$AH$5,IF($AK$3="歴月",SUMIFS($AK$11:$AK$30,$B$11:$B$30,U45)/$AL$5,"記載する期間を選択してください"))</f>
        <v>#DIV/0!</v>
      </c>
      <c r="V49" s="177"/>
      <c r="W49" s="177"/>
      <c r="X49" s="177"/>
      <c r="Y49" s="177"/>
      <c r="Z49" s="178"/>
      <c r="AA49" s="170" t="e">
        <f>IF($AK$3="４週",SUMIFS($AK$11:$AK$30,$B$11:$B$30,AA45)/4/$AH$5,IF($AK$3="歴月",SUMIFS($AK$11:$AK$30,$B$11:$B$30,AA45)/$AL$5,"記載する期間を選択してください"))</f>
        <v>#DIV/0!</v>
      </c>
      <c r="AB49" s="177"/>
      <c r="AC49" s="177"/>
      <c r="AD49" s="177"/>
      <c r="AE49" s="177"/>
      <c r="AF49" s="178"/>
      <c r="AG49" s="170" t="e">
        <f>IF($AK$3="４週",SUMIFS($AK$11:$AK$30,$B$11:$B$30,AG45)/4/$AH$5,IF($AK$3="歴月",SUMIFS($AK$11:$AK$30,$B$11:$B$30,AG45)/$AL$5,"記載する期間を選択してください"))</f>
        <v>#DIV/0!</v>
      </c>
      <c r="AH49" s="177"/>
      <c r="AI49" s="177"/>
      <c r="AJ49" s="177"/>
      <c r="AK49" s="178"/>
      <c r="AL49" s="170" t="e">
        <f>IF($AK$3="４週",SUMIFS($AK$11:$AK$30,$B$11:$B$30,AL45)/4/$AH$5,IF($AK$3="歴月",SUMIFS($AK$11:$AK$30,$B$11:$B$30,AL45)/$AL$5,"記載する期間を選択してください"))</f>
        <v>#DIV/0!</v>
      </c>
      <c r="AM49" s="178"/>
      <c r="AN49" s="142"/>
    </row>
    <row r="50" spans="1:40" ht="5.0999999999999996" customHeight="1">
      <c r="A50" s="142"/>
      <c r="B50" s="138"/>
      <c r="C50" s="171">
        <v>2</v>
      </c>
      <c r="D50" s="171"/>
      <c r="E50" s="171">
        <v>3</v>
      </c>
      <c r="F50" s="171"/>
      <c r="G50" s="171"/>
      <c r="H50" s="171"/>
      <c r="I50" s="171">
        <v>4</v>
      </c>
      <c r="J50" s="171"/>
      <c r="K50" s="171"/>
      <c r="L50" s="171"/>
      <c r="M50" s="171"/>
      <c r="N50" s="171"/>
      <c r="O50" s="171">
        <v>5</v>
      </c>
      <c r="P50" s="171"/>
      <c r="Q50" s="171"/>
      <c r="R50" s="171"/>
      <c r="S50" s="171"/>
      <c r="T50" s="171"/>
      <c r="U50" s="171">
        <v>6</v>
      </c>
      <c r="V50" s="171"/>
      <c r="W50" s="171"/>
      <c r="X50" s="171"/>
      <c r="Y50" s="171"/>
      <c r="Z50" s="171"/>
      <c r="AA50" s="171">
        <v>7</v>
      </c>
      <c r="AB50" s="171"/>
      <c r="AC50" s="171"/>
      <c r="AD50" s="171"/>
      <c r="AE50" s="171"/>
      <c r="AF50" s="171"/>
      <c r="AG50" s="171">
        <v>8</v>
      </c>
      <c r="AH50" s="171"/>
      <c r="AI50" s="171"/>
      <c r="AJ50" s="171"/>
      <c r="AK50" s="171"/>
      <c r="AL50" s="171">
        <v>9</v>
      </c>
      <c r="AM50" s="154"/>
      <c r="AN50" s="142"/>
    </row>
    <row r="51" spans="1:40" ht="15" customHeight="1">
      <c r="A51" s="140" t="s">
        <v>20</v>
      </c>
      <c r="B51" s="161"/>
      <c r="C51" s="161"/>
      <c r="D51" s="161"/>
      <c r="E51" s="161"/>
      <c r="F51" s="187"/>
      <c r="G51" s="161"/>
      <c r="H51" s="171"/>
      <c r="I51" s="171"/>
      <c r="J51" s="171"/>
      <c r="K51" s="171"/>
      <c r="L51" s="171"/>
      <c r="M51" s="171"/>
      <c r="N51" s="171"/>
      <c r="O51" s="171"/>
      <c r="P51" s="171"/>
      <c r="Q51" s="171"/>
      <c r="R51" s="171">
        <v>6</v>
      </c>
      <c r="S51" s="171"/>
      <c r="T51" s="171"/>
      <c r="U51" s="171"/>
      <c r="V51" s="171"/>
      <c r="W51" s="171"/>
      <c r="X51" s="171">
        <v>7</v>
      </c>
      <c r="Y51" s="171"/>
      <c r="Z51" s="171"/>
      <c r="AA51" s="171"/>
      <c r="AB51" s="171"/>
      <c r="AC51" s="171"/>
      <c r="AD51" s="171">
        <v>8</v>
      </c>
      <c r="AE51" s="171"/>
      <c r="AF51" s="171"/>
      <c r="AG51" s="195"/>
      <c r="AH51" s="195"/>
      <c r="AI51" s="195"/>
      <c r="AJ51" s="195">
        <v>9</v>
      </c>
      <c r="AK51" s="171"/>
      <c r="AL51" s="171"/>
      <c r="AM51" s="142"/>
    </row>
    <row r="52" spans="1:40" s="140" customFormat="1" ht="15" customHeight="1">
      <c r="A52" s="140" t="s">
        <v>49</v>
      </c>
      <c r="B52" s="152"/>
      <c r="C52" s="152"/>
      <c r="D52" s="152"/>
      <c r="E52" s="152"/>
      <c r="F52" s="152"/>
      <c r="G52" s="152"/>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row>
    <row r="53" spans="1:40" s="140" customFormat="1" ht="15" customHeight="1">
      <c r="A53" s="140" t="s">
        <v>155</v>
      </c>
      <c r="B53" s="152"/>
      <c r="C53" s="152"/>
      <c r="D53" s="152"/>
      <c r="E53" s="152"/>
      <c r="F53" s="152"/>
      <c r="G53" s="152"/>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row>
    <row r="54" spans="1:40" s="140" customFormat="1" ht="15" customHeight="1">
      <c r="A54" s="140" t="s">
        <v>156</v>
      </c>
      <c r="B54" s="152"/>
      <c r="C54" s="152"/>
      <c r="D54" s="152"/>
      <c r="E54" s="152"/>
      <c r="F54" s="152"/>
      <c r="G54" s="152"/>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row>
    <row r="55" spans="1:40" s="140" customFormat="1" ht="15" customHeight="1">
      <c r="A55" s="140" t="s">
        <v>98</v>
      </c>
      <c r="B55" s="152"/>
      <c r="C55" s="152"/>
      <c r="D55" s="152"/>
      <c r="E55" s="152"/>
      <c r="F55" s="152"/>
      <c r="G55" s="152"/>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row>
    <row r="56" spans="1:40" ht="15" customHeight="1">
      <c r="A56" s="140" t="s">
        <v>100</v>
      </c>
      <c r="B56" s="162"/>
      <c r="C56" s="140"/>
      <c r="D56" s="140"/>
      <c r="E56" s="140"/>
      <c r="F56" s="140"/>
      <c r="G56" s="140"/>
    </row>
    <row r="57" spans="1:40" ht="15" customHeight="1">
      <c r="A57" s="140" t="s">
        <v>157</v>
      </c>
      <c r="B57" s="162"/>
      <c r="C57" s="140"/>
      <c r="D57" s="140"/>
      <c r="E57" s="140"/>
      <c r="F57" s="140"/>
      <c r="G57" s="140"/>
    </row>
    <row r="58" spans="1:40" ht="15" customHeight="1">
      <c r="A58" s="140"/>
      <c r="B58" s="150" t="s">
        <v>179</v>
      </c>
      <c r="C58" s="150" t="s">
        <v>190</v>
      </c>
      <c r="D58" s="150"/>
      <c r="E58" s="150"/>
      <c r="F58" s="140"/>
      <c r="G58" s="140"/>
    </row>
    <row r="59" spans="1:40" ht="15" customHeight="1">
      <c r="A59" s="140"/>
      <c r="B59" s="163" t="s">
        <v>180</v>
      </c>
      <c r="C59" s="172" t="s">
        <v>191</v>
      </c>
      <c r="D59" s="172"/>
      <c r="E59" s="172"/>
      <c r="F59" s="140"/>
      <c r="G59" s="140"/>
    </row>
    <row r="60" spans="1:40" ht="15" customHeight="1">
      <c r="A60" s="140"/>
      <c r="B60" s="163" t="s">
        <v>181</v>
      </c>
      <c r="C60" s="172" t="s">
        <v>192</v>
      </c>
      <c r="D60" s="172"/>
      <c r="E60" s="172"/>
      <c r="F60" s="140"/>
      <c r="G60" s="140"/>
    </row>
    <row r="61" spans="1:40" ht="15" customHeight="1">
      <c r="A61" s="140"/>
      <c r="B61" s="163" t="s">
        <v>182</v>
      </c>
      <c r="C61" s="172" t="s">
        <v>193</v>
      </c>
      <c r="D61" s="172"/>
      <c r="E61" s="172"/>
      <c r="F61" s="140"/>
      <c r="G61" s="140"/>
    </row>
    <row r="62" spans="1:40" ht="15" customHeight="1">
      <c r="A62" s="140"/>
      <c r="B62" s="163" t="s">
        <v>183</v>
      </c>
      <c r="C62" s="172" t="s">
        <v>34</v>
      </c>
      <c r="D62" s="172"/>
      <c r="E62" s="172"/>
      <c r="F62" s="140"/>
      <c r="G62" s="140"/>
    </row>
    <row r="63" spans="1:40" ht="15" customHeight="1">
      <c r="A63" s="140"/>
      <c r="B63" s="140" t="s">
        <v>184</v>
      </c>
      <c r="C63" s="140"/>
      <c r="D63" s="140"/>
      <c r="E63" s="140"/>
      <c r="F63" s="140"/>
      <c r="G63" s="140"/>
    </row>
    <row r="64" spans="1:40" ht="15" customHeight="1">
      <c r="A64" s="140"/>
      <c r="B64" s="140" t="s">
        <v>185</v>
      </c>
      <c r="C64" s="140"/>
      <c r="D64" s="140"/>
      <c r="E64" s="140"/>
      <c r="F64" s="140"/>
      <c r="G64" s="140"/>
    </row>
    <row r="65" spans="1:7" ht="15" customHeight="1">
      <c r="A65" s="140"/>
      <c r="B65" s="140" t="s">
        <v>187</v>
      </c>
      <c r="C65" s="140"/>
      <c r="D65" s="140"/>
      <c r="E65" s="140"/>
      <c r="F65" s="140"/>
      <c r="G65" s="140"/>
    </row>
    <row r="66" spans="1:7" ht="15" customHeight="1">
      <c r="A66" s="140" t="s">
        <v>45</v>
      </c>
      <c r="B66" s="162"/>
      <c r="C66" s="140"/>
      <c r="D66" s="140"/>
      <c r="E66" s="140"/>
      <c r="F66" s="140"/>
      <c r="G66" s="140"/>
    </row>
    <row r="67" spans="1:7" ht="15" customHeight="1">
      <c r="A67" s="140" t="s">
        <v>159</v>
      </c>
      <c r="B67" s="162"/>
      <c r="C67" s="140"/>
      <c r="D67" s="140"/>
      <c r="E67" s="140"/>
      <c r="F67" s="140"/>
      <c r="G67" s="140"/>
    </row>
    <row r="68" spans="1:7" ht="15" customHeight="1">
      <c r="A68" s="140" t="s">
        <v>102</v>
      </c>
      <c r="B68" s="162"/>
      <c r="C68" s="140"/>
      <c r="D68" s="140"/>
      <c r="E68" s="140"/>
      <c r="F68" s="140"/>
      <c r="G68" s="140"/>
    </row>
    <row r="69" spans="1:7" ht="15" customHeight="1">
      <c r="A69" s="140" t="s">
        <v>160</v>
      </c>
      <c r="B69" s="162"/>
      <c r="C69" s="140"/>
      <c r="D69" s="140"/>
      <c r="E69" s="140"/>
      <c r="F69" s="140"/>
      <c r="G69" s="140"/>
    </row>
    <row r="70" spans="1:7" ht="15" customHeight="1">
      <c r="A70" s="140" t="s">
        <v>161</v>
      </c>
      <c r="B70" s="162"/>
      <c r="C70" s="140"/>
      <c r="D70" s="140"/>
      <c r="E70" s="140"/>
      <c r="F70" s="140"/>
      <c r="G70" s="140"/>
    </row>
    <row r="71" spans="1:7" ht="15" customHeight="1">
      <c r="A71" s="140"/>
      <c r="B71" s="140" t="s">
        <v>188</v>
      </c>
      <c r="C71" s="140"/>
      <c r="D71" s="140"/>
      <c r="E71" s="140"/>
      <c r="F71" s="140"/>
      <c r="G71" s="140"/>
    </row>
    <row r="72" spans="1:7" ht="15" customHeight="1">
      <c r="A72" s="140"/>
      <c r="B72" s="140" t="s">
        <v>70</v>
      </c>
      <c r="C72" s="140"/>
      <c r="D72" s="140"/>
      <c r="E72" s="140"/>
      <c r="F72" s="140"/>
      <c r="G72" s="140"/>
    </row>
    <row r="73" spans="1:7" ht="15" customHeight="1">
      <c r="A73" s="140" t="s">
        <v>162</v>
      </c>
      <c r="B73" s="162"/>
      <c r="C73" s="140"/>
      <c r="D73" s="140"/>
      <c r="E73" s="140"/>
      <c r="F73" s="140"/>
      <c r="G73" s="140"/>
    </row>
    <row r="74" spans="1:7" ht="15" customHeight="1">
      <c r="A74" s="140" t="s">
        <v>163</v>
      </c>
      <c r="B74" s="162"/>
      <c r="C74" s="140"/>
      <c r="D74" s="140"/>
      <c r="E74" s="140"/>
      <c r="F74" s="140"/>
      <c r="G74" s="140"/>
    </row>
    <row r="75" spans="1:7" ht="15" customHeight="1">
      <c r="A75" s="140" t="s">
        <v>164</v>
      </c>
      <c r="B75" s="162"/>
      <c r="C75" s="140"/>
      <c r="D75" s="140"/>
      <c r="E75" s="140"/>
      <c r="F75" s="140"/>
      <c r="G75" s="140"/>
    </row>
    <row r="76" spans="1:7" ht="15" customHeight="1">
      <c r="A76" s="140" t="s">
        <v>165</v>
      </c>
      <c r="B76" s="162"/>
      <c r="C76" s="140"/>
      <c r="D76" s="140"/>
      <c r="E76" s="140"/>
      <c r="F76" s="140"/>
      <c r="G76" s="140"/>
    </row>
    <row r="77" spans="1:7" ht="15" customHeight="1">
      <c r="A77" s="140" t="s">
        <v>166</v>
      </c>
      <c r="B77" s="162"/>
      <c r="C77" s="140"/>
      <c r="D77" s="140"/>
      <c r="E77" s="140"/>
      <c r="F77" s="140"/>
      <c r="G77" s="140"/>
    </row>
    <row r="78" spans="1:7" ht="15" customHeight="1">
      <c r="A78" s="140" t="s">
        <v>167</v>
      </c>
      <c r="B78" s="162"/>
      <c r="C78" s="140"/>
      <c r="D78" s="140"/>
      <c r="E78" s="140"/>
      <c r="F78" s="140"/>
      <c r="G78" s="140"/>
    </row>
    <row r="79" spans="1:7" ht="15" customHeight="1">
      <c r="A79" s="140" t="s">
        <v>168</v>
      </c>
      <c r="B79" s="162"/>
      <c r="C79" s="140"/>
      <c r="D79" s="140"/>
      <c r="E79" s="140"/>
      <c r="F79" s="140"/>
      <c r="G79" s="140"/>
    </row>
    <row r="80" spans="1:7" ht="15" customHeight="1">
      <c r="A80" s="140" t="s">
        <v>169</v>
      </c>
      <c r="B80" s="162"/>
      <c r="C80" s="140"/>
      <c r="D80" s="140"/>
      <c r="E80" s="140"/>
      <c r="F80" s="140"/>
      <c r="G80" s="140"/>
    </row>
  </sheetData>
  <mergeCells count="146">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2:B42"/>
    <mergeCell ref="C42:D42"/>
    <mergeCell ref="E42:H42"/>
    <mergeCell ref="I42:N42"/>
    <mergeCell ref="A43:B43"/>
    <mergeCell ref="C43:D43"/>
    <mergeCell ref="E43:H43"/>
    <mergeCell ref="I43:N43"/>
    <mergeCell ref="C45:D45"/>
    <mergeCell ref="E45:H45"/>
    <mergeCell ref="I45:N45"/>
    <mergeCell ref="O45:T45"/>
    <mergeCell ref="U45:Z45"/>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C49:D49"/>
    <mergeCell ref="E49:H49"/>
    <mergeCell ref="I49:N49"/>
    <mergeCell ref="O49:T49"/>
    <mergeCell ref="U49:Z49"/>
    <mergeCell ref="AA49:AF49"/>
    <mergeCell ref="AG49:AK49"/>
    <mergeCell ref="AL49:AM49"/>
    <mergeCell ref="C58:E58"/>
    <mergeCell ref="C59:E59"/>
    <mergeCell ref="C60:E60"/>
    <mergeCell ref="C61:E61"/>
    <mergeCell ref="C62:E62"/>
    <mergeCell ref="A7:A10"/>
    <mergeCell ref="B7:B8"/>
    <mergeCell ref="C7:C10"/>
    <mergeCell ref="D7:D10"/>
    <mergeCell ref="E7:E10"/>
    <mergeCell ref="AK7:AK10"/>
    <mergeCell ref="AL7:AL10"/>
    <mergeCell ref="AM7:AN10"/>
    <mergeCell ref="B9:B10"/>
    <mergeCell ref="AM31:AN32"/>
    <mergeCell ref="AL38:AL39"/>
  </mergeCells>
  <phoneticPr fontId="5"/>
  <dataValidations count="7">
    <dataValidation type="whole" operator="greaterThanOrEqual" allowBlank="1" showDropDown="0" showInputMessage="1" showErrorMessage="1" sqref="I38:I39 D38:F39 AG38:AG39 AD38:AD39 AA38:AA39 X38:X39 U38:U39 R38:R39 O38:O39 L38:L39">
      <formula1>0</formula1>
    </dataValidation>
    <dataValidation operator="greaterThanOrEqual" allowBlank="1" showDropDown="0" showInputMessage="1" showErrorMessage="1" sqref="I40:I41 AJ38:AJ39 AL38 I43 L40:L41"/>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allowBlank="1" showDropDown="0" showInputMessage="1" showErrorMessage="0" sqref="B11:B12"/>
    <dataValidation type="list" allowBlank="1" showDropDown="0" showInputMessage="1" showErrorMessage="0" sqref="B13:B30">
      <formula1>"管理者,サービス管理責任者,医師,看護職員,生活支援員"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usePrinterDefaults="1" r:id="rId1"/>
  <headerFooter alignWithMargins="0">
    <oddHeader>&amp;L&amp;"ＭＳ ゴシック,標準"&amp;10（参考様式）</oddHeader>
  </headerFooter>
  <rowBreaks count="1" manualBreakCount="1">
    <brk id="35"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vt:lpstr>
      <vt:lpstr>勤務形態一覧表（療養介護）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2026-05-26T04:37:38Z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2026-05-26T04:37:38Z</vt:filetime>
  </property>
</Properties>
</file>