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15" firstSheet="1" activeTab="4"/>
  </bookViews>
  <sheets>
    <sheet name="DBインポート用" sheetId="9" state="hidden" r:id="rId1"/>
    <sheet name="別記第３号様式(創造プログラム)" sheetId="10" r:id="rId2"/>
    <sheet name="別記第３様式(２)(創造プログラム)" sheetId="5" r:id="rId3"/>
    <sheet name="別記第３号様式(３)(創造プログラム)" sheetId="7" r:id="rId4"/>
    <sheet name="別記第３号様式(４)(創造プログラム)" sheetId="11" r:id="rId5"/>
  </sheets>
  <definedNames>
    <definedName name="有料_無料">#REF!</definedName>
    <definedName name="有料_無料" localSheetId="2">#REF!</definedName>
    <definedName name="有料_無料" localSheetId="3">#REF!</definedName>
    <definedName name="助成一覧">#REF!</definedName>
    <definedName name="助成一覧" localSheetId="4">#REF!</definedName>
    <definedName name="_xlnm._FilterDatabase" localSheetId="2" hidden="1">'別記第３様式(２)(創造プログラム)'!$A$1:$P$45</definedName>
    <definedName name="_xlnm.Print_Area" localSheetId="2">'別記第３様式(２)(創造プログラム)'!$A$1:$N$71</definedName>
    <definedName name="_xlnm.Print_Area" localSheetId="3">'別記第３号様式(３)(創造プログラム)'!$A$1:$Q$68</definedName>
    <definedName name="_xlnm.Print_Area" localSheetId="1">'別記第３号様式(創造プログラム)'!$A$1:$N$28</definedName>
    <definedName name="_xlnm.Print_Area" localSheetId="4">'別記第３号様式(４)(創造プログラム)'!$A$1:$O$30</definedName>
    <definedName name="_xlnm.Print_Titles" localSheetId="4">'別記第３号様式(４)(創造プログラム)'!$1:$4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user_jafra022</author>
    <author>user_jafra016</author>
  </authors>
  <commentList>
    <comment ref="B12" authorId="0">
      <text>
        <r>
          <rPr>
            <b/>
            <sz val="11"/>
            <color indexed="81"/>
            <rFont val="MS P ゴシック"/>
          </rPr>
          <t xml:space="preserve">【実績概要】
</t>
        </r>
        <r>
          <rPr>
            <sz val="11"/>
            <color indexed="81"/>
            <rFont val="MS P ゴシック"/>
          </rPr>
          <t>　　展覧会の場合は、設定席数を申請
　時に算出した入場見込数と読み替え
　て記入してください。（便宜上、公
　演数を１としてください。）
　　詳細を別葉で説明する場合であっ
　ても、設定席数、公演回数、入場者
　数等は入力してください。公演等を
　複数回実施している場合は、合算し
　た値としてください。
　　有料入場者数、無料入場者数、招
　待者数は、別記</t>
        </r>
        <r>
          <rPr>
            <sz val="11"/>
            <color indexed="81"/>
            <rFont val="ＭＳ 明朝"/>
          </rPr>
          <t>第３様式(3)</t>
        </r>
        <r>
          <rPr>
            <sz val="11"/>
            <color indexed="81"/>
            <rFont val="MS P ゴシック"/>
          </rPr>
          <t>、３(１)
　のチケット販売数と整合するように
　してください。
　※行が足りない場合は、適宜追加し
　　ていただいて結構です。</t>
        </r>
      </text>
    </comment>
    <comment ref="J28" authorId="0">
      <text>
        <r>
          <rPr>
            <b/>
            <sz val="11"/>
            <color indexed="81"/>
            <rFont val="MS P ゴシック"/>
          </rPr>
          <t>【広報・成果物等】</t>
        </r>
        <r>
          <rPr>
            <sz val="11"/>
            <color indexed="81"/>
            <rFont val="MS P ゴシック"/>
          </rPr>
          <t xml:space="preserve">
　　事業実施に際して作成したチラ
　シ、ポスター、プログラム、チ
　ケット、看板、新聞等広告（テレ
　ビＣＭやインターネット上の広告
　を含む）、図録、映像、報告書等
　成果物について記載してください。
　　また、添付資料として現物を提
　出してください。
　※</t>
        </r>
        <r>
          <rPr>
            <b/>
            <u/>
            <sz val="11"/>
            <color indexed="81"/>
            <rFont val="MS P ゴシック"/>
          </rPr>
          <t xml:space="preserve">地域創造が助成している旨の
</t>
        </r>
        <r>
          <rPr>
            <b/>
            <sz val="11"/>
            <color indexed="81"/>
            <rFont val="MS P ゴシック"/>
          </rPr>
          <t>　</t>
        </r>
        <r>
          <rPr>
            <b/>
            <u/>
            <sz val="11"/>
            <color indexed="81"/>
            <rFont val="MS P ゴシック"/>
          </rPr>
          <t xml:space="preserve">表記がないものは、作成にかか
</t>
        </r>
        <r>
          <rPr>
            <b/>
            <sz val="11"/>
            <color indexed="81"/>
            <rFont val="MS P ゴシック"/>
          </rPr>
          <t>　</t>
        </r>
        <r>
          <rPr>
            <b/>
            <u/>
            <sz val="11"/>
            <color indexed="81"/>
            <rFont val="MS P ゴシック"/>
          </rPr>
          <t xml:space="preserve">った経費は原則として助成対象
</t>
        </r>
        <r>
          <rPr>
            <b/>
            <sz val="11"/>
            <color indexed="81"/>
            <rFont val="MS P ゴシック"/>
          </rPr>
          <t>　</t>
        </r>
        <r>
          <rPr>
            <b/>
            <u/>
            <sz val="11"/>
            <color indexed="81"/>
            <rFont val="MS P ゴシック"/>
          </rPr>
          <t>外です。</t>
        </r>
        <r>
          <rPr>
            <sz val="11"/>
            <color indexed="81"/>
            <rFont val="MS P ゴシック"/>
          </rPr>
          <t xml:space="preserve">
　※行が足りない場合は適宜追加し
　てください。　</t>
        </r>
      </text>
    </comment>
    <comment ref="B44" authorId="0">
      <text>
        <r>
          <rPr>
            <b/>
            <sz val="11"/>
            <color indexed="81"/>
            <rFont val="MS P ゴシック"/>
          </rPr>
          <t>【モデル性】</t>
        </r>
        <r>
          <rPr>
            <sz val="11"/>
            <color indexed="81"/>
            <rFont val="MS P ゴシック"/>
          </rPr>
          <t xml:space="preserve">
　「企画制作力向上特別分」の場合
　は、企画制作力向上にかかる取組
　や工夫及び、周辺地域の公立文化
　施設等に対しての波及効果につい
　ても説明してください。</t>
        </r>
      </text>
    </comment>
    <comment ref="K65" authorId="1">
      <text>
        <r>
          <rPr>
            <sz val="11"/>
            <color indexed="81"/>
            <rFont val="MS P ゴシック"/>
          </rPr>
          <t>　銀行名は
　「○○銀行」
　「△△信用金庫」等、
　支店名は
　「◇◇支店」
　「●●営業所」等、
　最後までご入力ください。
　（○○、◇◇のみは不可）</t>
        </r>
      </text>
    </comment>
  </commentList>
</comments>
</file>

<file path=xl/comments2.xml><?xml version="1.0" encoding="utf-8"?>
<comments xmlns="http://schemas.openxmlformats.org/spreadsheetml/2006/main">
  <authors>
    <author xml:space="preserve"> </author>
  </authors>
  <commentList>
    <comment ref="H7" authorId="0">
      <text>
        <r>
          <rPr>
            <b/>
            <u/>
            <sz val="12"/>
            <color indexed="10"/>
            <rFont val="ＭＳ Ｐゴシック"/>
          </rPr>
          <t>２　支出内訳</t>
        </r>
        <r>
          <rPr>
            <b/>
            <sz val="12"/>
            <color indexed="10"/>
            <rFont val="ＭＳ Ｐゴシック"/>
          </rPr>
          <t>以下を先に入力してください。</t>
        </r>
        <r>
          <rPr>
            <sz val="9"/>
            <color indexed="81"/>
            <rFont val="ＭＳ Ｐゴシック"/>
          </rPr>
          <t xml:space="preserve">
</t>
        </r>
        <r>
          <rPr>
            <sz val="11"/>
            <color indexed="81"/>
            <rFont val="ＭＳ Ｐゴシック"/>
          </rPr>
          <t xml:space="preserve">①　入場料等収入（A欄）及び寄付金、
　協賛金、助成金、補助金等（B欄）欄に入力して下さい。
</t>
        </r>
      </text>
    </comment>
    <comment ref="K18" authorId="0">
      <text>
        <r>
          <rPr>
            <b/>
            <sz val="11"/>
            <color indexed="81"/>
            <rFont val="ＭＳ Ｐゴシック"/>
          </rPr>
          <t xml:space="preserve">1.　以下は助成対象外経費ですので、
　　計上できません。
</t>
        </r>
        <r>
          <rPr>
            <sz val="9"/>
            <color indexed="81"/>
            <rFont val="ＭＳ Ｐゴシック"/>
          </rPr>
          <t xml:space="preserve">①　事業実施期間（令和８年４月１日から令和９年３月31日）外に発生した経費
②　事業実施者以外の者が支出した経費
③　事業実施者及び申請者が請求者となっている経費
（例：利用料金（地方自治法第２４４条の２第８項の規定によるもの）を収受する指定管理者が自ら当該施設を使用して事業を実施した場合に、自身に支払う形となる利用料金等）
④　楽器・備品の購入費
⑤　コンクール入賞賞金・賞品等にかかる経費
⑥　レセプション・パーティに係る経費、打ち上げ費、その他飲食関係費（ケータリングを含む）
⑦　手土産代、記念品代、出演者等への花束代等物品による謝礼費用
⑧　事務局経常費（事務所維持費、職員給与等）。ただし、専ら申請事業に従事する臨時職員の報酬等は企画制作費（直営）として計上して差し支えありませんが、実績報告時に任用書類や業務スケジュールなど従事内容が確認できる書類を添付してください。
</t>
        </r>
        <r>
          <rPr>
            <b/>
            <sz val="11"/>
            <color indexed="10"/>
            <rFont val="ＭＳ Ｐゴシック"/>
          </rPr>
          <t>２.　当初申請額との差異が著しい項目
　がある場合は、差異の生じた理由を
　記入してください。</t>
        </r>
      </text>
    </comment>
    <comment ref="K26" authorId="0">
      <text>
        <r>
          <rPr>
            <b/>
            <sz val="11"/>
            <color indexed="81"/>
            <rFont val="ＭＳ Ｐゴシック"/>
          </rPr>
          <t>企画・制作費の委託の金額は、合計金額の15％程度までです。</t>
        </r>
      </text>
    </comment>
  </commentList>
</comments>
</file>

<file path=xl/comments3.xml><?xml version="1.0" encoding="utf-8"?>
<comments xmlns="http://schemas.openxmlformats.org/spreadsheetml/2006/main">
  <authors>
    <author>user_jafra012</author>
    <author>user_jafra029</author>
  </authors>
  <commentList>
    <comment ref="B6" authorId="0">
      <text>
        <r>
          <rPr>
            <sz val="8"/>
            <color indexed="81"/>
            <rFont val="ＭＳ Ｐゴシック"/>
          </rPr>
          <t>相手方名称を記入</t>
        </r>
      </text>
    </comment>
    <comment ref="N6" authorId="1">
      <text>
        <r>
          <rPr>
            <b/>
            <sz val="11"/>
            <color indexed="81"/>
            <rFont val="ＭＳ Ｐゴシック"/>
          </rPr>
          <t xml:space="preserve">
行が足りない場合は、適宜追加していただいて結構です。</t>
        </r>
      </text>
    </comment>
  </commentList>
</comments>
</file>

<file path=xl/sharedStrings.xml><?xml version="1.0" encoding="utf-8"?>
<sst xmlns="http://schemas.openxmlformats.org/spreadsheetml/2006/main" xmlns:r="http://schemas.openxmlformats.org/officeDocument/2006/relationships" count="230" uniqueCount="230">
  <si>
    <t>席</t>
    <rPh sb="0" eb="1">
      <t>セキ</t>
    </rPh>
    <phoneticPr fontId="3"/>
  </si>
  <si>
    <t>〒</t>
  </si>
  <si>
    <t>公演＝</t>
    <rPh sb="0" eb="2">
      <t>コウエン</t>
    </rPh>
    <phoneticPr fontId="3"/>
  </si>
  <si>
    <t>団　体　名</t>
  </si>
  <si>
    <t>代表者職氏名</t>
  </si>
  <si>
    <t>職名</t>
    <rPh sb="0" eb="2">
      <t>ショクメイ</t>
    </rPh>
    <phoneticPr fontId="3"/>
  </si>
  <si>
    <t>項　　　目</t>
  </si>
  <si>
    <t>助成金・補助金等の名称</t>
  </si>
  <si>
    <t>氏名</t>
    <rPh sb="0" eb="2">
      <t>シメイ</t>
    </rPh>
    <phoneticPr fontId="3"/>
  </si>
  <si>
    <t>委託</t>
  </si>
  <si>
    <t>住所</t>
    <rPh sb="0" eb="2">
      <t>ジュウショ</t>
    </rPh>
    <phoneticPr fontId="3"/>
  </si>
  <si>
    <t>特定指定管理者</t>
  </si>
  <si>
    <t>席種の有無</t>
    <rPh sb="0" eb="1">
      <t>セキ</t>
    </rPh>
    <rPh sb="1" eb="2">
      <t>シュ</t>
    </rPh>
    <rPh sb="3" eb="5">
      <t>ウム</t>
    </rPh>
    <phoneticPr fontId="3"/>
  </si>
  <si>
    <t>事業実施者</t>
  </si>
  <si>
    <t>企画・制作費(直営・委託)</t>
    <rPh sb="0" eb="2">
      <t>キカク</t>
    </rPh>
    <rPh sb="3" eb="6">
      <t>セイサクヒ</t>
    </rPh>
    <rPh sb="7" eb="9">
      <t>チョクエイ</t>
    </rPh>
    <rPh sb="10" eb="12">
      <t>イタク</t>
    </rPh>
    <phoneticPr fontId="3"/>
  </si>
  <si>
    <t>第</t>
    <rPh sb="0" eb="1">
      <t>ダイ</t>
    </rPh>
    <phoneticPr fontId="3"/>
  </si>
  <si>
    <t>団　 体 　名</t>
  </si>
  <si>
    <t>年</t>
    <rPh sb="0" eb="1">
      <t>ネン</t>
    </rPh>
    <phoneticPr fontId="3"/>
  </si>
  <si>
    <t>口座種別</t>
  </si>
  <si>
    <t>事務局所在地</t>
  </si>
  <si>
    <t>実施内容</t>
    <rPh sb="0" eb="2">
      <t>ジッシ</t>
    </rPh>
    <rPh sb="2" eb="4">
      <t>ナイヨウ</t>
    </rPh>
    <phoneticPr fontId="3"/>
  </si>
  <si>
    <t>金　　額</t>
  </si>
  <si>
    <t>協力団体・企業等名</t>
    <rPh sb="5" eb="7">
      <t>キギョウ</t>
    </rPh>
    <rPh sb="8" eb="9">
      <t>メイ</t>
    </rPh>
    <phoneticPr fontId="3"/>
  </si>
  <si>
    <t>備　　　　　考</t>
  </si>
  <si>
    <t>金額(円)</t>
  </si>
  <si>
    <t>音楽・文芸費</t>
  </si>
  <si>
    <t>設営・舞台費</t>
  </si>
  <si>
    <t>補助申請額
(Ｃ)</t>
    <rPh sb="0" eb="2">
      <t>ホジョ</t>
    </rPh>
    <phoneticPr fontId="3"/>
  </si>
  <si>
    <t>宣伝・印刷費</t>
  </si>
  <si>
    <t>記録費</t>
  </si>
  <si>
    <t>実行委員会等</t>
  </si>
  <si>
    <t>担当者氏名</t>
    <rPh sb="0" eb="5">
      <t>　フ　　　リ　　　ガ　　　ナ</t>
    </rPh>
    <phoneticPr fontId="3"/>
  </si>
  <si>
    <t>保険料</t>
  </si>
  <si>
    <t>　※１　(Ｅ)は、前ページ「１　財源内訳」の「合計(Ｅ)」欄を示す。　</t>
  </si>
  <si>
    <t>直営</t>
  </si>
  <si>
    <t>実施年度</t>
    <rPh sb="0" eb="2">
      <t>ジッシ</t>
    </rPh>
    <rPh sb="2" eb="4">
      <t>ネンド</t>
    </rPh>
    <phoneticPr fontId="3"/>
  </si>
  <si>
    <t>円</t>
  </si>
  <si>
    <t>一般指定管理者</t>
  </si>
  <si>
    <t>計</t>
  </si>
  <si>
    <t>月</t>
    <rPh sb="0" eb="1">
      <t>ツキ</t>
    </rPh>
    <phoneticPr fontId="3"/>
  </si>
  <si>
    <r>
      <t xml:space="preserve">入場料等収入
</t>
    </r>
    <r>
      <rPr>
        <sz val="11"/>
        <color auto="1"/>
        <rFont val="ＭＳ 明朝"/>
      </rPr>
      <t>(入場料･参加料等)</t>
    </r>
    <r>
      <rPr>
        <sz val="12"/>
        <color auto="1"/>
        <rFont val="ＭＳ 明朝"/>
      </rPr>
      <t xml:space="preserve">
(Ａ)</t>
    </r>
  </si>
  <si>
    <t>計</t>
    <rPh sb="0" eb="1">
      <t>ケイ</t>
    </rPh>
    <phoneticPr fontId="3"/>
  </si>
  <si>
    <t>企画・
制作費</t>
  </si>
  <si>
    <t>地方公共団体</t>
  </si>
  <si>
    <t>円</t>
    <rPh sb="0" eb="1">
      <t>エン</t>
    </rPh>
    <phoneticPr fontId="3"/>
  </si>
  <si>
    <t>寄付金､協賛金､
助成金､補助金等
(Ｂ)</t>
  </si>
  <si>
    <t>謝金・旅費
・通信費</t>
  </si>
  <si>
    <t>出演費又は
展示品等借上料</t>
  </si>
  <si>
    <t>高知県知事</t>
    <rPh sb="0" eb="3">
      <t>コウチケン</t>
    </rPh>
    <rPh sb="3" eb="5">
      <t>チジ</t>
    </rPh>
    <phoneticPr fontId="3"/>
  </si>
  <si>
    <t>日付</t>
    <rPh sb="0" eb="2">
      <t>ヒヅケ</t>
    </rPh>
    <phoneticPr fontId="3"/>
  </si>
  <si>
    <r>
      <t xml:space="preserve">　事業の目的・趣旨
</t>
    </r>
    <r>
      <rPr>
        <sz val="10"/>
        <color auto="1"/>
        <rFont val="ＭＳ ゴシック"/>
      </rPr>
      <t>※　当初の目的・趣旨に
　対して得られた成果を
　具体的に記入してくだ
　さい。</t>
    </r>
    <rPh sb="1" eb="3">
      <t>ジギョウ</t>
    </rPh>
    <rPh sb="4" eb="6">
      <t>モクテキ</t>
    </rPh>
    <rPh sb="7" eb="9">
      <t>シュシ</t>
    </rPh>
    <rPh sb="13" eb="15">
      <t>トウショ</t>
    </rPh>
    <rPh sb="16" eb="18">
      <t>モクテキ</t>
    </rPh>
    <rPh sb="19" eb="21">
      <t>シュシ</t>
    </rPh>
    <rPh sb="24" eb="25">
      <t>タイ</t>
    </rPh>
    <rPh sb="27" eb="28">
      <t>エ</t>
    </rPh>
    <rPh sb="31" eb="33">
      <t>セイカ</t>
    </rPh>
    <rPh sb="36" eb="39">
      <t>グタイテキ</t>
    </rPh>
    <rPh sb="40" eb="42">
      <t>キニュウ</t>
    </rPh>
    <phoneticPr fontId="3"/>
  </si>
  <si>
    <t>４　(Ｂ)の寄付金、協賛金、助成金、補助金等の明細</t>
  </si>
  <si>
    <t>号</t>
    <rPh sb="0" eb="1">
      <t>ゴウ</t>
    </rPh>
    <phoneticPr fontId="3"/>
  </si>
  <si>
    <t>日</t>
    <rPh sb="0" eb="1">
      <t>ヒ</t>
    </rPh>
    <phoneticPr fontId="3"/>
  </si>
  <si>
    <t>担当部課名</t>
  </si>
  <si>
    <r>
      <t>　申請者の(Ｅ)＝(Ｆ)</t>
    </r>
    <r>
      <rPr>
        <vertAlign val="superscript"/>
        <sz val="10.5"/>
        <color auto="1"/>
        <rFont val="ＭＳ 明朝"/>
      </rPr>
      <t>※１</t>
    </r>
  </si>
  <si>
    <t>様</t>
  </si>
  <si>
    <t xml:space="preserve"> (1)　公演・展覧会等の場合の入場料</t>
    <rPh sb="8" eb="11">
      <t>テンランカイ</t>
    </rPh>
    <phoneticPr fontId="3"/>
  </si>
  <si>
    <t>４　補助申請額</t>
    <rPh sb="2" eb="4">
      <t>ホジョ</t>
    </rPh>
    <rPh sb="4" eb="7">
      <t>シンセイガク</t>
    </rPh>
    <phoneticPr fontId="3"/>
  </si>
  <si>
    <t>招待者</t>
    <rPh sb="0" eb="3">
      <t>ショウタイシャ</t>
    </rPh>
    <phoneticPr fontId="3"/>
  </si>
  <si>
    <t>(実績)地域交流Ｐ実施回数</t>
  </si>
  <si>
    <t>申請区分</t>
    <rPh sb="0" eb="2">
      <t>シンセイ</t>
    </rPh>
    <rPh sb="2" eb="4">
      <t>クブン</t>
    </rPh>
    <phoneticPr fontId="3"/>
  </si>
  <si>
    <t>作成部数</t>
    <rPh sb="0" eb="2">
      <t>サクセイ</t>
    </rPh>
    <rPh sb="2" eb="4">
      <t>ブスウ</t>
    </rPh>
    <phoneticPr fontId="3"/>
  </si>
  <si>
    <t>特定公益法人</t>
  </si>
  <si>
    <t>参加料等合計</t>
    <rPh sb="0" eb="3">
      <t>サンカリョウ</t>
    </rPh>
    <rPh sb="3" eb="4">
      <t>トウ</t>
    </rPh>
    <rPh sb="4" eb="6">
      <t>ゴウケイ</t>
    </rPh>
    <phoneticPr fontId="3"/>
  </si>
  <si>
    <t>事業名称</t>
    <rPh sb="0" eb="2">
      <t>ジギョウ</t>
    </rPh>
    <phoneticPr fontId="3"/>
  </si>
  <si>
    <t>内　訳</t>
    <rPh sb="0" eb="1">
      <t>ウチ</t>
    </rPh>
    <rPh sb="2" eb="3">
      <t>ヤク</t>
    </rPh>
    <phoneticPr fontId="3"/>
  </si>
  <si>
    <t>設定席数及び積算根拠</t>
    <rPh sb="0" eb="2">
      <t>セッテイ</t>
    </rPh>
    <rPh sb="2" eb="4">
      <t>セキスウ</t>
    </rPh>
    <rPh sb="4" eb="5">
      <t>オヨ</t>
    </rPh>
    <rPh sb="6" eb="8">
      <t>セキサン</t>
    </rPh>
    <rPh sb="8" eb="10">
      <t>コンキョ</t>
    </rPh>
    <phoneticPr fontId="3"/>
  </si>
  <si>
    <t>有料入場者</t>
    <rPh sb="0" eb="2">
      <t>ユウリョウ</t>
    </rPh>
    <rPh sb="2" eb="5">
      <t>ニュウジョウシャ</t>
    </rPh>
    <phoneticPr fontId="3"/>
  </si>
  <si>
    <t>名</t>
    <rPh sb="0" eb="1">
      <t>メイ</t>
    </rPh>
    <phoneticPr fontId="3"/>
  </si>
  <si>
    <t>無料入場者</t>
    <rPh sb="0" eb="2">
      <t>ムリョウ</t>
    </rPh>
    <rPh sb="2" eb="5">
      <t>ニュウジョウシャ</t>
    </rPh>
    <phoneticPr fontId="3"/>
  </si>
  <si>
    <t>入場者合計</t>
    <rPh sb="0" eb="3">
      <t>ニュウジョウシャ</t>
    </rPh>
    <rPh sb="3" eb="5">
      <t>ゴウケイ</t>
    </rPh>
    <phoneticPr fontId="3"/>
  </si>
  <si>
    <t>入場率</t>
    <rPh sb="0" eb="2">
      <t>ニュウジョウ</t>
    </rPh>
    <rPh sb="2" eb="3">
      <t>リツ</t>
    </rPh>
    <phoneticPr fontId="3"/>
  </si>
  <si>
    <t>地域創造の表記</t>
    <rPh sb="0" eb="2">
      <t>チイキ</t>
    </rPh>
    <rPh sb="2" eb="4">
      <t>ソウゾウ</t>
    </rPh>
    <rPh sb="5" eb="7">
      <t>ヒョウキ</t>
    </rPh>
    <phoneticPr fontId="3"/>
  </si>
  <si>
    <t>広報・成果物</t>
    <rPh sb="0" eb="2">
      <t>コウホウ</t>
    </rPh>
    <rPh sb="3" eb="6">
      <t>セイカブツ</t>
    </rPh>
    <phoneticPr fontId="3"/>
  </si>
  <si>
    <t>※　事業実施者の経費を記入</t>
    <rPh sb="11" eb="13">
      <t>キニュウ</t>
    </rPh>
    <phoneticPr fontId="3"/>
  </si>
  <si>
    <t>部</t>
    <rPh sb="0" eb="1">
      <t>ブ</t>
    </rPh>
    <phoneticPr fontId="3"/>
  </si>
  <si>
    <t>年目</t>
    <rPh sb="0" eb="2">
      <t>ネンメ</t>
    </rPh>
    <phoneticPr fontId="3"/>
  </si>
  <si>
    <t>金融機関</t>
    <rPh sb="0" eb="2">
      <t>キンユウ</t>
    </rPh>
    <rPh sb="2" eb="4">
      <t>キカン</t>
    </rPh>
    <phoneticPr fontId="3"/>
  </si>
  <si>
    <t>口座番号等</t>
  </si>
  <si>
    <t>フリガナ</t>
  </si>
  <si>
    <t>口座名</t>
    <rPh sb="0" eb="2">
      <t>コウザ</t>
    </rPh>
    <rPh sb="2" eb="3">
      <t>メイ</t>
    </rPh>
    <phoneticPr fontId="3"/>
  </si>
  <si>
    <t>請求・
支払額</t>
    <rPh sb="0" eb="2">
      <t>セイキュウ</t>
    </rPh>
    <rPh sb="4" eb="7">
      <t>シハライガク</t>
    </rPh>
    <phoneticPr fontId="3"/>
  </si>
  <si>
    <t>番号</t>
    <rPh sb="0" eb="2">
      <t>バンゴウ</t>
    </rPh>
    <phoneticPr fontId="3"/>
  </si>
  <si>
    <t>口座番号</t>
    <rPh sb="0" eb="2">
      <t>コウザ</t>
    </rPh>
    <rPh sb="2" eb="4">
      <t>バンゴウ</t>
    </rPh>
    <phoneticPr fontId="3"/>
  </si>
  <si>
    <t>預金種別</t>
    <rPh sb="0" eb="2">
      <t>ヨキン</t>
    </rPh>
    <rPh sb="2" eb="4">
      <t>シュベツ</t>
    </rPh>
    <phoneticPr fontId="3"/>
  </si>
  <si>
    <t>１　財源内訳</t>
  </si>
  <si>
    <r>
      <t>※　詳細は後段「４」に記入して下さい。
※　</t>
    </r>
    <r>
      <rPr>
        <u/>
        <sz val="10.5"/>
        <color auto="1"/>
        <rFont val="ＭＳ ゴシック"/>
      </rPr>
      <t xml:space="preserve">申請者及び地域創造以外の団体からの
</t>
    </r>
    <r>
      <rPr>
        <sz val="10.5"/>
        <color auto="1"/>
        <rFont val="ＭＳ ゴシック"/>
      </rPr>
      <t>　</t>
    </r>
    <r>
      <rPr>
        <u/>
        <sz val="10.5"/>
        <color auto="1"/>
        <rFont val="ＭＳ ゴシック"/>
      </rPr>
      <t>寄付金等</t>
    </r>
    <r>
      <rPr>
        <sz val="10.5"/>
        <color auto="1"/>
        <rFont val="ＭＳ 明朝"/>
      </rPr>
      <t>を記入</t>
    </r>
    <rPh sb="11" eb="13">
      <t>キニュウ</t>
    </rPh>
    <rPh sb="46" eb="48">
      <t>キニュウ</t>
    </rPh>
    <phoneticPr fontId="3"/>
  </si>
  <si>
    <t>２　支出内訳</t>
  </si>
  <si>
    <t>備　　　　　考</t>
    <rPh sb="0" eb="1">
      <t>ソナエ</t>
    </rPh>
    <rPh sb="6" eb="7">
      <t>コウ</t>
    </rPh>
    <phoneticPr fontId="3"/>
  </si>
  <si>
    <t>席　　　　　　種</t>
  </si>
  <si>
    <t>担当者職氏名</t>
  </si>
  <si>
    <t>年間）</t>
    <rPh sb="0" eb="2">
      <t>ネンカン</t>
    </rPh>
    <phoneticPr fontId="3"/>
  </si>
  <si>
    <t>単　　価</t>
    <rPh sb="0" eb="1">
      <t>タン</t>
    </rPh>
    <rPh sb="3" eb="4">
      <t>アタイ</t>
    </rPh>
    <phoneticPr fontId="3"/>
  </si>
  <si>
    <t>枚　　数</t>
    <rPh sb="0" eb="1">
      <t>マイ</t>
    </rPh>
    <rPh sb="3" eb="4">
      <t>カズ</t>
    </rPh>
    <phoneticPr fontId="3"/>
  </si>
  <si>
    <t>売　上　額</t>
    <rPh sb="0" eb="1">
      <t>バイ</t>
    </rPh>
    <rPh sb="2" eb="3">
      <t>ジョウ</t>
    </rPh>
    <rPh sb="4" eb="5">
      <t>ガク</t>
    </rPh>
    <phoneticPr fontId="3"/>
  </si>
  <si>
    <t>前売</t>
    <rPh sb="0" eb="2">
      <t>マエウ</t>
    </rPh>
    <phoneticPr fontId="3"/>
  </si>
  <si>
    <t>Ｆ Ａ Ｘ</t>
  </si>
  <si>
    <t>枚</t>
    <rPh sb="0" eb="1">
      <t>マイ</t>
    </rPh>
    <phoneticPr fontId="3"/>
  </si>
  <si>
    <t>当日</t>
    <rPh sb="0" eb="2">
      <t>トウジツ</t>
    </rPh>
    <phoneticPr fontId="3"/>
  </si>
  <si>
    <t xml:space="preserve"> (2)　参加料・図録販売収入等内訳</t>
    <rPh sb="9" eb="11">
      <t>ズロク</t>
    </rPh>
    <rPh sb="11" eb="13">
      <t>ハンバイ</t>
    </rPh>
    <rPh sb="13" eb="15">
      <t>シュウニュウ</t>
    </rPh>
    <rPh sb="15" eb="16">
      <t>トウ</t>
    </rPh>
    <rPh sb="16" eb="18">
      <t>ウチワケ</t>
    </rPh>
    <phoneticPr fontId="3"/>
  </si>
  <si>
    <t>※１　展覧会の場合は、設定席数を申請時に算出した入場見込数と読み替えて記入してください。</t>
    <rPh sb="3" eb="6">
      <t>テンランカイ</t>
    </rPh>
    <rPh sb="7" eb="9">
      <t>バアイ</t>
    </rPh>
    <rPh sb="11" eb="13">
      <t>セッテイ</t>
    </rPh>
    <rPh sb="13" eb="15">
      <t>セキスウ</t>
    </rPh>
    <rPh sb="16" eb="18">
      <t>シンセイ</t>
    </rPh>
    <rPh sb="18" eb="19">
      <t>ジ</t>
    </rPh>
    <rPh sb="20" eb="22">
      <t>サンシュツ</t>
    </rPh>
    <rPh sb="24" eb="26">
      <t>ニュウジョウ</t>
    </rPh>
    <rPh sb="26" eb="28">
      <t>ミコミ</t>
    </rPh>
    <rPh sb="28" eb="29">
      <t>スウ</t>
    </rPh>
    <rPh sb="30" eb="31">
      <t>ヨ</t>
    </rPh>
    <rPh sb="32" eb="33">
      <t>カ</t>
    </rPh>
    <rPh sb="35" eb="37">
      <t>キニュウ</t>
    </rPh>
    <phoneticPr fontId="3"/>
  </si>
  <si>
    <t>合計</t>
    <rPh sb="0" eb="2">
      <t>ゴウケイ</t>
    </rPh>
    <phoneticPr fontId="3"/>
  </si>
  <si>
    <t>-</t>
  </si>
  <si>
    <t>助成対象外経費</t>
    <rPh sb="0" eb="2">
      <t>ジョセイ</t>
    </rPh>
    <rPh sb="2" eb="4">
      <t>タイショウ</t>
    </rPh>
    <rPh sb="4" eb="5">
      <t>ガイ</t>
    </rPh>
    <rPh sb="5" eb="7">
      <t>ケイヒ</t>
    </rPh>
    <phoneticPr fontId="3"/>
  </si>
  <si>
    <t>企画・制作費
(直営・委託)</t>
    <rPh sb="0" eb="2">
      <t>キカク</t>
    </rPh>
    <rPh sb="3" eb="6">
      <t>セイサクヒ</t>
    </rPh>
    <rPh sb="8" eb="10">
      <t>チョクエイ</t>
    </rPh>
    <rPh sb="11" eb="13">
      <t>イタク</t>
    </rPh>
    <phoneticPr fontId="3"/>
  </si>
  <si>
    <t>保険料</t>
    <rPh sb="0" eb="3">
      <t>ホケンリョウ</t>
    </rPh>
    <phoneticPr fontId="3"/>
  </si>
  <si>
    <r>
      <t>●　</t>
    </r>
    <r>
      <rPr>
        <b/>
        <u/>
        <sz val="12"/>
        <color auto="1"/>
        <rFont val="ＭＳ ゴシック"/>
      </rPr>
      <t>申請者</t>
    </r>
    <r>
      <rPr>
        <u/>
        <sz val="12"/>
        <color auto="1"/>
        <rFont val="ＭＳ ゴシック"/>
      </rPr>
      <t>の支出額(実績）</t>
    </r>
    <r>
      <rPr>
        <sz val="12"/>
        <color auto="1"/>
        <rFont val="ＭＳ 明朝"/>
      </rPr>
      <t>に基づき記入してください。</t>
    </r>
    <rPh sb="2" eb="5">
      <t>シンセイシャ</t>
    </rPh>
    <rPh sb="10" eb="12">
      <t>ジッセキ</t>
    </rPh>
    <rPh sb="17" eb="19">
      <t>キニュウ</t>
    </rPh>
    <phoneticPr fontId="3"/>
  </si>
  <si>
    <t>記録費</t>
    <rPh sb="0" eb="2">
      <t>キロク</t>
    </rPh>
    <rPh sb="2" eb="3">
      <t>ヒ</t>
    </rPh>
    <phoneticPr fontId="3"/>
  </si>
  <si>
    <t>宣伝・印刷費</t>
    <rPh sb="0" eb="2">
      <t>センデン</t>
    </rPh>
    <rPh sb="3" eb="6">
      <t>インサツヒ</t>
    </rPh>
    <phoneticPr fontId="3"/>
  </si>
  <si>
    <t>成果等</t>
    <rPh sb="0" eb="2">
      <t>セイカ</t>
    </rPh>
    <rPh sb="2" eb="3">
      <t>トウ</t>
    </rPh>
    <phoneticPr fontId="3"/>
  </si>
  <si>
    <t>謝金・旅費・通信費</t>
    <rPh sb="0" eb="2">
      <t>シャキン</t>
    </rPh>
    <rPh sb="3" eb="5">
      <t>リョヒ</t>
    </rPh>
    <rPh sb="6" eb="9">
      <t>ツウシンヒ</t>
    </rPh>
    <phoneticPr fontId="3"/>
  </si>
  <si>
    <t>設営・舞台費</t>
    <rPh sb="0" eb="2">
      <t>セツエイ</t>
    </rPh>
    <rPh sb="3" eb="5">
      <t>ブタイ</t>
    </rPh>
    <rPh sb="5" eb="6">
      <t>ヒ</t>
    </rPh>
    <phoneticPr fontId="3"/>
  </si>
  <si>
    <t>音楽・文芸費</t>
    <rPh sb="0" eb="2">
      <t>オンガク</t>
    </rPh>
    <rPh sb="3" eb="5">
      <t>ブンゲイ</t>
    </rPh>
    <rPh sb="5" eb="6">
      <t>ヒ</t>
    </rPh>
    <phoneticPr fontId="3"/>
  </si>
  <si>
    <t>出演費又は展示品等借上料</t>
    <rPh sb="0" eb="2">
      <t>シュツエン</t>
    </rPh>
    <rPh sb="2" eb="3">
      <t>ヒ</t>
    </rPh>
    <rPh sb="3" eb="4">
      <t>マタ</t>
    </rPh>
    <rPh sb="5" eb="7">
      <t>テンジ</t>
    </rPh>
    <rPh sb="7" eb="8">
      <t>ヒン</t>
    </rPh>
    <rPh sb="8" eb="9">
      <t>トウ</t>
    </rPh>
    <rPh sb="9" eb="11">
      <t>カリア</t>
    </rPh>
    <rPh sb="11" eb="12">
      <t>リョウ</t>
    </rPh>
    <phoneticPr fontId="3"/>
  </si>
  <si>
    <t>備考</t>
    <rPh sb="0" eb="2">
      <t>ビコウ</t>
    </rPh>
    <phoneticPr fontId="3"/>
  </si>
  <si>
    <t>項　　　　　　　　　　　　　　　　　　　　　　　　　　　　　　目</t>
    <rPh sb="0" eb="1">
      <t>コウ</t>
    </rPh>
    <rPh sb="31" eb="32">
      <t>メ</t>
    </rPh>
    <phoneticPr fontId="3"/>
  </si>
  <si>
    <t>請求・支払先</t>
    <rPh sb="0" eb="2">
      <t>セイキュウ</t>
    </rPh>
    <rPh sb="3" eb="6">
      <t>シハライサキ</t>
    </rPh>
    <phoneticPr fontId="3"/>
  </si>
  <si>
    <t>（単位：円）</t>
  </si>
  <si>
    <t>入場料等収入　　②</t>
    <rPh sb="0" eb="3">
      <t>ニュウジョウリョウ</t>
    </rPh>
    <rPh sb="3" eb="4">
      <t>トウ</t>
    </rPh>
    <rPh sb="4" eb="6">
      <t>シュウニュウ</t>
    </rPh>
    <phoneticPr fontId="3"/>
  </si>
  <si>
    <t>実績報告日</t>
  </si>
  <si>
    <t>年度</t>
    <rPh sb="0" eb="2">
      <t>ネンド</t>
    </rPh>
    <phoneticPr fontId="3"/>
  </si>
  <si>
    <t>申請</t>
    <rPh sb="0" eb="2">
      <t>シンセイ</t>
    </rPh>
    <phoneticPr fontId="3"/>
  </si>
  <si>
    <t>（事業のその他周知宣伝の方法）</t>
    <rPh sb="1" eb="3">
      <t>ジギョウ</t>
    </rPh>
    <rPh sb="6" eb="7">
      <t>タ</t>
    </rPh>
    <rPh sb="7" eb="9">
      <t>シュウチ</t>
    </rPh>
    <rPh sb="9" eb="11">
      <t>センデン</t>
    </rPh>
    <rPh sb="12" eb="14">
      <t>ホウホウ</t>
    </rPh>
    <phoneticPr fontId="3"/>
  </si>
  <si>
    <r>
      <t>備考</t>
    </r>
    <r>
      <rPr>
        <sz val="10"/>
        <color auto="1"/>
        <rFont val="ＭＳ 明朝"/>
      </rPr>
      <t>（配布時期・方法等）</t>
    </r>
    <rPh sb="8" eb="10">
      <t>ホウホウ</t>
    </rPh>
    <phoneticPr fontId="3"/>
  </si>
  <si>
    <t>申請者名</t>
    <rPh sb="2" eb="3">
      <t>シャ</t>
    </rPh>
    <rPh sb="3" eb="4">
      <t>メイ</t>
    </rPh>
    <phoneticPr fontId="3"/>
  </si>
  <si>
    <t>メールアドレス</t>
  </si>
  <si>
    <t>※２　複数の公演・展覧会等を実施した場合は、総計を記入し、詳細を適宜別葉にて追加してください。</t>
    <rPh sb="3" eb="5">
      <t>フクスウ</t>
    </rPh>
    <rPh sb="6" eb="8">
      <t>コウエン</t>
    </rPh>
    <rPh sb="9" eb="12">
      <t>テンランカイ</t>
    </rPh>
    <rPh sb="12" eb="13">
      <t>トウ</t>
    </rPh>
    <rPh sb="14" eb="16">
      <t>ジッシ</t>
    </rPh>
    <rPh sb="18" eb="20">
      <t>バアイ</t>
    </rPh>
    <rPh sb="22" eb="24">
      <t>ソウケイ</t>
    </rPh>
    <rPh sb="25" eb="27">
      <t>キニュウ</t>
    </rPh>
    <rPh sb="29" eb="31">
      <t>ショウサイ</t>
    </rPh>
    <rPh sb="32" eb="34">
      <t>テキギ</t>
    </rPh>
    <rPh sb="34" eb="36">
      <t>ベツヨウ</t>
    </rPh>
    <rPh sb="38" eb="40">
      <t>ツイカ</t>
    </rPh>
    <phoneticPr fontId="3"/>
  </si>
  <si>
    <t>（①－②）×1/2　③</t>
  </si>
  <si>
    <t>住　　所</t>
  </si>
  <si>
    <t>×</t>
  </si>
  <si>
    <t>電話番号</t>
  </si>
  <si>
    <t>１　事業の概要</t>
    <rPh sb="2" eb="4">
      <t>ジギョウ</t>
    </rPh>
    <rPh sb="5" eb="7">
      <t>ガイヨウ</t>
    </rPh>
    <phoneticPr fontId="3"/>
  </si>
  <si>
    <t>年度（</t>
    <rPh sb="0" eb="2">
      <t>ネンド</t>
    </rPh>
    <phoneticPr fontId="3"/>
  </si>
  <si>
    <t>事業概要</t>
    <rPh sb="0" eb="2">
      <t>ジギョウ</t>
    </rPh>
    <rPh sb="2" eb="4">
      <t>ガイヨウ</t>
    </rPh>
    <phoneticPr fontId="3"/>
  </si>
  <si>
    <t>※　事業の企画・構成を
　目的・趣旨、実施期間
　内における申請年度の
　位置づけを含めて記入</t>
  </si>
  <si>
    <t>項目</t>
    <rPh sb="0" eb="2">
      <t>コウモク</t>
    </rPh>
    <phoneticPr fontId="3"/>
  </si>
  <si>
    <t>２　事業の成果等</t>
    <rPh sb="2" eb="4">
      <t>ジギョウ</t>
    </rPh>
    <rPh sb="5" eb="7">
      <t>セイカ</t>
    </rPh>
    <rPh sb="7" eb="8">
      <t>トウ</t>
    </rPh>
    <phoneticPr fontId="3"/>
  </si>
  <si>
    <t>当初申請額(円）</t>
    <rPh sb="0" eb="2">
      <t>トウショ</t>
    </rPh>
    <rPh sb="2" eb="5">
      <t>シンセイガク</t>
    </rPh>
    <rPh sb="6" eb="7">
      <t>エン</t>
    </rPh>
    <phoneticPr fontId="3"/>
  </si>
  <si>
    <t>５　助成金の振込先</t>
    <rPh sb="2" eb="4">
      <t>ジョセイ</t>
    </rPh>
    <rPh sb="4" eb="5">
      <t>キン</t>
    </rPh>
    <rPh sb="6" eb="8">
      <t>フリコミ</t>
    </rPh>
    <rPh sb="8" eb="9">
      <t>サキ</t>
    </rPh>
    <phoneticPr fontId="3"/>
  </si>
  <si>
    <t>「-」かどうか</t>
  </si>
  <si>
    <t>　特定公益法人</t>
  </si>
  <si>
    <t>(実績報告者)</t>
    <rPh sb="1" eb="3">
      <t>ジッセキ</t>
    </rPh>
    <rPh sb="3" eb="6">
      <t>ホウコクシャ</t>
    </rPh>
    <phoneticPr fontId="3"/>
  </si>
  <si>
    <t>※　詳細については適宜別葉を追加してください。</t>
    <rPh sb="2" eb="4">
      <t>ショウサイ</t>
    </rPh>
    <rPh sb="9" eb="11">
      <t>テキギ</t>
    </rPh>
    <rPh sb="11" eb="12">
      <t>ベツ</t>
    </rPh>
    <rPh sb="12" eb="13">
      <t>ハ</t>
    </rPh>
    <rPh sb="14" eb="16">
      <t>ツイカ</t>
    </rPh>
    <phoneticPr fontId="3"/>
  </si>
  <si>
    <t>％</t>
  </si>
  <si>
    <t>補助申請額　　⑤</t>
    <rPh sb="0" eb="2">
      <t>ホジョ</t>
    </rPh>
    <rPh sb="2" eb="4">
      <t>シンセイ</t>
    </rPh>
    <rPh sb="4" eb="5">
      <t>ガク</t>
    </rPh>
    <phoneticPr fontId="3"/>
  </si>
  <si>
    <t>実施延べ回数</t>
    <rPh sb="0" eb="2">
      <t>ジッシ</t>
    </rPh>
    <rPh sb="2" eb="3">
      <t>ノ</t>
    </rPh>
    <rPh sb="4" eb="6">
      <t>カイスウ</t>
    </rPh>
    <phoneticPr fontId="3"/>
  </si>
  <si>
    <t>延べ参加者数</t>
    <rPh sb="0" eb="1">
      <t>ノ</t>
    </rPh>
    <rPh sb="2" eb="6">
      <t>サンカシャスウ</t>
    </rPh>
    <phoneticPr fontId="3"/>
  </si>
  <si>
    <t>※確認事項等が発生した場合に直接ご対応いただける方の連絡先を記入して下さい。</t>
    <rPh sb="30" eb="32">
      <t>キニュウ</t>
    </rPh>
    <phoneticPr fontId="3"/>
  </si>
  <si>
    <t>金融機関</t>
  </si>
  <si>
    <t>●　以下の(1)と(2)の合計額を「１ 財源内訳」の(Ａ)欄に記入してください。</t>
    <rPh sb="31" eb="33">
      <t>キニュウ</t>
    </rPh>
    <phoneticPr fontId="3"/>
  </si>
  <si>
    <t>会場</t>
    <rPh sb="0" eb="2">
      <t>カイジョウ</t>
    </rPh>
    <phoneticPr fontId="3"/>
  </si>
  <si>
    <t>公演・展覧会</t>
    <rPh sb="0" eb="2">
      <t>コウエン</t>
    </rPh>
    <rPh sb="3" eb="6">
      <t>テンランカイ</t>
    </rPh>
    <phoneticPr fontId="3"/>
  </si>
  <si>
    <t>地域交流プログラム</t>
    <rPh sb="0" eb="2">
      <t>チイキ</t>
    </rPh>
    <rPh sb="2" eb="4">
      <t>コウリュウ</t>
    </rPh>
    <phoneticPr fontId="3"/>
  </si>
  <si>
    <t>月</t>
    <rPh sb="0" eb="1">
      <t>ガツ</t>
    </rPh>
    <phoneticPr fontId="3"/>
  </si>
  <si>
    <t>(実績)入場料収入</t>
  </si>
  <si>
    <t>実日数</t>
    <rPh sb="0" eb="1">
      <t>ジツ</t>
    </rPh>
    <rPh sb="1" eb="3">
      <t>ニッスウ</t>
    </rPh>
    <phoneticPr fontId="3"/>
  </si>
  <si>
    <t>有　・　無</t>
    <rPh sb="0" eb="1">
      <t>ユウ</t>
    </rPh>
    <rPh sb="4" eb="5">
      <t>ム</t>
    </rPh>
    <phoneticPr fontId="3"/>
  </si>
  <si>
    <t>出演・参加創造者
（団体）名</t>
    <rPh sb="0" eb="2">
      <t>シュツエン</t>
    </rPh>
    <rPh sb="3" eb="5">
      <t>サンカ</t>
    </rPh>
    <rPh sb="5" eb="8">
      <t>ソウゾウシャ</t>
    </rPh>
    <rPh sb="10" eb="12">
      <t>ダンタイ</t>
    </rPh>
    <rPh sb="13" eb="14">
      <t>メイ</t>
    </rPh>
    <phoneticPr fontId="3"/>
  </si>
  <si>
    <t>(実績)対象事業経費額</t>
  </si>
  <si>
    <t>令和</t>
    <rPh sb="0" eb="2">
      <t>レイワ</t>
    </rPh>
    <phoneticPr fontId="3"/>
  </si>
  <si>
    <t>月～令和</t>
    <rPh sb="0" eb="1">
      <t>ガツ</t>
    </rPh>
    <rPh sb="2" eb="4">
      <t>レイワ</t>
    </rPh>
    <phoneticPr fontId="3"/>
  </si>
  <si>
    <t>～　令和</t>
    <rPh sb="2" eb="4">
      <t>レイワ</t>
    </rPh>
    <phoneticPr fontId="3"/>
  </si>
  <si>
    <t>令和</t>
  </si>
  <si>
    <t>補助対象外経費</t>
    <rPh sb="0" eb="2">
      <t>ホジョ</t>
    </rPh>
    <rPh sb="2" eb="4">
      <t>タイショウ</t>
    </rPh>
    <rPh sb="4" eb="5">
      <t>ガイ</t>
    </rPh>
    <rPh sb="5" eb="7">
      <t>ケイヒ</t>
    </rPh>
    <phoneticPr fontId="3"/>
  </si>
  <si>
    <t>実績報告文書番号</t>
  </si>
  <si>
    <t>支店名</t>
  </si>
  <si>
    <t>口座名</t>
  </si>
  <si>
    <t>報告者連絡先</t>
    <rPh sb="0" eb="3">
      <t>ホウコクシャ</t>
    </rPh>
    <rPh sb="3" eb="6">
      <t>レンラクサキ</t>
    </rPh>
    <phoneticPr fontId="3"/>
  </si>
  <si>
    <t>３　(Ａ)の入場料等収入の明細</t>
  </si>
  <si>
    <t>フリガナ3</t>
  </si>
  <si>
    <t>ＤＢインポートシート転記用</t>
    <rPh sb="10" eb="12">
      <t>テンキ</t>
    </rPh>
    <rPh sb="12" eb="13">
      <t>ヨウ</t>
    </rPh>
    <phoneticPr fontId="3"/>
  </si>
  <si>
    <t>(実績)助成確定額</t>
  </si>
  <si>
    <t>(実績)設定席数</t>
  </si>
  <si>
    <t>(実績)公演数</t>
  </si>
  <si>
    <t>(実績)設定入場料</t>
  </si>
  <si>
    <t>(実績)参加料等収入</t>
  </si>
  <si>
    <t>(実績)入場者数</t>
  </si>
  <si>
    <t>(実績)地域交流Ｐ参加人数</t>
  </si>
  <si>
    <t>申請者</t>
    <rPh sb="0" eb="3">
      <t>シンセイシャ</t>
    </rPh>
    <phoneticPr fontId="3"/>
  </si>
  <si>
    <t>プログラム</t>
  </si>
  <si>
    <t>銀行名</t>
    <rPh sb="0" eb="3">
      <t>ギンコウメイ</t>
    </rPh>
    <phoneticPr fontId="3"/>
  </si>
  <si>
    <t>支店名</t>
    <rPh sb="0" eb="3">
      <t>シテンメイ</t>
    </rPh>
    <phoneticPr fontId="3"/>
  </si>
  <si>
    <r>
      <t>　　　実績概要
　公演・展覧会の
　入場者数等
　</t>
    </r>
    <r>
      <rPr>
        <vertAlign val="superscript"/>
        <sz val="10"/>
        <color auto="1"/>
        <rFont val="ＭＳ ゴシック"/>
      </rPr>
      <t>※１※２※３</t>
    </r>
    <rPh sb="3" eb="5">
      <t>ジッセキ</t>
    </rPh>
    <rPh sb="5" eb="7">
      <t>ガイヨウ</t>
    </rPh>
    <rPh sb="10" eb="12">
      <t>コウエン</t>
    </rPh>
    <rPh sb="13" eb="16">
      <t>テンランカイ</t>
    </rPh>
    <rPh sb="19" eb="21">
      <t>ニュウジョウ</t>
    </rPh>
    <rPh sb="21" eb="22">
      <t>シャ</t>
    </rPh>
    <rPh sb="22" eb="23">
      <t>スウ</t>
    </rPh>
    <rPh sb="23" eb="24">
      <t>トウ</t>
    </rPh>
    <phoneticPr fontId="3"/>
  </si>
  <si>
    <t>請求・支払先</t>
  </si>
  <si>
    <t>請求・
支払額</t>
  </si>
  <si>
    <t>※　実施したことによる
　成果を具体的に記入し
　てください。</t>
    <rPh sb="2" eb="4">
      <t>ジッシ</t>
    </rPh>
    <rPh sb="13" eb="15">
      <t>セイカ</t>
    </rPh>
    <rPh sb="16" eb="19">
      <t>グタイテキ</t>
    </rPh>
    <rPh sb="20" eb="22">
      <t>キニュウ</t>
    </rPh>
    <phoneticPr fontId="3"/>
  </si>
  <si>
    <t>※３　地域課題対処特別分において、公演、展覧会を開催していない場合は記入不要です。</t>
    <rPh sb="3" eb="9">
      <t>チイキカダイタイショ</t>
    </rPh>
    <rPh sb="9" eb="12">
      <t>トクベツブン</t>
    </rPh>
    <rPh sb="17" eb="19">
      <t>コウエン</t>
    </rPh>
    <rPh sb="20" eb="23">
      <t>テンランカイ</t>
    </rPh>
    <rPh sb="24" eb="26">
      <t>カイサイ</t>
    </rPh>
    <rPh sb="31" eb="33">
      <t>バアイ</t>
    </rPh>
    <rPh sb="34" eb="36">
      <t>キニュウ</t>
    </rPh>
    <rPh sb="36" eb="38">
      <t>フヨウ</t>
    </rPh>
    <phoneticPr fontId="3"/>
  </si>
  <si>
    <t>　の参加者数等</t>
  </si>
  <si>
    <t>フリガナ1</t>
  </si>
  <si>
    <t>フリガナ2</t>
  </si>
  <si>
    <r>
      <t xml:space="preserve">広報・成果物等
</t>
    </r>
    <r>
      <rPr>
        <sz val="10"/>
        <color auto="1"/>
        <rFont val="ＭＳ 明朝"/>
      </rPr>
      <t>※　資料を添付すること。</t>
    </r>
    <rPh sb="0" eb="2">
      <t>コウホウ</t>
    </rPh>
    <rPh sb="3" eb="6">
      <t>セイカブツ</t>
    </rPh>
    <rPh sb="6" eb="7">
      <t>トウ</t>
    </rPh>
    <rPh sb="11" eb="13">
      <t>シリョウ</t>
    </rPh>
    <rPh sb="14" eb="16">
      <t>テンプ</t>
    </rPh>
    <phoneticPr fontId="3"/>
  </si>
  <si>
    <r>
      <t xml:space="preserve">　　モデル性
</t>
    </r>
    <r>
      <rPr>
        <sz val="10"/>
        <color auto="1"/>
        <rFont val="ＭＳ ゴシック"/>
      </rPr>
      <t>※　他の地域の参考と
　なるような取り組み
　を具体的に記入して
　ください。</t>
    </r>
    <rPh sb="5" eb="6">
      <t>セイ</t>
    </rPh>
    <rPh sb="25" eb="26">
      <t>ト</t>
    </rPh>
    <rPh sb="27" eb="28">
      <t>ク</t>
    </rPh>
    <rPh sb="32" eb="35">
      <t>グタイテキ</t>
    </rPh>
    <rPh sb="36" eb="38">
      <t>キニュウ</t>
    </rPh>
    <phoneticPr fontId="3"/>
  </si>
  <si>
    <t>課題及び次年度
以降の継承・展開</t>
    <rPh sb="0" eb="2">
      <t>カダイ</t>
    </rPh>
    <rPh sb="2" eb="3">
      <t>オヨ</t>
    </rPh>
    <rPh sb="4" eb="7">
      <t>ジネンド</t>
    </rPh>
    <rPh sb="8" eb="10">
      <t>イコウ</t>
    </rPh>
    <rPh sb="11" eb="13">
      <t>ケイショウ</t>
    </rPh>
    <rPh sb="14" eb="16">
      <t>テンカイ</t>
    </rPh>
    <phoneticPr fontId="3"/>
  </si>
  <si>
    <t>　特定指定管理者</t>
  </si>
  <si>
    <t>　一般指定管理者</t>
  </si>
  <si>
    <t>　実行委員会等</t>
  </si>
  <si>
    <t>℡</t>
  </si>
  <si>
    <t>項　　目</t>
  </si>
  <si>
    <t>　入場料等収入合計（ (1) + (2) ）</t>
    <rPh sb="7" eb="9">
      <t>ゴウケイ</t>
    </rPh>
    <phoneticPr fontId="3"/>
  </si>
  <si>
    <t>(Ｆ)＝申請者の(Ｅ)※１</t>
  </si>
  <si>
    <r>
      <t>※　各請求書（領収書）は上記項目ごとに写しの右上に「△－××」と番号を記入して整理し、その番号を</t>
    </r>
    <r>
      <rPr>
        <u/>
        <sz val="9"/>
        <color auto="1"/>
        <rFont val="ＭＳ 明朝"/>
      </rPr>
      <t>昇順に</t>
    </r>
    <r>
      <rPr>
        <sz val="9"/>
        <color auto="1"/>
        <rFont val="ＭＳ 明朝"/>
      </rPr>
      <t>「番号」欄に記入すること。</t>
    </r>
    <rPh sb="2" eb="5">
      <t>カクセイキュウ</t>
    </rPh>
    <rPh sb="5" eb="6">
      <t>ショ</t>
    </rPh>
    <rPh sb="7" eb="10">
      <t>リョウシュウショ</t>
    </rPh>
    <rPh sb="12" eb="14">
      <t>ジョウキ</t>
    </rPh>
    <rPh sb="14" eb="16">
      <t>コウモク</t>
    </rPh>
    <rPh sb="19" eb="20">
      <t>ウツ</t>
    </rPh>
    <rPh sb="22" eb="24">
      <t>ミギウエ</t>
    </rPh>
    <rPh sb="32" eb="34">
      <t>バンゴウ</t>
    </rPh>
    <rPh sb="35" eb="37">
      <t>キニュウ</t>
    </rPh>
    <rPh sb="39" eb="41">
      <t>セイリ</t>
    </rPh>
    <rPh sb="45" eb="47">
      <t>バンゴウ</t>
    </rPh>
    <rPh sb="48" eb="50">
      <t>ショウジュン</t>
    </rPh>
    <rPh sb="52" eb="54">
      <t>バンゴウ</t>
    </rPh>
    <rPh sb="55" eb="56">
      <t>ラン</t>
    </rPh>
    <rPh sb="57" eb="59">
      <t>キニュウ</t>
    </rPh>
    <phoneticPr fontId="3"/>
  </si>
  <si>
    <t>　　（例：「１出演費又は展示品等借上料」の１枚目の番号は　１－１　、２枚目の番号は　１－２　となる。）</t>
    <rPh sb="3" eb="4">
      <t>レイ</t>
    </rPh>
    <rPh sb="7" eb="9">
      <t>シュツエン</t>
    </rPh>
    <rPh sb="9" eb="10">
      <t>ヒ</t>
    </rPh>
    <rPh sb="10" eb="11">
      <t>マタ</t>
    </rPh>
    <rPh sb="12" eb="15">
      <t>テンジヒン</t>
    </rPh>
    <rPh sb="15" eb="16">
      <t>トウ</t>
    </rPh>
    <rPh sb="16" eb="18">
      <t>カリア</t>
    </rPh>
    <rPh sb="18" eb="19">
      <t>リョウ</t>
    </rPh>
    <rPh sb="22" eb="24">
      <t>マイメ</t>
    </rPh>
    <rPh sb="25" eb="27">
      <t>バンゴウ</t>
    </rPh>
    <rPh sb="35" eb="37">
      <t>マイメ</t>
    </rPh>
    <rPh sb="38" eb="40">
      <t>バンゴウ</t>
    </rPh>
    <phoneticPr fontId="3"/>
  </si>
  <si>
    <t>　　管理上まとめて記入することが合理的な場合は、請求書（領収書）の写しの右上に「△－××　合計○○○円」と記入すること。</t>
    <rPh sb="2" eb="5">
      <t>カンリジョウ</t>
    </rPh>
    <rPh sb="16" eb="19">
      <t>ゴウリテキ</t>
    </rPh>
    <phoneticPr fontId="3"/>
  </si>
  <si>
    <t>※　１枚の請求書（領収書）につき１行で入力すること。同一先から同じ支出項目に属する少額の物品を異なる日付で複数回購入している等、</t>
    <rPh sb="3" eb="4">
      <t>マイ</t>
    </rPh>
    <rPh sb="5" eb="8">
      <t>セイキュウショ</t>
    </rPh>
    <rPh sb="9" eb="12">
      <t>リョウシュウショ</t>
    </rPh>
    <rPh sb="17" eb="18">
      <t>ギョウ</t>
    </rPh>
    <rPh sb="19" eb="21">
      <t>ニュウリョク</t>
    </rPh>
    <rPh sb="26" eb="28">
      <t>ドウイツ</t>
    </rPh>
    <rPh sb="28" eb="29">
      <t>サキ</t>
    </rPh>
    <rPh sb="31" eb="32">
      <t>オナ</t>
    </rPh>
    <rPh sb="33" eb="35">
      <t>シシュツ</t>
    </rPh>
    <rPh sb="35" eb="37">
      <t>コウモク</t>
    </rPh>
    <rPh sb="38" eb="39">
      <t>ゾク</t>
    </rPh>
    <rPh sb="41" eb="43">
      <t>ショウガク</t>
    </rPh>
    <rPh sb="44" eb="46">
      <t>ブッピン</t>
    </rPh>
    <rPh sb="47" eb="48">
      <t>コト</t>
    </rPh>
    <rPh sb="50" eb="52">
      <t>ヒヅケ</t>
    </rPh>
    <rPh sb="53" eb="56">
      <t>フクスウカイ</t>
    </rPh>
    <rPh sb="56" eb="58">
      <t>コウニュウ</t>
    </rPh>
    <rPh sb="62" eb="63">
      <t>ナド</t>
    </rPh>
    <phoneticPr fontId="3"/>
  </si>
  <si>
    <t>申請者</t>
  </si>
  <si>
    <t>令和８年度の実施期間</t>
    <rPh sb="0" eb="2">
      <t>レイワ</t>
    </rPh>
    <rPh sb="3" eb="5">
      <t>ネンド</t>
    </rPh>
    <rPh sb="6" eb="8">
      <t>ジッシ</t>
    </rPh>
    <rPh sb="8" eb="10">
      <t>キカン</t>
    </rPh>
    <phoneticPr fontId="3"/>
  </si>
  <si>
    <t>補助対象事業経費 ①</t>
    <rPh sb="0" eb="2">
      <t>ホジョ</t>
    </rPh>
    <rPh sb="2" eb="4">
      <t>タイショウ</t>
    </rPh>
    <rPh sb="4" eb="6">
      <t>ジギョウ</t>
    </rPh>
    <rPh sb="6" eb="8">
      <t>ケイヒ</t>
    </rPh>
    <phoneticPr fontId="3"/>
  </si>
  <si>
    <t>※　補助決定通知に記載されている金額を記入</t>
    <rPh sb="2" eb="4">
      <t>ホジョ</t>
    </rPh>
    <rPh sb="4" eb="6">
      <t>ケッテイ</t>
    </rPh>
    <rPh sb="6" eb="8">
      <t>ツウチ</t>
    </rPh>
    <rPh sb="9" eb="11">
      <t>キサイ</t>
    </rPh>
    <rPh sb="16" eb="18">
      <t>キンガク</t>
    </rPh>
    <rPh sb="19" eb="21">
      <t>キニュウ</t>
    </rPh>
    <phoneticPr fontId="3"/>
  </si>
  <si>
    <t>自己財源
(Ｄ)</t>
  </si>
  <si>
    <t>合　　計
(Ｅ)</t>
  </si>
  <si>
    <t>３　補助の申請</t>
    <rPh sb="2" eb="4">
      <t>ホジョ</t>
    </rPh>
    <rPh sb="5" eb="7">
      <t>シンセイ</t>
    </rPh>
    <phoneticPr fontId="3"/>
  </si>
  <si>
    <t>補助承認額　　④</t>
    <rPh sb="0" eb="2">
      <t>ホジョ</t>
    </rPh>
    <rPh sb="2" eb="4">
      <t>ショウニン</t>
    </rPh>
    <rPh sb="4" eb="5">
      <t>ガク</t>
    </rPh>
    <phoneticPr fontId="3"/>
  </si>
  <si>
    <t>補助対象事業経費の明細及び請求書（又は領収書）の写しの整理表</t>
    <rPh sb="0" eb="2">
      <t>ホジョ</t>
    </rPh>
    <rPh sb="2" eb="4">
      <t>タイショウ</t>
    </rPh>
    <rPh sb="4" eb="6">
      <t>ジギョウ</t>
    </rPh>
    <rPh sb="6" eb="8">
      <t>ケイヒ</t>
    </rPh>
    <rPh sb="9" eb="11">
      <t>メイサイ</t>
    </rPh>
    <rPh sb="11" eb="12">
      <t>オヨ</t>
    </rPh>
    <rPh sb="13" eb="16">
      <t>セイキュウショ</t>
    </rPh>
    <rPh sb="17" eb="18">
      <t>マタ</t>
    </rPh>
    <rPh sb="19" eb="22">
      <t>リョウシュウショ</t>
    </rPh>
    <rPh sb="24" eb="25">
      <t>ウツ</t>
    </rPh>
    <rPh sb="27" eb="29">
      <t>セイリ</t>
    </rPh>
    <rPh sb="29" eb="30">
      <t>ヒョウ</t>
    </rPh>
    <phoneticPr fontId="3"/>
  </si>
  <si>
    <t>補助対象経費(１から８)の合計</t>
    <rPh sb="0" eb="2">
      <t>ホジョ</t>
    </rPh>
    <rPh sb="2" eb="4">
      <t>タイショウ</t>
    </rPh>
    <rPh sb="4" eb="6">
      <t>ケイヒ</t>
    </rPh>
    <rPh sb="13" eb="15">
      <t>ゴウケイ</t>
    </rPh>
    <phoneticPr fontId="3"/>
  </si>
  <si>
    <t>　※１　(Ｆ)は、次ページ「２　支出内訳」の「合計(Ｆ)」欄を示す。</t>
  </si>
  <si>
    <t>合　　計
(Ｆ)</t>
  </si>
  <si>
    <r>
      <t>創造プログラム</t>
    </r>
    <r>
      <rPr>
        <sz val="16"/>
        <color auto="1"/>
        <rFont val="ＭＳ ゴシック"/>
      </rPr>
      <t>　補助対象事業経費の内訳(実績)</t>
    </r>
    <rPh sb="0" eb="2">
      <t>ソウゾウ</t>
    </rPh>
    <rPh sb="8" eb="10">
      <t>ホジョ</t>
    </rPh>
    <rPh sb="20" eb="22">
      <t>ジッセキ</t>
    </rPh>
    <phoneticPr fontId="3"/>
  </si>
  <si>
    <t>金　　額(円)</t>
  </si>
  <si>
    <t>※　詳細を後段「３」に記入して下さい。
　　＝後段「３」の(１)と(２)の合計
※　別記第３号様式(２)の入場料等収入
　（参加料等収入を含む）と同額</t>
    <rPh sb="11" eb="13">
      <t>キニュウ</t>
    </rPh>
    <rPh sb="23" eb="25">
      <t>コウダン</t>
    </rPh>
    <rPh sb="37" eb="39">
      <t>ゴウケイ</t>
    </rPh>
    <rPh sb="42" eb="44">
      <t>ベッキ</t>
    </rPh>
    <rPh sb="44" eb="45">
      <t>ダイ</t>
    </rPh>
    <rPh sb="46" eb="47">
      <t>ゴウ</t>
    </rPh>
    <rPh sb="47" eb="49">
      <t>ヨウシキ</t>
    </rPh>
    <rPh sb="53" eb="56">
      <t>ニュウジョウリョウ</t>
    </rPh>
    <rPh sb="56" eb="57">
      <t>トウ</t>
    </rPh>
    <rPh sb="57" eb="59">
      <t>シュウニュウ</t>
    </rPh>
    <rPh sb="62" eb="65">
      <t>サンカリョウ</t>
    </rPh>
    <rPh sb="65" eb="66">
      <t>トウ</t>
    </rPh>
    <rPh sb="66" eb="68">
      <t>シュウニュウ</t>
    </rPh>
    <rPh sb="69" eb="70">
      <t>フク</t>
    </rPh>
    <rPh sb="73" eb="75">
      <t>ドウガク</t>
    </rPh>
    <phoneticPr fontId="3"/>
  </si>
  <si>
    <r>
      <t>※　事業実施者の入場料等の収入を記入</t>
    </r>
    <r>
      <rPr>
        <sz val="10"/>
        <color auto="1"/>
        <rFont val="ＭＳ 明朝"/>
      </rPr>
      <t xml:space="preserve">
※　別記第３様式(３)の（A)と同額</t>
    </r>
    <rPh sb="16" eb="18">
      <t>キニュウ</t>
    </rPh>
    <rPh sb="21" eb="23">
      <t>ベッキ</t>
    </rPh>
    <rPh sb="23" eb="24">
      <t>ダイ</t>
    </rPh>
    <rPh sb="25" eb="27">
      <t>ヨウシキ</t>
    </rPh>
    <phoneticPr fontId="3"/>
  </si>
  <si>
    <t>※　別記第３様式(３)の（C)と同額
（③、④の最も低い金額の千円未満を切り捨てた額
　ただし、別記第３様式(３)の（C）の額を調整した場合は、
　その額とする）</t>
    <rPh sb="4" eb="5">
      <t>ダイ</t>
    </rPh>
    <rPh sb="6" eb="8">
      <t>ヨウシキ</t>
    </rPh>
    <rPh sb="48" eb="50">
      <t>ベッキ</t>
    </rPh>
    <rPh sb="50" eb="51">
      <t>ダイ</t>
    </rPh>
    <rPh sb="52" eb="54">
      <t>ヨウシキ</t>
    </rPh>
    <rPh sb="62" eb="63">
      <t>ガク</t>
    </rPh>
    <rPh sb="64" eb="66">
      <t>チョウセイ</t>
    </rPh>
    <rPh sb="68" eb="70">
      <t>バアイ</t>
    </rPh>
    <rPh sb="76" eb="77">
      <t>ガク</t>
    </rPh>
    <phoneticPr fontId="3"/>
  </si>
  <si>
    <t>※　（Ｄ）＜０となる場合（Ｄ）≧０となるよう調整
※　別記第３様式(２)の補助申請額と同額</t>
    <rPh sb="10" eb="12">
      <t>バアイ</t>
    </rPh>
    <rPh sb="22" eb="24">
      <t>チョウセイ</t>
    </rPh>
    <rPh sb="27" eb="29">
      <t>ベッキ</t>
    </rPh>
    <rPh sb="29" eb="30">
      <t>ダイ</t>
    </rPh>
    <rPh sb="31" eb="33">
      <t>ヨウシキ</t>
    </rPh>
    <rPh sb="37" eb="39">
      <t>ホジョ</t>
    </rPh>
    <rPh sb="39" eb="41">
      <t>シンセイ</t>
    </rPh>
    <rPh sb="41" eb="42">
      <t>ガク</t>
    </rPh>
    <rPh sb="43" eb="45">
      <t>ドウガク</t>
    </rPh>
    <phoneticPr fontId="3"/>
  </si>
  <si>
    <t>※　事業実施者の支出した経費(別記第３号様式(３))に基づいて記入し、各請求書（領収書）の写しは「番号」欄と揃え昇順に並べて添付すること。</t>
    <rPh sb="2" eb="4">
      <t>ジギョウ</t>
    </rPh>
    <rPh sb="4" eb="6">
      <t>ジッシ</t>
    </rPh>
    <rPh sb="6" eb="7">
      <t>シャ</t>
    </rPh>
    <rPh sb="8" eb="10">
      <t>シシュツ</t>
    </rPh>
    <rPh sb="12" eb="14">
      <t>ケイヒ</t>
    </rPh>
    <rPh sb="15" eb="17">
      <t>ベッキ</t>
    </rPh>
    <rPh sb="17" eb="18">
      <t>ダイ</t>
    </rPh>
    <rPh sb="19" eb="20">
      <t>ゴウ</t>
    </rPh>
    <rPh sb="20" eb="22">
      <t>ヨウシキ</t>
    </rPh>
    <rPh sb="27" eb="28">
      <t>モト</t>
    </rPh>
    <rPh sb="31" eb="33">
      <t>キニュウ</t>
    </rPh>
    <phoneticPr fontId="3"/>
  </si>
  <si>
    <t>※　各請求書（領収書）の宛名が別記第３号様式(３)に記載の事業実施者であることを確認すること。それ以外の場合は補助対象外となる可能性があることに留意すること。</t>
    <rPh sb="2" eb="6">
      <t>カクセイキュウショ</t>
    </rPh>
    <rPh sb="7" eb="10">
      <t>リョウシュウショ</t>
    </rPh>
    <rPh sb="12" eb="14">
      <t>アテナ</t>
    </rPh>
    <rPh sb="17" eb="18">
      <t>ダイ</t>
    </rPh>
    <rPh sb="19" eb="20">
      <t>ゴウ</t>
    </rPh>
    <rPh sb="20" eb="22">
      <t>ヨウシキ</t>
    </rPh>
    <rPh sb="26" eb="28">
      <t>キサイ</t>
    </rPh>
    <rPh sb="29" eb="34">
      <t>ジギョウジッシシャ</t>
    </rPh>
    <rPh sb="40" eb="42">
      <t>カクニン</t>
    </rPh>
    <rPh sb="49" eb="51">
      <t>イガイ</t>
    </rPh>
    <rPh sb="52" eb="54">
      <t>バアイ</t>
    </rPh>
    <rPh sb="55" eb="57">
      <t>ホジョ</t>
    </rPh>
    <rPh sb="57" eb="60">
      <t>タイショウガイ</t>
    </rPh>
    <rPh sb="63" eb="66">
      <t>カノウセイ</t>
    </rPh>
    <rPh sb="72" eb="74">
      <t>リュウイ</t>
    </rPh>
    <phoneticPr fontId="3"/>
  </si>
  <si>
    <t>令和８年度高知県文化芸術活動事業費補助金実績報告書</t>
    <rPh sb="0" eb="2">
      <t>レイワ</t>
    </rPh>
    <rPh sb="5" eb="8">
      <t>コウチケン</t>
    </rPh>
    <rPh sb="14" eb="17">
      <t>ジギョウヒ</t>
    </rPh>
    <rPh sb="17" eb="20">
      <t>ホジョキン</t>
    </rPh>
    <rPh sb="20" eb="22">
      <t>ジッセキ</t>
    </rPh>
    <rPh sb="22" eb="24">
      <t>ホウコク</t>
    </rPh>
    <rPh sb="24" eb="25">
      <t>ショ</t>
    </rPh>
    <phoneticPr fontId="3"/>
  </si>
  <si>
    <t>団体名</t>
    <rPh sb="0" eb="3">
      <t>ダンタイメイ</t>
    </rPh>
    <phoneticPr fontId="3"/>
  </si>
  <si>
    <t>代表者名</t>
    <rPh sb="0" eb="3">
      <t>ダイヒョウシャ</t>
    </rPh>
    <rPh sb="3" eb="4">
      <t>メイ</t>
    </rPh>
    <phoneticPr fontId="3"/>
  </si>
  <si>
    <t>（生年月日　　　　　　　　　　　）</t>
    <rPh sb="1" eb="3">
      <t>セイネン</t>
    </rPh>
    <rPh sb="3" eb="5">
      <t>ガッピ</t>
    </rPh>
    <phoneticPr fontId="3"/>
  </si>
  <si>
    <t>住　所</t>
    <rPh sb="0" eb="1">
      <t>ジュウ</t>
    </rPh>
    <rPh sb="2" eb="3">
      <t>トコロ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</si>
</sst>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_);[Red]\(0\)"/>
    <numFmt numFmtId="178" formatCode="#,##0_ "/>
    <numFmt numFmtId="179" formatCode="000000#"/>
    <numFmt numFmtId="180" formatCode="[DBNum3][$-411]0"/>
    <numFmt numFmtId="181" formatCode="#,##0_);[Red]\(#,##0\)"/>
    <numFmt numFmtId="182" formatCode="#,##0.0_ "/>
    <numFmt numFmtId="183" formatCode="#,##0;&quot;▲ &quot;#,##0"/>
  </numFmts>
  <fonts count="24">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明朝"/>
      <family val="1"/>
    </font>
    <font>
      <b/>
      <sz val="12"/>
      <color auto="1"/>
      <name val="ＭＳ ゴシック"/>
      <family val="3"/>
    </font>
    <font>
      <sz val="11"/>
      <color auto="1"/>
      <name val="ＭＳ 明朝"/>
      <family val="1"/>
    </font>
    <font>
      <sz val="10"/>
      <color auto="1"/>
      <name val="ＭＳ 明朝"/>
      <family val="1"/>
    </font>
    <font>
      <sz val="12"/>
      <color auto="1"/>
      <name val="ＭＳ ゴシック"/>
      <family val="3"/>
    </font>
    <font>
      <sz val="16"/>
      <color auto="1"/>
      <name val="ＭＳ ゴシック"/>
      <family val="3"/>
    </font>
    <font>
      <sz val="10"/>
      <color auto="1"/>
      <name val="ＭＳ ゴシック"/>
      <family val="3"/>
    </font>
    <font>
      <sz val="11"/>
      <color auto="1"/>
      <name val="ＭＳ ゴシック"/>
      <family val="3"/>
    </font>
    <font>
      <sz val="14"/>
      <color auto="1"/>
      <name val="ＭＳ 明朝"/>
      <family val="1"/>
    </font>
    <font>
      <b/>
      <sz val="12"/>
      <color theme="0"/>
      <name val="ＭＳ 明朝"/>
      <family val="1"/>
    </font>
    <font>
      <b/>
      <sz val="12"/>
      <color rgb="FFFF0000"/>
      <name val="ＭＳ 明朝"/>
      <family val="1"/>
    </font>
    <font>
      <sz val="11"/>
      <color theme="0"/>
      <name val="ＭＳ Ｐゴシック"/>
      <family val="3"/>
    </font>
    <font>
      <u/>
      <sz val="12"/>
      <color auto="1"/>
      <name val="ＭＳ ゴシック"/>
      <family val="3"/>
    </font>
    <font>
      <sz val="14"/>
      <color auto="1"/>
      <name val="ＭＳ ゴシック"/>
      <family val="3"/>
    </font>
    <font>
      <sz val="10.5"/>
      <color auto="1"/>
      <name val="ＭＳ 明朝"/>
      <family val="1"/>
    </font>
    <font>
      <sz val="10.5"/>
      <color auto="1"/>
      <name val="ＭＳ ゴシック"/>
      <family val="3"/>
    </font>
    <font>
      <sz val="12"/>
      <color theme="0"/>
      <name val="ＭＳ 明朝"/>
      <family val="1"/>
    </font>
    <font>
      <b/>
      <sz val="11"/>
      <color rgb="FFFF0000"/>
      <name val="ＭＳ ゴシック"/>
      <family val="3"/>
    </font>
    <font>
      <b/>
      <sz val="11"/>
      <color theme="0"/>
      <name val="ＭＳ ゴシック"/>
      <family val="3"/>
    </font>
    <font>
      <sz val="9"/>
      <color auto="1"/>
      <name val="ＭＳ 明朝"/>
      <family val="1"/>
    </font>
  </fonts>
  <fills count="4">
    <fill>
      <patternFill patternType="none"/>
    </fill>
    <fill>
      <patternFill patternType="gray125"/>
    </fill>
    <fill>
      <patternFill patternType="solid">
        <fgColor rgb="FFCCFFFF"/>
        <bgColor indexed="64"/>
      </patternFill>
    </fill>
    <fill>
      <gradientFill degree="90">
        <stop position="0">
          <color theme="0"/>
        </stop>
        <stop position="1">
          <color theme="0"/>
        </stop>
      </gradientFill>
    </fill>
  </fills>
  <borders count="244">
    <border>
      <left/>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bottom style="double">
        <color indexed="64"/>
      </bottom>
      <diagonal/>
    </border>
    <border>
      <left/>
      <right/>
      <top style="double">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Up="1">
      <left/>
      <right/>
      <top style="thin">
        <color indexed="64"/>
      </top>
      <bottom style="thin">
        <color indexed="64"/>
      </bottom>
      <diagonal style="thin">
        <color indexed="64"/>
      </diagonal>
    </border>
    <border>
      <left/>
      <right/>
      <top style="thin">
        <color indexed="64"/>
      </top>
      <bottom style="double">
        <color indexed="64"/>
      </bottom>
      <diagonal/>
    </border>
    <border>
      <left/>
      <right style="hair">
        <color indexed="64"/>
      </right>
      <top style="hair">
        <color indexed="64"/>
      </top>
      <bottom style="thin">
        <color indexed="64"/>
      </bottom>
      <diagonal/>
    </border>
    <border>
      <left/>
      <right style="thin">
        <color indexed="64"/>
      </right>
      <top style="hair">
        <color indexed="64"/>
      </top>
      <bottom style="medium">
        <color indexed="64"/>
      </bottom>
      <diagonal/>
    </border>
    <border>
      <left style="hair">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double">
        <color indexed="64"/>
      </bottom>
      <diagonal/>
    </border>
    <border>
      <left/>
      <right style="medium">
        <color indexed="64"/>
      </right>
      <top style="hair">
        <color indexed="64"/>
      </top>
      <bottom style="medium">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style="double">
        <color indexed="64"/>
      </top>
      <bottom style="thick">
        <color indexed="64"/>
      </bottom>
      <diagonal/>
    </border>
    <border>
      <left/>
      <right/>
      <top/>
      <bottom style="thick">
        <color indexed="64"/>
      </bottom>
      <diagonal/>
    </border>
    <border>
      <left style="thick">
        <color indexed="64"/>
      </left>
      <right style="thin">
        <color indexed="64"/>
      </right>
      <top style="thick">
        <color indexed="64"/>
      </top>
      <bottom style="medium">
        <color indexed="64"/>
      </bottom>
      <diagonal/>
    </border>
    <border>
      <left style="thick">
        <color indexed="64"/>
      </left>
      <right style="hair">
        <color indexed="64"/>
      </right>
      <top style="thin">
        <color indexed="64"/>
      </top>
      <bottom/>
      <diagonal/>
    </border>
    <border>
      <left style="thick">
        <color indexed="64"/>
      </left>
      <right style="hair">
        <color indexed="64"/>
      </right>
      <top/>
      <bottom style="double">
        <color indexed="64"/>
      </bottom>
      <diagonal/>
    </border>
    <border>
      <left style="thick">
        <color indexed="64"/>
      </left>
      <right style="thin">
        <color indexed="64"/>
      </right>
      <top/>
      <bottom style="thick">
        <color indexed="64"/>
      </bottom>
      <diagonal/>
    </border>
    <border>
      <left style="thick">
        <color indexed="64"/>
      </left>
      <right/>
      <top style="thick">
        <color indexed="64"/>
      </top>
      <bottom/>
      <diagonal/>
    </border>
    <border>
      <left style="thick">
        <color indexed="64"/>
      </left>
      <right/>
      <top/>
      <bottom style="medium">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style="thin">
        <color indexed="64"/>
      </right>
      <top/>
      <bottom style="double">
        <color indexed="64"/>
      </bottom>
      <diagonal/>
    </border>
    <border>
      <left style="thick">
        <color indexed="64"/>
      </left>
      <right/>
      <top style="double">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style="thick">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thick">
        <color indexed="64"/>
      </bottom>
      <diagonal/>
    </border>
    <border>
      <left/>
      <right/>
      <top style="thick">
        <color indexed="64"/>
      </top>
      <bottom/>
      <diagonal/>
    </border>
    <border>
      <left/>
      <right/>
      <top style="double">
        <color indexed="64"/>
      </top>
      <bottom style="thick">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ck">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ck">
        <color indexed="64"/>
      </bottom>
      <diagonal/>
    </border>
    <border>
      <left style="thin">
        <color indexed="64"/>
      </left>
      <right/>
      <top style="medium">
        <color indexed="64"/>
      </top>
      <bottom style="medium">
        <color indexed="64"/>
      </bottom>
      <diagonal/>
    </border>
    <border>
      <left style="medium">
        <color indexed="64"/>
      </left>
      <right/>
      <top style="thick">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diagonalUp="1">
      <left style="thin">
        <color indexed="64"/>
      </left>
      <right style="thin">
        <color indexed="64"/>
      </right>
      <top style="double">
        <color indexed="64"/>
      </top>
      <bottom style="thick">
        <color indexed="64"/>
      </bottom>
      <diagonal style="thin">
        <color indexed="64"/>
      </diagonal>
    </border>
    <border>
      <left style="thin">
        <color indexed="64"/>
      </left>
      <right/>
      <top style="thick">
        <color indexed="64"/>
      </top>
      <bottom/>
      <diagonal/>
    </border>
    <border diagonalUp="1">
      <left style="thin">
        <color indexed="64"/>
      </left>
      <right/>
      <top style="thin">
        <color indexed="64"/>
      </top>
      <bottom style="double">
        <color indexed="64"/>
      </bottom>
      <diagonal style="thin">
        <color indexed="64"/>
      </diagonal>
    </border>
    <border>
      <left style="thin">
        <color indexed="64"/>
      </left>
      <right/>
      <top style="thick">
        <color indexed="64"/>
      </top>
      <bottom style="medium">
        <color indexed="64"/>
      </bottom>
      <diagonal/>
    </border>
    <border diagonalUp="1">
      <left/>
      <right/>
      <top style="thin">
        <color indexed="64"/>
      </top>
      <bottom style="double">
        <color indexed="64"/>
      </bottom>
      <diagonal style="thin">
        <color indexed="64"/>
      </diagonal>
    </border>
    <border>
      <left/>
      <right/>
      <top style="thick">
        <color indexed="64"/>
      </top>
      <bottom style="medium">
        <color indexed="64"/>
      </bottom>
      <diagonal/>
    </border>
    <border>
      <left/>
      <right style="thin">
        <color indexed="64"/>
      </right>
      <top style="thick">
        <color indexed="64"/>
      </top>
      <bottom/>
      <diagonal/>
    </border>
    <border diagonalUp="1">
      <left style="thin">
        <color indexed="64"/>
      </left>
      <right/>
      <top style="double">
        <color indexed="64"/>
      </top>
      <bottom style="thick">
        <color indexed="64"/>
      </bottom>
      <diagonal style="thin">
        <color indexed="64"/>
      </diagonal>
    </border>
    <border diagonalUp="1">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diagonalUp="1">
      <left/>
      <right style="thick">
        <color indexed="64"/>
      </right>
      <top style="thin">
        <color indexed="64"/>
      </top>
      <bottom style="double">
        <color indexed="64"/>
      </bottom>
      <diagonal style="thin">
        <color indexed="64"/>
      </diagonal>
    </border>
    <border>
      <left/>
      <right style="thick">
        <color indexed="64"/>
      </right>
      <top style="double">
        <color indexed="64"/>
      </top>
      <bottom style="thick">
        <color indexed="64"/>
      </bottom>
      <diagonal/>
    </border>
    <border>
      <left/>
      <right style="thick">
        <color indexed="64"/>
      </right>
      <top style="thick">
        <color indexed="64"/>
      </top>
      <bottom style="medium">
        <color indexed="64"/>
      </bottom>
      <diagonal/>
    </border>
    <border>
      <left/>
      <right style="thick">
        <color indexed="64"/>
      </right>
      <top style="thin">
        <color indexed="64"/>
      </top>
      <bottom style="hair">
        <color indexed="64"/>
      </bottom>
      <diagonal/>
    </border>
    <border>
      <left/>
      <right style="thick">
        <color indexed="64"/>
      </right>
      <top style="hair">
        <color indexed="64"/>
      </top>
      <bottom style="double">
        <color indexed="64"/>
      </bottom>
      <diagonal/>
    </border>
    <border>
      <left/>
      <right style="thick">
        <color indexed="64"/>
      </right>
      <top style="medium">
        <color indexed="64"/>
      </top>
      <bottom/>
      <diagonal/>
    </border>
    <border>
      <left/>
      <right style="thick">
        <color indexed="64"/>
      </right>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double">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diagonalUp="1">
      <left style="hair">
        <color indexed="64"/>
      </left>
      <right style="hair">
        <color indexed="64"/>
      </right>
      <top/>
      <bottom/>
      <diagonal style="hair">
        <color indexed="64"/>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diagonalUp="1">
      <left style="hair">
        <color indexed="64"/>
      </left>
      <right style="thin">
        <color indexed="64"/>
      </right>
      <top/>
      <bottom/>
      <diagonal style="hair">
        <color indexed="64"/>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ck">
        <color indexed="64"/>
      </left>
      <right style="hair">
        <color indexed="64"/>
      </right>
      <top style="medium">
        <color indexed="64"/>
      </top>
      <bottom style="thick">
        <color indexed="64"/>
      </bottom>
      <diagonal/>
    </border>
    <border>
      <left style="hair">
        <color indexed="64"/>
      </left>
      <right style="hair">
        <color indexed="64"/>
      </right>
      <top style="medium">
        <color indexed="64"/>
      </top>
      <bottom style="thick">
        <color indexed="64"/>
      </bottom>
      <diagonal/>
    </border>
    <border>
      <left style="hair">
        <color indexed="64"/>
      </left>
      <right style="double">
        <color indexed="64"/>
      </right>
      <top style="thin">
        <color indexed="64"/>
      </top>
      <bottom/>
      <diagonal/>
    </border>
    <border>
      <left style="hair">
        <color indexed="64"/>
      </left>
      <right style="double">
        <color indexed="64"/>
      </right>
      <top/>
      <bottom style="thin">
        <color indexed="64"/>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thick">
        <color indexed="64"/>
      </right>
      <top style="medium">
        <color indexed="64"/>
      </top>
      <bottom style="thick">
        <color indexed="64"/>
      </bottom>
      <diagonal/>
    </border>
    <border>
      <left style="hair">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double">
        <color indexed="64"/>
      </left>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2" fillId="0" borderId="0"/>
    <xf numFmtId="0" fontId="1" fillId="0" borderId="0">
      <alignment vertical="center"/>
    </xf>
    <xf numFmtId="38" fontId="1" fillId="0" borderId="0" applyFont="0" applyFill="0" applyBorder="0" applyAlignment="0" applyProtection="0">
      <alignment vertical="center"/>
    </xf>
  </cellStyleXfs>
  <cellXfs count="609">
    <xf numFmtId="0" fontId="0" fillId="0" borderId="0" xfId="0">
      <alignment vertical="center"/>
    </xf>
    <xf numFmtId="0" fontId="2" fillId="0" borderId="0" xfId="4"/>
    <xf numFmtId="0" fontId="0" fillId="0" borderId="0" xfId="0" applyAlignment="1"/>
    <xf numFmtId="0" fontId="4" fillId="0" borderId="0" xfId="0" applyFont="1">
      <alignment vertical="center"/>
    </xf>
    <xf numFmtId="0" fontId="4" fillId="0" borderId="0" xfId="0" applyFont="1" applyAlignment="1">
      <alignment horizontal="center"/>
    </xf>
    <xf numFmtId="0" fontId="4" fillId="0" borderId="0" xfId="0" applyFont="1" applyAlignment="1">
      <alignment horizontal="right" vertical="top"/>
    </xf>
    <xf numFmtId="0" fontId="4"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pplyProtection="1">
      <alignment horizontal="right" vertical="center" indent="1"/>
      <protection locked="0"/>
    </xf>
    <xf numFmtId="0" fontId="4" fillId="0" borderId="0" xfId="0" applyFont="1" applyAlignment="1">
      <alignment horizontal="right" vertical="center"/>
    </xf>
    <xf numFmtId="0" fontId="4" fillId="0" borderId="1" xfId="0" applyFont="1" applyBorder="1" applyAlignment="1">
      <alignment vertical="center" textRotation="255" wrapText="1"/>
    </xf>
    <xf numFmtId="0" fontId="4" fillId="0" borderId="2" xfId="0" applyFont="1" applyBorder="1" applyAlignment="1">
      <alignment vertical="center" textRotation="255" wrapText="1"/>
    </xf>
    <xf numFmtId="0" fontId="4" fillId="0" borderId="3" xfId="0" applyFont="1" applyBorder="1" applyAlignment="1">
      <alignment vertical="center" textRotation="255"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justify"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xf>
    <xf numFmtId="0" fontId="4" fillId="2" borderId="0" xfId="0" applyFont="1" applyFill="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pplyProtection="1">
      <alignment horizontal="left" vertical="center" wrapText="1"/>
      <protection locked="0"/>
    </xf>
    <xf numFmtId="0" fontId="4" fillId="0" borderId="12" xfId="0" applyFont="1" applyBorder="1" applyAlignment="1">
      <alignment horizontal="center" vertical="center" wrapText="1"/>
    </xf>
    <xf numFmtId="49" fontId="4" fillId="0" borderId="5" xfId="0" applyNumberFormat="1"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6" fillId="0" borderId="14" xfId="0" applyFont="1" applyBorder="1" applyAlignment="1" applyProtection="1">
      <alignment vertical="center" wrapText="1"/>
      <protection locked="0"/>
    </xf>
    <xf numFmtId="0" fontId="4"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49" fontId="4" fillId="0" borderId="15" xfId="0" applyNumberFormat="1"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2" borderId="0" xfId="0" applyFont="1" applyFill="1" applyBorder="1" applyAlignment="1">
      <alignment horizontal="center" vertical="center"/>
    </xf>
    <xf numFmtId="0" fontId="7" fillId="0" borderId="0" xfId="0" applyFont="1" applyAlignment="1">
      <alignment vertical="center" wrapText="1"/>
    </xf>
    <xf numFmtId="0" fontId="4" fillId="0" borderId="18"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wrapText="1"/>
      <protection locked="0"/>
    </xf>
    <xf numFmtId="0" fontId="4" fillId="0" borderId="0" xfId="0" applyFont="1" applyAlignment="1" applyProtection="1">
      <alignment horizontal="center" vertical="center" shrinkToFit="1"/>
      <protection locked="0"/>
    </xf>
    <xf numFmtId="0" fontId="4" fillId="0" borderId="19" xfId="0" applyFont="1" applyBorder="1" applyAlignment="1">
      <alignment horizontal="center" vertical="center" wrapText="1"/>
    </xf>
    <xf numFmtId="0" fontId="4" fillId="0" borderId="16"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8" fillId="0" borderId="0" xfId="0" applyFont="1" applyAlignment="1">
      <alignment horizontal="right" vertical="top"/>
    </xf>
    <xf numFmtId="0" fontId="4" fillId="0" borderId="20" xfId="0" applyFont="1" applyBorder="1" applyAlignment="1" applyProtection="1">
      <alignment horizontal="left" vertical="center" shrinkToFit="1"/>
      <protection locked="0"/>
    </xf>
    <xf numFmtId="0" fontId="6" fillId="0" borderId="21" xfId="0" applyFont="1" applyBorder="1" applyAlignment="1" applyProtection="1">
      <alignment vertical="center" wrapText="1"/>
      <protection locked="0"/>
    </xf>
    <xf numFmtId="0" fontId="4" fillId="0" borderId="2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shrinkToFit="1"/>
      <protection locked="0"/>
    </xf>
    <xf numFmtId="49" fontId="4" fillId="0" borderId="22" xfId="0" applyNumberFormat="1"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176" fontId="4" fillId="0" borderId="0" xfId="0" applyNumberFormat="1" applyFont="1">
      <alignment vertical="center"/>
    </xf>
    <xf numFmtId="0" fontId="4" fillId="0" borderId="0" xfId="0" applyFont="1" applyAlignment="1">
      <alignment horizontal="justify" vertical="center"/>
    </xf>
    <xf numFmtId="0" fontId="8" fillId="0" borderId="0" xfId="0" applyFont="1" applyAlignment="1">
      <alignment vertical="center" wrapText="1"/>
    </xf>
    <xf numFmtId="0" fontId="9" fillId="0" borderId="0" xfId="0" applyFont="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wrapText="1"/>
    </xf>
    <xf numFmtId="0" fontId="8" fillId="0" borderId="26" xfId="0" applyFont="1" applyBorder="1" applyAlignment="1">
      <alignment horizontal="center" wrapText="1"/>
    </xf>
    <xf numFmtId="0" fontId="7" fillId="0" borderId="26" xfId="0" applyFont="1" applyBorder="1" applyAlignment="1">
      <alignment vertical="center" wrapText="1"/>
    </xf>
    <xf numFmtId="0" fontId="8" fillId="0" borderId="24"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4" xfId="0" applyFont="1" applyBorder="1" applyAlignment="1">
      <alignment vertical="center" wrapText="1"/>
    </xf>
    <xf numFmtId="0" fontId="8" fillId="0" borderId="26" xfId="0" applyFont="1" applyBorder="1" applyAlignment="1">
      <alignment vertical="center" wrapText="1"/>
    </xf>
    <xf numFmtId="0" fontId="8" fillId="0" borderId="28" xfId="0" applyFont="1" applyBorder="1" applyAlignment="1">
      <alignment horizontal="center" wrapText="1"/>
    </xf>
    <xf numFmtId="0" fontId="8" fillId="0" borderId="26" xfId="0" applyFont="1" applyBorder="1" applyAlignment="1">
      <alignment horizontal="center" vertical="top"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10" fillId="0" borderId="29" xfId="0" applyFont="1" applyBorder="1" applyAlignment="1">
      <alignment vertical="center" wrapText="1"/>
    </xf>
    <xf numFmtId="0" fontId="10" fillId="0" borderId="0" xfId="0" applyFont="1" applyAlignment="1">
      <alignment vertical="center" wrapText="1"/>
    </xf>
    <xf numFmtId="0" fontId="8" fillId="0" borderId="25" xfId="0" applyFont="1" applyBorder="1" applyAlignment="1">
      <alignment vertical="center" wrapText="1"/>
    </xf>
    <xf numFmtId="0" fontId="7" fillId="0" borderId="27" xfId="0" applyFont="1" applyBorder="1" applyAlignment="1">
      <alignment vertical="top" wrapText="1"/>
    </xf>
    <xf numFmtId="0" fontId="8" fillId="0" borderId="30" xfId="0" applyFont="1" applyBorder="1" applyAlignment="1">
      <alignment horizontal="center"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3" xfId="0" applyFont="1" applyBorder="1" applyAlignment="1">
      <alignment horizontal="right" vertical="center" wrapText="1"/>
    </xf>
    <xf numFmtId="0" fontId="11" fillId="0" borderId="34" xfId="0" applyFont="1" applyBorder="1" applyAlignment="1">
      <alignment horizontal="right"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29" xfId="0" applyFont="1" applyBorder="1" applyAlignment="1">
      <alignment vertical="center" wrapText="1"/>
    </xf>
    <xf numFmtId="0" fontId="4" fillId="0" borderId="39" xfId="0" applyFont="1" applyBorder="1" applyAlignment="1" applyProtection="1">
      <alignment vertical="center" shrinkToFit="1"/>
      <protection locked="0"/>
    </xf>
    <xf numFmtId="0" fontId="4" fillId="0" borderId="39" xfId="0" applyFont="1" applyBorder="1" applyAlignment="1" applyProtection="1">
      <alignment vertical="center" wrapText="1" shrinkToFit="1"/>
      <protection locked="0"/>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pplyProtection="1">
      <alignment horizontal="left" vertical="top" wrapText="1" shrinkToFit="1"/>
      <protection locked="0"/>
    </xf>
    <xf numFmtId="0" fontId="4" fillId="0" borderId="43" xfId="0" applyFont="1" applyBorder="1" applyAlignment="1" applyProtection="1">
      <alignment horizontal="left" vertical="top" wrapText="1" shrinkToFit="1"/>
      <protection locked="0"/>
    </xf>
    <xf numFmtId="0" fontId="6" fillId="0" borderId="44" xfId="0" applyFont="1" applyBorder="1" applyAlignment="1">
      <alignment horizontal="center" vertical="center" wrapText="1"/>
    </xf>
    <xf numFmtId="0" fontId="6" fillId="0" borderId="43" xfId="0" applyFont="1" applyBorder="1" applyAlignment="1">
      <alignment horizontal="center" vertical="center" shrinkToFit="1"/>
    </xf>
    <xf numFmtId="0" fontId="4" fillId="0" borderId="45" xfId="0" applyFont="1" applyBorder="1" applyAlignment="1">
      <alignment horizontal="center" vertical="center"/>
    </xf>
    <xf numFmtId="177" fontId="12" fillId="0" borderId="46" xfId="0" applyNumberFormat="1" applyFont="1" applyBorder="1" applyAlignment="1" applyProtection="1">
      <alignment horizontal="center" vertical="center" wrapText="1"/>
      <protection locked="0"/>
    </xf>
    <xf numFmtId="0" fontId="4" fillId="0" borderId="46" xfId="0" applyFont="1" applyBorder="1" applyAlignment="1">
      <alignment horizontal="center" vertical="center"/>
    </xf>
    <xf numFmtId="178" fontId="12" fillId="0" borderId="47" xfId="0" applyNumberFormat="1" applyFont="1" applyBorder="1" applyAlignment="1" applyProtection="1">
      <alignment vertical="center" shrinkToFit="1"/>
      <protection locked="0"/>
    </xf>
    <xf numFmtId="0" fontId="4" fillId="0" borderId="46" xfId="0" applyFont="1" applyBorder="1" applyAlignment="1">
      <alignment horizontal="center" vertical="center" shrinkToFit="1"/>
    </xf>
    <xf numFmtId="0" fontId="4" fillId="0" borderId="48"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protection locked="0"/>
    </xf>
    <xf numFmtId="0" fontId="4" fillId="0" borderId="51" xfId="0" applyFont="1" applyBorder="1" applyAlignment="1">
      <alignment horizontal="center" vertical="center" wrapText="1"/>
    </xf>
    <xf numFmtId="0" fontId="7" fillId="0" borderId="46" xfId="0" applyFont="1" applyBorder="1" applyAlignment="1">
      <alignment horizontal="left" vertical="center"/>
    </xf>
    <xf numFmtId="0" fontId="4" fillId="0" borderId="40" xfId="0" applyFont="1" applyBorder="1" applyAlignment="1" applyProtection="1">
      <alignment horizontal="left" vertical="top" wrapText="1" shrinkToFit="1"/>
      <protection locked="0"/>
    </xf>
    <xf numFmtId="0" fontId="4" fillId="0" borderId="41" xfId="0" applyFont="1" applyBorder="1" applyAlignment="1" applyProtection="1">
      <alignment horizontal="left" vertical="top" wrapText="1" shrinkToFit="1"/>
      <protection locked="0"/>
    </xf>
    <xf numFmtId="0" fontId="4" fillId="0" borderId="44" xfId="0" applyFont="1" applyBorder="1" applyAlignment="1">
      <alignment horizontal="center" vertical="center" wrapText="1"/>
    </xf>
    <xf numFmtId="0" fontId="7" fillId="0" borderId="48" xfId="0" applyFont="1" applyBorder="1" applyAlignment="1" applyProtection="1">
      <alignment vertical="center" wrapText="1"/>
      <protection locked="0"/>
    </xf>
    <xf numFmtId="0" fontId="7" fillId="0" borderId="49" xfId="0" applyFont="1" applyBorder="1" applyAlignment="1" applyProtection="1">
      <alignment vertical="center" wrapText="1"/>
      <protection locked="0"/>
    </xf>
    <xf numFmtId="0" fontId="7" fillId="0" borderId="52" xfId="0" applyFont="1" applyBorder="1" applyAlignment="1" applyProtection="1">
      <alignment vertical="center" wrapText="1"/>
      <protection locked="0"/>
    </xf>
    <xf numFmtId="0" fontId="4" fillId="0" borderId="42" xfId="0" applyFont="1" applyBorder="1" applyAlignment="1">
      <alignment vertical="center" wrapText="1"/>
    </xf>
    <xf numFmtId="0" fontId="4" fillId="0" borderId="43" xfId="0" applyFont="1" applyBorder="1" applyAlignment="1" applyProtection="1">
      <alignment vertical="center" wrapText="1" shrinkToFit="1"/>
      <protection locked="0"/>
    </xf>
    <xf numFmtId="0" fontId="8" fillId="0" borderId="39" xfId="0" applyFont="1" applyBorder="1" applyAlignment="1">
      <alignment horizontal="center" vertical="center" wrapText="1"/>
    </xf>
    <xf numFmtId="0" fontId="4" fillId="0" borderId="39" xfId="0" applyFont="1" applyBorder="1" applyAlignment="1" applyProtection="1">
      <alignment vertical="top" wrapText="1"/>
      <protection locked="0"/>
    </xf>
    <xf numFmtId="0" fontId="4" fillId="0" borderId="40" xfId="0" applyFont="1" applyBorder="1" applyAlignment="1" applyProtection="1">
      <alignment horizontal="center" vertical="top" wrapText="1"/>
      <protection locked="0"/>
    </xf>
    <xf numFmtId="0" fontId="4" fillId="0" borderId="43" xfId="0" applyFont="1" applyBorder="1" applyAlignment="1" applyProtection="1">
      <alignment horizontal="center" vertical="top" wrapText="1"/>
      <protection locked="0"/>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wrapText="1"/>
    </xf>
    <xf numFmtId="0" fontId="4" fillId="0" borderId="0" xfId="0" applyFont="1" applyAlignment="1">
      <alignment horizontal="left" vertical="center" wrapText="1"/>
    </xf>
    <xf numFmtId="178" fontId="4" fillId="0" borderId="44" xfId="0" applyNumberFormat="1" applyFont="1" applyBorder="1" applyAlignment="1">
      <alignment horizontal="right" vertical="center" wrapText="1"/>
    </xf>
    <xf numFmtId="178" fontId="4" fillId="0" borderId="46" xfId="0" applyNumberFormat="1" applyFont="1" applyBorder="1" applyAlignment="1">
      <alignment horizontal="right" vertical="center" wrapText="1"/>
    </xf>
    <xf numFmtId="178" fontId="4" fillId="0" borderId="53" xfId="0" applyNumberFormat="1" applyFont="1" applyBorder="1" applyAlignment="1" applyProtection="1">
      <alignment horizontal="right" vertical="center" wrapText="1"/>
      <protection locked="0"/>
    </xf>
    <xf numFmtId="178" fontId="4" fillId="0" borderId="54" xfId="0" applyNumberFormat="1" applyFont="1" applyBorder="1" applyAlignment="1">
      <alignment horizontal="right"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pplyProtection="1">
      <alignment vertical="center" shrinkToFit="1"/>
      <protection locked="0"/>
    </xf>
    <xf numFmtId="0" fontId="4" fillId="0" borderId="58" xfId="0" applyFont="1" applyBorder="1" applyAlignment="1">
      <alignment horizontal="center" vertical="center"/>
    </xf>
    <xf numFmtId="0" fontId="4" fillId="0" borderId="59" xfId="0" applyFont="1" applyBorder="1" applyAlignment="1" applyProtection="1">
      <alignment vertical="center" shrinkToFit="1"/>
      <protection locked="0"/>
    </xf>
    <xf numFmtId="0" fontId="0" fillId="0" borderId="59" xfId="0" applyBorder="1" applyAlignment="1" applyProtection="1">
      <alignment vertical="center" wrapText="1"/>
      <protection locked="0"/>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47" xfId="0" applyFont="1" applyBorder="1" applyAlignment="1" applyProtection="1">
      <alignment horizontal="left" vertical="top" wrapText="1" shrinkToFit="1"/>
      <protection locked="0"/>
    </xf>
    <xf numFmtId="0" fontId="4" fillId="0" borderId="62" xfId="0" applyFont="1" applyBorder="1" applyAlignment="1" applyProtection="1">
      <alignment horizontal="left" vertical="top" wrapText="1" shrinkToFit="1"/>
      <protection locked="0"/>
    </xf>
    <xf numFmtId="0" fontId="6" fillId="0" borderId="63" xfId="0" applyFont="1" applyBorder="1" applyAlignment="1">
      <alignment horizontal="center" vertical="center" wrapText="1"/>
    </xf>
    <xf numFmtId="0" fontId="6" fillId="0" borderId="62" xfId="0" applyFont="1" applyBorder="1" applyAlignment="1">
      <alignment horizontal="center" vertical="center" shrinkToFit="1"/>
    </xf>
    <xf numFmtId="0" fontId="4" fillId="0" borderId="64"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0" fontId="4" fillId="0" borderId="65" xfId="0" applyFont="1" applyBorder="1" applyAlignment="1">
      <alignment horizontal="center" vertical="center" wrapText="1"/>
    </xf>
    <xf numFmtId="0" fontId="0" fillId="0" borderId="15" xfId="0" applyBorder="1">
      <alignment vertical="center"/>
    </xf>
    <xf numFmtId="0" fontId="0" fillId="0" borderId="66" xfId="0" applyBorder="1" applyProtection="1">
      <alignment vertical="center"/>
      <protection locked="0"/>
    </xf>
    <xf numFmtId="0" fontId="0" fillId="0" borderId="67" xfId="0" applyBorder="1" applyProtection="1">
      <alignment vertical="center"/>
      <protection locked="0"/>
    </xf>
    <xf numFmtId="0" fontId="0" fillId="0" borderId="68" xfId="0" applyBorder="1" applyProtection="1">
      <alignment vertical="center"/>
      <protection locked="0"/>
    </xf>
    <xf numFmtId="0" fontId="4" fillId="0" borderId="69" xfId="0" applyFont="1" applyBorder="1" applyAlignment="1">
      <alignment horizontal="center" vertical="center" wrapText="1"/>
    </xf>
    <xf numFmtId="0" fontId="7" fillId="0" borderId="15" xfId="0" applyFont="1" applyBorder="1" applyAlignment="1">
      <alignment horizontal="left" vertical="center"/>
    </xf>
    <xf numFmtId="0" fontId="4" fillId="0" borderId="29" xfId="0" applyFont="1" applyBorder="1" applyAlignment="1" applyProtection="1">
      <alignment horizontal="left" vertical="top" wrapText="1" shrinkToFit="1"/>
      <protection locked="0"/>
    </xf>
    <xf numFmtId="0" fontId="4" fillId="0" borderId="0" xfId="0" applyFont="1" applyAlignment="1" applyProtection="1">
      <alignment horizontal="left" vertical="top" wrapText="1" shrinkToFit="1"/>
      <protection locked="0"/>
    </xf>
    <xf numFmtId="0" fontId="0" fillId="0" borderId="7" xfId="0" applyBorder="1">
      <alignment vertical="center"/>
    </xf>
    <xf numFmtId="0" fontId="7" fillId="0" borderId="70" xfId="0" applyFont="1" applyBorder="1" applyAlignment="1" applyProtection="1">
      <alignment vertical="center" wrapText="1"/>
      <protection locked="0"/>
    </xf>
    <xf numFmtId="0" fontId="7" fillId="0" borderId="71" xfId="0" applyFont="1" applyBorder="1" applyAlignment="1" applyProtection="1">
      <alignment vertical="center" wrapText="1"/>
      <protection locked="0"/>
    </xf>
    <xf numFmtId="0" fontId="7" fillId="0" borderId="72" xfId="0" applyFont="1" applyBorder="1" applyAlignment="1" applyProtection="1">
      <alignment vertical="center" wrapText="1"/>
      <protection locked="0"/>
    </xf>
    <xf numFmtId="0" fontId="4" fillId="0" borderId="47" xfId="0" applyFont="1" applyBorder="1" applyAlignment="1">
      <alignment vertical="center" wrapText="1"/>
    </xf>
    <xf numFmtId="0" fontId="4" fillId="0" borderId="62" xfId="0" applyFont="1" applyBorder="1" applyAlignment="1" applyProtection="1">
      <alignment vertical="center" wrapText="1" shrinkToFit="1"/>
      <protection locked="0"/>
    </xf>
    <xf numFmtId="0" fontId="8" fillId="0" borderId="59" xfId="0" applyFont="1" applyBorder="1" applyAlignment="1">
      <alignment horizontal="center" vertical="center" wrapText="1"/>
    </xf>
    <xf numFmtId="0" fontId="4" fillId="0" borderId="59" xfId="0" applyFont="1" applyBorder="1" applyAlignment="1" applyProtection="1">
      <alignment vertical="top" wrapText="1"/>
      <protection locked="0"/>
    </xf>
    <xf numFmtId="0" fontId="4" fillId="0" borderId="29" xfId="0" applyFont="1" applyBorder="1" applyAlignment="1" applyProtection="1">
      <alignment horizontal="center" vertical="top" wrapText="1"/>
      <protection locked="0"/>
    </xf>
    <xf numFmtId="0" fontId="4" fillId="0" borderId="62" xfId="0" applyFont="1" applyBorder="1" applyAlignment="1" applyProtection="1">
      <alignment horizontal="center" vertical="top" wrapText="1"/>
      <protection locked="0"/>
    </xf>
    <xf numFmtId="0" fontId="4" fillId="0" borderId="47" xfId="0" applyFont="1" applyBorder="1" applyAlignment="1">
      <alignment horizontal="center" vertical="center"/>
    </xf>
    <xf numFmtId="0" fontId="4" fillId="0" borderId="73" xfId="0" applyFont="1" applyBorder="1" applyAlignment="1">
      <alignment horizontal="center" vertical="center" wrapText="1"/>
    </xf>
    <xf numFmtId="178" fontId="4" fillId="0" borderId="63" xfId="0" applyNumberFormat="1" applyFont="1" applyBorder="1" applyAlignment="1">
      <alignment horizontal="right" vertical="center" wrapText="1"/>
    </xf>
    <xf numFmtId="178" fontId="4" fillId="0" borderId="15" xfId="0" applyNumberFormat="1" applyFont="1" applyBorder="1" applyAlignment="1">
      <alignment horizontal="right" vertical="center" wrapText="1"/>
    </xf>
    <xf numFmtId="178" fontId="4" fillId="0" borderId="74" xfId="0" applyNumberFormat="1" applyFont="1" applyBorder="1" applyAlignment="1" applyProtection="1">
      <alignment horizontal="right" vertical="center" wrapText="1"/>
      <protection locked="0"/>
    </xf>
    <xf numFmtId="178" fontId="4" fillId="0" borderId="75" xfId="0" applyNumberFormat="1" applyFont="1" applyBorder="1" applyAlignment="1">
      <alignment horizontal="right" vertical="center" wrapText="1"/>
    </xf>
    <xf numFmtId="0" fontId="4" fillId="0" borderId="18" xfId="0" applyFont="1" applyBorder="1" applyAlignment="1" applyProtection="1">
      <alignment horizontal="center" vertical="center" shrinkToFit="1"/>
      <protection locked="0"/>
    </xf>
    <xf numFmtId="0" fontId="4" fillId="0" borderId="14" xfId="0" applyFont="1" applyBorder="1" applyAlignment="1" applyProtection="1">
      <alignment horizontal="center" vertical="center" shrinkToFit="1"/>
      <protection locked="0"/>
    </xf>
    <xf numFmtId="0" fontId="4" fillId="0" borderId="66" xfId="0" applyFont="1" applyBorder="1" applyAlignment="1" applyProtection="1">
      <alignment horizontal="left" vertical="center"/>
      <protection locked="0"/>
    </xf>
    <xf numFmtId="0" fontId="4" fillId="0" borderId="14" xfId="0" applyFont="1" applyBorder="1" applyAlignment="1" applyProtection="1">
      <alignment vertical="center" shrinkToFit="1"/>
      <protection locked="0"/>
    </xf>
    <xf numFmtId="178" fontId="4" fillId="0" borderId="66" xfId="0" applyNumberFormat="1" applyFont="1" applyBorder="1" applyAlignment="1" applyProtection="1">
      <alignment horizontal="center" vertical="center" wrapText="1"/>
      <protection locked="0"/>
    </xf>
    <xf numFmtId="179" fontId="4" fillId="0" borderId="76" xfId="0" applyNumberFormat="1" applyFont="1" applyBorder="1" applyAlignment="1" applyProtection="1">
      <alignment horizontal="left" vertical="center"/>
      <protection locked="0"/>
    </xf>
    <xf numFmtId="0" fontId="4" fillId="3" borderId="77" xfId="0" applyFont="1" applyFill="1" applyBorder="1" applyAlignment="1">
      <alignment horizontal="center" vertical="center" wrapText="1"/>
    </xf>
    <xf numFmtId="0" fontId="4" fillId="0" borderId="78" xfId="0" applyFont="1" applyBorder="1" applyAlignment="1">
      <alignment horizontal="center" vertical="center" wrapText="1"/>
    </xf>
    <xf numFmtId="0" fontId="6" fillId="0" borderId="62" xfId="0" applyFont="1" applyBorder="1" applyAlignment="1">
      <alignment horizontal="center" vertical="center" wrapText="1"/>
    </xf>
    <xf numFmtId="0" fontId="4" fillId="0" borderId="15" xfId="0" applyFont="1" applyBorder="1" applyAlignment="1">
      <alignment horizontal="center" vertical="center" shrinkToFit="1"/>
    </xf>
    <xf numFmtId="178" fontId="12" fillId="0" borderId="79" xfId="0" applyNumberFormat="1" applyFont="1" applyBorder="1" applyAlignment="1" applyProtection="1">
      <alignment vertical="center" shrinkToFit="1"/>
      <protection locked="0"/>
    </xf>
    <xf numFmtId="0" fontId="0" fillId="0" borderId="69" xfId="0" applyBorder="1" applyAlignment="1">
      <alignment vertical="center" wrapText="1"/>
    </xf>
    <xf numFmtId="0" fontId="4" fillId="0" borderId="4" xfId="0" applyFont="1" applyBorder="1" applyAlignment="1">
      <alignment horizontal="center" vertical="center"/>
    </xf>
    <xf numFmtId="178" fontId="12" fillId="0" borderId="56" xfId="0" applyNumberFormat="1" applyFont="1" applyBorder="1" applyAlignment="1" applyProtection="1">
      <alignment vertical="center" shrinkToFit="1"/>
      <protection locked="0"/>
    </xf>
    <xf numFmtId="178" fontId="12" fillId="0" borderId="80" xfId="0" applyNumberFormat="1" applyFont="1" applyBorder="1" applyAlignment="1" applyProtection="1">
      <alignment vertical="center" shrinkToFit="1"/>
      <protection locked="0"/>
    </xf>
    <xf numFmtId="178" fontId="12" fillId="0" borderId="57" xfId="0" applyNumberFormat="1" applyFont="1" applyBorder="1" applyAlignment="1" applyProtection="1">
      <alignment vertical="center" shrinkToFit="1"/>
      <protection locked="0"/>
    </xf>
    <xf numFmtId="0" fontId="4" fillId="0" borderId="5" xfId="0" applyFont="1" applyBorder="1" applyAlignment="1">
      <alignment horizontal="left" vertical="center" shrinkToFit="1"/>
    </xf>
    <xf numFmtId="0" fontId="4" fillId="0" borderId="5" xfId="0" applyFont="1" applyBorder="1" applyAlignment="1" applyProtection="1">
      <alignment horizontal="left" vertical="center" shrinkToFit="1"/>
      <protection locked="0"/>
    </xf>
    <xf numFmtId="0" fontId="4" fillId="0" borderId="81"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80"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3" fontId="4" fillId="0" borderId="7" xfId="0" applyNumberFormat="1" applyFont="1" applyBorder="1" applyAlignment="1">
      <alignment horizontal="center" vertical="center" wrapText="1"/>
    </xf>
    <xf numFmtId="0" fontId="4" fillId="0" borderId="84" xfId="0" applyFont="1" applyBorder="1" applyAlignment="1">
      <alignment horizontal="center" vertical="center"/>
    </xf>
    <xf numFmtId="0" fontId="4" fillId="0" borderId="85" xfId="0" applyFont="1" applyBorder="1" applyAlignment="1">
      <alignment horizontal="center" vertical="center" wrapText="1"/>
    </xf>
    <xf numFmtId="177" fontId="4" fillId="0" borderId="29" xfId="0" applyNumberFormat="1" applyFont="1" applyBorder="1" applyAlignment="1" applyProtection="1">
      <alignment horizontal="center" vertical="center" wrapText="1"/>
      <protection locked="0"/>
    </xf>
    <xf numFmtId="180" fontId="4" fillId="0" borderId="0" xfId="0" applyNumberFormat="1" applyFont="1" applyAlignment="1" applyProtection="1">
      <alignment horizontal="center" vertical="center" wrapText="1"/>
      <protection locked="0"/>
    </xf>
    <xf numFmtId="178" fontId="12" fillId="0" borderId="63" xfId="0" applyNumberFormat="1" applyFont="1" applyBorder="1" applyAlignment="1" applyProtection="1">
      <alignment horizontal="center" vertical="center" shrinkToFit="1"/>
      <protection locked="0"/>
    </xf>
    <xf numFmtId="178" fontId="12" fillId="0" borderId="62" xfId="0" applyNumberFormat="1" applyFont="1" applyBorder="1" applyAlignment="1" applyProtection="1">
      <alignment horizontal="center" vertical="center" shrinkToFit="1"/>
      <protection locked="0"/>
    </xf>
    <xf numFmtId="178" fontId="12" fillId="0" borderId="15" xfId="0" applyNumberFormat="1" applyFont="1" applyBorder="1" applyAlignment="1" applyProtection="1">
      <alignment vertical="center" shrinkToFit="1"/>
      <protection locked="0"/>
    </xf>
    <xf numFmtId="0" fontId="4" fillId="0" borderId="86" xfId="0" applyFont="1" applyBorder="1" applyAlignment="1">
      <alignment horizontal="center" vertical="center"/>
    </xf>
    <xf numFmtId="0" fontId="4" fillId="0" borderId="63" xfId="0" applyFont="1" applyBorder="1" applyAlignment="1">
      <alignment horizontal="center" vertical="center"/>
    </xf>
    <xf numFmtId="178" fontId="12" fillId="0" borderId="66" xfId="0" applyNumberFormat="1" applyFont="1" applyBorder="1" applyAlignment="1" applyProtection="1">
      <alignment vertical="center" shrinkToFit="1"/>
      <protection locked="0"/>
    </xf>
    <xf numFmtId="178" fontId="12" fillId="0" borderId="67" xfId="0" applyNumberFormat="1" applyFont="1" applyBorder="1" applyAlignment="1" applyProtection="1">
      <alignment vertical="center" shrinkToFit="1"/>
      <protection locked="0"/>
    </xf>
    <xf numFmtId="178" fontId="12" fillId="0" borderId="14" xfId="0" applyNumberFormat="1" applyFont="1" applyBorder="1" applyAlignment="1" applyProtection="1">
      <alignment vertical="center" shrinkToFit="1"/>
      <protection locked="0"/>
    </xf>
    <xf numFmtId="0" fontId="4" fillId="0" borderId="15" xfId="0" applyFont="1" applyBorder="1" applyAlignment="1">
      <alignment horizontal="left" vertical="center" shrinkToFit="1"/>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80" xfId="0" applyFont="1" applyBorder="1">
      <alignment vertical="center"/>
    </xf>
    <xf numFmtId="0" fontId="4" fillId="0" borderId="83" xfId="0" applyFont="1" applyBorder="1">
      <alignment vertical="center"/>
    </xf>
    <xf numFmtId="0" fontId="7" fillId="0" borderId="63" xfId="0" applyFont="1" applyBorder="1" applyAlignment="1">
      <alignment vertical="center" wrapText="1"/>
    </xf>
    <xf numFmtId="0" fontId="7" fillId="0" borderId="15" xfId="0" applyFont="1" applyBorder="1" applyAlignment="1">
      <alignment vertical="center" wrapText="1"/>
    </xf>
    <xf numFmtId="0" fontId="7" fillId="0" borderId="87" xfId="0" applyFont="1" applyBorder="1" applyAlignment="1">
      <alignment vertical="center" wrapText="1"/>
    </xf>
    <xf numFmtId="0" fontId="7" fillId="0" borderId="88" xfId="0" applyFont="1" applyBorder="1">
      <alignment vertical="center"/>
    </xf>
    <xf numFmtId="0" fontId="7" fillId="0" borderId="62" xfId="0" applyFont="1" applyBorder="1" applyAlignment="1">
      <alignment vertical="center" wrapText="1"/>
    </xf>
    <xf numFmtId="0" fontId="4" fillId="0" borderId="66" xfId="0" applyFont="1" applyBorder="1" applyAlignment="1">
      <alignment horizontal="center" vertical="center"/>
    </xf>
    <xf numFmtId="0" fontId="4" fillId="0" borderId="29" xfId="0" applyFont="1" applyBorder="1" applyAlignment="1">
      <alignment horizontal="center" vertical="center" wrapText="1"/>
    </xf>
    <xf numFmtId="0" fontId="4" fillId="0" borderId="0" xfId="0" applyFont="1" applyAlignment="1">
      <alignment horizontal="center" vertical="center" wrapText="1"/>
    </xf>
    <xf numFmtId="0" fontId="4" fillId="0" borderId="65" xfId="0" applyFont="1" applyBorder="1" applyAlignment="1">
      <alignment horizontal="center" vertical="center" shrinkToFit="1"/>
    </xf>
    <xf numFmtId="0" fontId="4" fillId="0" borderId="7"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67" xfId="0" applyFont="1" applyBorder="1">
      <alignment vertical="center"/>
    </xf>
    <xf numFmtId="0" fontId="4" fillId="0" borderId="76" xfId="0" applyFont="1" applyBorder="1">
      <alignment vertical="center"/>
    </xf>
    <xf numFmtId="0" fontId="7" fillId="0" borderId="89" xfId="0" applyFont="1" applyBorder="1" applyAlignment="1">
      <alignment vertical="center" wrapText="1"/>
    </xf>
    <xf numFmtId="0" fontId="7" fillId="0" borderId="90" xfId="0" applyFont="1" applyBorder="1">
      <alignment vertical="center"/>
    </xf>
    <xf numFmtId="0" fontId="4" fillId="0" borderId="80" xfId="0" applyFont="1" applyBorder="1" applyAlignment="1">
      <alignment horizontal="center" vertical="center"/>
    </xf>
    <xf numFmtId="0" fontId="4" fillId="0" borderId="57" xfId="0" applyFont="1" applyBorder="1" applyAlignment="1">
      <alignment horizontal="center" vertical="center"/>
    </xf>
    <xf numFmtId="181" fontId="12" fillId="0" borderId="15" xfId="0" applyNumberFormat="1" applyFont="1" applyBorder="1" applyAlignment="1">
      <alignment vertical="center" shrinkToFit="1"/>
    </xf>
    <xf numFmtId="0" fontId="7" fillId="0" borderId="86" xfId="0" applyFont="1" applyBorder="1" applyAlignment="1">
      <alignment horizontal="center" vertical="center"/>
    </xf>
    <xf numFmtId="0" fontId="4" fillId="0" borderId="67" xfId="0" applyFont="1" applyBorder="1" applyAlignment="1">
      <alignment horizontal="center" vertical="center"/>
    </xf>
    <xf numFmtId="0" fontId="4" fillId="0" borderId="14" xfId="0" applyFont="1" applyBorder="1" applyAlignment="1">
      <alignment horizontal="center" vertical="center"/>
    </xf>
    <xf numFmtId="0" fontId="4" fillId="0" borderId="91" xfId="0" applyFont="1" applyBorder="1" applyAlignment="1" applyProtection="1">
      <alignment vertical="center" shrinkToFit="1"/>
      <protection locked="0"/>
    </xf>
    <xf numFmtId="0" fontId="4" fillId="0" borderId="71" xfId="0" applyFont="1" applyBorder="1">
      <alignment vertical="center"/>
    </xf>
    <xf numFmtId="0" fontId="4" fillId="0" borderId="92" xfId="0" applyFont="1" applyBorder="1">
      <alignment vertical="center"/>
    </xf>
    <xf numFmtId="0" fontId="4" fillId="0" borderId="15" xfId="0" applyFont="1" applyBorder="1" applyAlignment="1">
      <alignment vertical="center" shrinkToFit="1"/>
    </xf>
    <xf numFmtId="0" fontId="4" fillId="0" borderId="47" xfId="0" applyFont="1" applyBorder="1" applyAlignment="1">
      <alignment horizontal="center" vertical="center" shrinkToFit="1"/>
    </xf>
    <xf numFmtId="0" fontId="4" fillId="0" borderId="15" xfId="0" applyFont="1" applyBorder="1" applyAlignment="1">
      <alignment horizontal="right" vertical="center"/>
    </xf>
    <xf numFmtId="0" fontId="4" fillId="0" borderId="93" xfId="0" applyFont="1" applyBorder="1" applyAlignment="1">
      <alignment horizontal="center" vertical="center" shrinkToFit="1"/>
    </xf>
    <xf numFmtId="0" fontId="0" fillId="0" borderId="78" xfId="0" applyBorder="1">
      <alignment vertical="center"/>
    </xf>
    <xf numFmtId="0" fontId="0" fillId="0" borderId="58" xfId="0" applyBorder="1">
      <alignment vertical="center"/>
    </xf>
    <xf numFmtId="0" fontId="4" fillId="0" borderId="18" xfId="0" applyFont="1" applyBorder="1" applyAlignment="1">
      <alignment horizontal="center" vertical="center"/>
    </xf>
    <xf numFmtId="0" fontId="4" fillId="0" borderId="5" xfId="0" applyFont="1" applyBorder="1" applyAlignment="1">
      <alignment horizontal="center" vertical="center" shrinkToFit="1"/>
    </xf>
    <xf numFmtId="178" fontId="12" fillId="0" borderId="79" xfId="0" applyNumberFormat="1" applyFont="1" applyBorder="1">
      <alignment vertical="center"/>
    </xf>
    <xf numFmtId="0" fontId="4" fillId="0" borderId="56" xfId="0" applyFont="1" applyBorder="1" applyAlignment="1" applyProtection="1">
      <alignment horizontal="center" vertical="center" wrapText="1"/>
      <protection locked="0"/>
    </xf>
    <xf numFmtId="0" fontId="4" fillId="0" borderId="80" xfId="0" applyFont="1" applyBorder="1" applyAlignment="1" applyProtection="1">
      <alignment horizontal="center" vertical="center" wrapText="1"/>
      <protection locked="0"/>
    </xf>
    <xf numFmtId="0" fontId="4" fillId="0" borderId="94" xfId="0" applyFont="1" applyBorder="1" applyAlignment="1" applyProtection="1">
      <alignment horizontal="center" vertical="center" wrapText="1"/>
      <protection locked="0"/>
    </xf>
    <xf numFmtId="0" fontId="4" fillId="0" borderId="95" xfId="0" applyFont="1" applyBorder="1" applyAlignment="1">
      <alignment horizontal="center" vertical="center" wrapText="1"/>
    </xf>
    <xf numFmtId="0" fontId="4" fillId="0" borderId="15" xfId="0" applyFont="1" applyBorder="1">
      <alignment vertical="center"/>
    </xf>
    <xf numFmtId="0" fontId="4" fillId="0" borderId="63" xfId="0" applyFont="1" applyBorder="1" applyAlignment="1">
      <alignment horizontal="center" vertical="center" shrinkToFit="1"/>
    </xf>
    <xf numFmtId="0" fontId="4" fillId="0" borderId="96" xfId="0" applyFont="1" applyBorder="1" applyAlignment="1" applyProtection="1">
      <alignment vertical="center" shrinkToFit="1"/>
      <protection locked="0"/>
    </xf>
    <xf numFmtId="0" fontId="4" fillId="0" borderId="97" xfId="0" applyFont="1" applyBorder="1" applyAlignment="1" applyProtection="1">
      <alignment vertical="center" shrinkToFit="1"/>
      <protection locked="0"/>
    </xf>
    <xf numFmtId="0" fontId="4" fillId="0" borderId="98" xfId="0" applyFont="1" applyBorder="1" applyAlignment="1" applyProtection="1">
      <alignment vertical="center" shrinkToFit="1"/>
      <protection locked="0"/>
    </xf>
    <xf numFmtId="0" fontId="4" fillId="0" borderId="91" xfId="0" applyFont="1" applyBorder="1" applyAlignment="1">
      <alignment horizontal="center" vertical="center" shrinkToFit="1"/>
    </xf>
    <xf numFmtId="0" fontId="0" fillId="0" borderId="62" xfId="0" applyBorder="1">
      <alignment vertical="center"/>
    </xf>
    <xf numFmtId="0" fontId="0" fillId="0" borderId="0" xfId="0">
      <alignment vertical="center"/>
    </xf>
    <xf numFmtId="0" fontId="0" fillId="0" borderId="47" xfId="0" applyBorder="1">
      <alignment vertical="center"/>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lignment horizontal="center" vertical="center" wrapText="1"/>
    </xf>
    <xf numFmtId="0" fontId="0" fillId="0" borderId="63" xfId="0" applyBorder="1">
      <alignment vertical="center"/>
    </xf>
    <xf numFmtId="0" fontId="4" fillId="0" borderId="93" xfId="0" applyFont="1" applyBorder="1" applyAlignment="1" applyProtection="1">
      <alignment vertical="center" shrinkToFit="1"/>
      <protection locked="0"/>
    </xf>
    <xf numFmtId="180" fontId="4" fillId="0" borderId="29"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shrinkToFit="1"/>
    </xf>
    <xf numFmtId="0" fontId="0" fillId="0" borderId="8" xfId="0" applyBorder="1">
      <alignment vertical="center"/>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99" xfId="0" applyBorder="1" applyAlignment="1" applyProtection="1">
      <alignment horizontal="center" vertical="center"/>
      <protection locked="0"/>
    </xf>
    <xf numFmtId="0" fontId="0" fillId="0" borderId="100" xfId="0" applyBorder="1" applyAlignment="1">
      <alignment horizontal="center" vertical="center" wrapText="1"/>
    </xf>
    <xf numFmtId="0" fontId="4" fillId="0" borderId="63" xfId="0" applyFont="1" applyBorder="1">
      <alignment vertical="center"/>
    </xf>
    <xf numFmtId="0" fontId="4" fillId="0" borderId="62" xfId="0" applyFont="1" applyBorder="1">
      <alignment vertical="center"/>
    </xf>
    <xf numFmtId="177" fontId="4" fillId="0" borderId="15" xfId="0" applyNumberFormat="1" applyFont="1" applyBorder="1" applyAlignment="1" applyProtection="1">
      <alignment horizontal="center" vertical="center" wrapText="1"/>
      <protection locked="0"/>
    </xf>
    <xf numFmtId="182" fontId="12" fillId="0" borderId="47" xfId="0" applyNumberFormat="1" applyFont="1" applyBorder="1" applyAlignment="1">
      <alignment vertical="center" shrinkToFit="1"/>
    </xf>
    <xf numFmtId="181" fontId="4" fillId="0" borderId="81" xfId="0" applyNumberFormat="1" applyFont="1" applyBorder="1" applyAlignment="1" applyProtection="1">
      <alignment vertical="center" wrapText="1"/>
      <protection locked="0"/>
    </xf>
    <xf numFmtId="181" fontId="4" fillId="0" borderId="101" xfId="0" applyNumberFormat="1" applyFont="1" applyBorder="1" applyAlignment="1" applyProtection="1">
      <alignment vertical="center" wrapText="1"/>
      <protection locked="0"/>
    </xf>
    <xf numFmtId="181" fontId="4" fillId="0" borderId="95" xfId="0" applyNumberFormat="1" applyFont="1" applyBorder="1" applyAlignment="1">
      <alignment vertical="center" wrapText="1"/>
    </xf>
    <xf numFmtId="0" fontId="4" fillId="0" borderId="102" xfId="0" applyFont="1" applyBorder="1" applyAlignment="1" applyProtection="1">
      <alignment vertical="center" shrinkToFit="1"/>
      <protection locked="0"/>
    </xf>
    <xf numFmtId="0" fontId="0" fillId="0" borderId="102" xfId="0" applyBorder="1" applyAlignment="1" applyProtection="1">
      <alignment vertical="center" wrapText="1"/>
      <protection locked="0"/>
    </xf>
    <xf numFmtId="0" fontId="4" fillId="0" borderId="103"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pplyProtection="1">
      <alignment horizontal="left" vertical="top" wrapText="1" shrinkToFit="1"/>
      <protection locked="0"/>
    </xf>
    <xf numFmtId="0" fontId="4" fillId="0" borderId="106" xfId="0" applyFont="1" applyBorder="1" applyAlignment="1" applyProtection="1">
      <alignment horizontal="left" vertical="top" wrapText="1" shrinkToFit="1"/>
      <protection locked="0"/>
    </xf>
    <xf numFmtId="0" fontId="6" fillId="0" borderId="107" xfId="0" applyFont="1" applyBorder="1" applyAlignment="1">
      <alignment vertical="center" wrapText="1"/>
    </xf>
    <xf numFmtId="0" fontId="6" fillId="0" borderId="106" xfId="0" applyFont="1" applyBorder="1" applyAlignment="1">
      <alignment vertical="center" wrapText="1"/>
    </xf>
    <xf numFmtId="0" fontId="4" fillId="0" borderId="108" xfId="0" applyFont="1" applyBorder="1" applyAlignment="1">
      <alignment horizontal="center" vertical="center"/>
    </xf>
    <xf numFmtId="0" fontId="4" fillId="0" borderId="22" xfId="0" applyFont="1" applyBorder="1" applyAlignment="1">
      <alignment vertical="center" shrinkToFit="1"/>
    </xf>
    <xf numFmtId="0" fontId="4" fillId="0" borderId="22" xfId="0" applyFont="1" applyBorder="1" applyAlignment="1">
      <alignment horizontal="center" vertical="center"/>
    </xf>
    <xf numFmtId="0" fontId="4" fillId="0" borderId="105"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22" xfId="0" applyFont="1" applyBorder="1">
      <alignment vertical="center"/>
    </xf>
    <xf numFmtId="0" fontId="4" fillId="0" borderId="103" xfId="0" applyFont="1" applyBorder="1" applyAlignment="1" applyProtection="1">
      <alignment horizontal="left" vertical="top" wrapText="1" shrinkToFit="1"/>
      <protection locked="0"/>
    </xf>
    <xf numFmtId="0" fontId="4" fillId="0" borderId="104" xfId="0" applyFont="1" applyBorder="1" applyAlignment="1" applyProtection="1">
      <alignment horizontal="left" vertical="top" wrapText="1" shrinkToFit="1"/>
      <protection locked="0"/>
    </xf>
    <xf numFmtId="0" fontId="0" fillId="0" borderId="107" xfId="0" applyBorder="1">
      <alignment vertical="center"/>
    </xf>
    <xf numFmtId="0" fontId="4" fillId="0" borderId="112" xfId="0" applyFont="1" applyBorder="1" applyAlignment="1" applyProtection="1">
      <alignment vertical="center" shrinkToFit="1"/>
      <protection locked="0"/>
    </xf>
    <xf numFmtId="0" fontId="4" fillId="0" borderId="113" xfId="0" applyFont="1" applyBorder="1" applyAlignment="1" applyProtection="1">
      <alignment vertical="center" shrinkToFit="1"/>
      <protection locked="0"/>
    </xf>
    <xf numFmtId="0" fontId="4" fillId="0" borderId="114" xfId="0" applyFont="1" applyBorder="1" applyAlignment="1" applyProtection="1">
      <alignment vertical="center" shrinkToFit="1"/>
      <protection locked="0"/>
    </xf>
    <xf numFmtId="0" fontId="4" fillId="0" borderId="105" xfId="0" applyFont="1" applyBorder="1" applyAlignment="1">
      <alignment vertical="center" wrapText="1"/>
    </xf>
    <xf numFmtId="0" fontId="4" fillId="0" borderId="106" xfId="0" applyFont="1" applyBorder="1" applyAlignment="1" applyProtection="1">
      <alignment vertical="center" wrapText="1" shrinkToFit="1"/>
      <protection locked="0"/>
    </xf>
    <xf numFmtId="0" fontId="8" fillId="0" borderId="102" xfId="0" applyFont="1" applyBorder="1" applyAlignment="1">
      <alignment horizontal="center" vertical="center" wrapText="1"/>
    </xf>
    <xf numFmtId="0" fontId="4" fillId="0" borderId="102" xfId="0" applyFont="1" applyBorder="1" applyAlignment="1" applyProtection="1">
      <alignment vertical="top" wrapText="1"/>
      <protection locked="0"/>
    </xf>
    <xf numFmtId="0" fontId="4" fillId="0" borderId="103" xfId="0" applyFont="1" applyBorder="1" applyAlignment="1" applyProtection="1">
      <alignment horizontal="center" vertical="top" wrapText="1"/>
      <protection locked="0"/>
    </xf>
    <xf numFmtId="0" fontId="4" fillId="0" borderId="106" xfId="0" applyFont="1" applyBorder="1" applyAlignment="1" applyProtection="1">
      <alignment horizontal="center" vertical="top" wrapText="1"/>
      <protection locked="0"/>
    </xf>
    <xf numFmtId="0" fontId="4" fillId="0" borderId="22" xfId="0" applyFont="1" applyBorder="1" applyAlignment="1">
      <alignment horizontal="left" vertical="center" shrinkToFit="1"/>
    </xf>
    <xf numFmtId="0" fontId="4" fillId="0" borderId="115" xfId="0" applyFont="1" applyBorder="1" applyAlignment="1" applyProtection="1">
      <alignment horizontal="left" vertical="center" shrinkToFit="1"/>
      <protection locked="0"/>
    </xf>
    <xf numFmtId="0" fontId="4" fillId="0" borderId="109" xfId="0" applyFont="1" applyBorder="1" applyAlignment="1" applyProtection="1">
      <alignment horizontal="left" vertical="center" shrinkToFit="1"/>
      <protection locked="0"/>
    </xf>
    <xf numFmtId="0" fontId="4" fillId="0" borderId="21" xfId="0" applyFont="1" applyBorder="1" applyAlignment="1" applyProtection="1">
      <alignment vertical="center" shrinkToFit="1"/>
      <protection locked="0"/>
    </xf>
    <xf numFmtId="0" fontId="0" fillId="0" borderId="104" xfId="0" applyBorder="1">
      <alignment vertical="center"/>
    </xf>
    <xf numFmtId="0" fontId="0" fillId="0" borderId="106" xfId="0" applyBorder="1">
      <alignment vertical="center"/>
    </xf>
    <xf numFmtId="0" fontId="7" fillId="0" borderId="107" xfId="0" applyFont="1" applyBorder="1" applyAlignment="1">
      <alignment vertical="center" wrapText="1"/>
    </xf>
    <xf numFmtId="0" fontId="7" fillId="0" borderId="22" xfId="0" applyFont="1" applyBorder="1" applyAlignment="1">
      <alignment vertical="center" wrapText="1"/>
    </xf>
    <xf numFmtId="0" fontId="7" fillId="0" borderId="116" xfId="0" applyFont="1" applyBorder="1" applyAlignment="1">
      <alignment vertical="center" wrapText="1"/>
    </xf>
    <xf numFmtId="0" fontId="7" fillId="0" borderId="117" xfId="0" applyFont="1" applyBorder="1">
      <alignment vertical="center"/>
    </xf>
    <xf numFmtId="0" fontId="7" fillId="0" borderId="106" xfId="0" applyFont="1" applyBorder="1" applyAlignment="1">
      <alignment vertical="center" wrapText="1"/>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shrinkToFit="1"/>
      <protection locked="0"/>
    </xf>
    <xf numFmtId="0" fontId="4" fillId="0" borderId="115" xfId="0" applyFont="1" applyBorder="1" applyAlignment="1" applyProtection="1">
      <alignment horizontal="left" vertical="center"/>
      <protection locked="0"/>
    </xf>
    <xf numFmtId="0" fontId="4" fillId="0" borderId="115" xfId="0" applyFont="1" applyBorder="1" applyAlignment="1">
      <alignment horizontal="center" vertical="center"/>
    </xf>
    <xf numFmtId="179" fontId="4" fillId="0" borderId="118" xfId="0" applyNumberFormat="1" applyFont="1" applyBorder="1" applyAlignment="1" applyProtection="1">
      <alignment horizontal="left" vertical="center"/>
      <protection locked="0"/>
    </xf>
    <xf numFmtId="0" fontId="4" fillId="0" borderId="29" xfId="0" applyFont="1" applyBorder="1" applyAlignment="1">
      <alignment horizontal="left" vertical="center" wrapText="1"/>
    </xf>
    <xf numFmtId="0" fontId="13" fillId="0" borderId="41" xfId="0" applyFont="1" applyBorder="1">
      <alignment vertical="center"/>
    </xf>
    <xf numFmtId="0" fontId="14" fillId="0" borderId="41" xfId="0" applyFont="1" applyBorder="1" applyAlignment="1">
      <alignment horizontal="left" vertical="center" wrapText="1"/>
    </xf>
    <xf numFmtId="0" fontId="14" fillId="0" borderId="41" xfId="0" applyFont="1" applyBorder="1" applyAlignment="1">
      <alignment horizontal="left" vertical="center"/>
    </xf>
    <xf numFmtId="38" fontId="0" fillId="0" borderId="0" xfId="6" applyFont="1" applyProtection="1">
      <alignment vertical="center"/>
    </xf>
    <xf numFmtId="0" fontId="0" fillId="0" borderId="0" xfId="0" applyAlignment="1">
      <alignment vertical="center" shrinkToFit="1"/>
    </xf>
    <xf numFmtId="0" fontId="15" fillId="0" borderId="0" xfId="0" applyFont="1">
      <alignment vertical="center"/>
    </xf>
    <xf numFmtId="0" fontId="9" fillId="0" borderId="0" xfId="0" applyFont="1" applyAlignment="1">
      <alignment horizontal="center" vertical="center"/>
    </xf>
    <xf numFmtId="0" fontId="16" fillId="0" borderId="0" xfId="0" applyFont="1" applyAlignment="1">
      <alignment horizontal="justify" vertical="center"/>
    </xf>
    <xf numFmtId="0" fontId="8" fillId="0" borderId="0" xfId="0" applyFont="1" applyAlignment="1">
      <alignment horizontal="justify" vertical="center"/>
    </xf>
    <xf numFmtId="0" fontId="8" fillId="0" borderId="0" xfId="0" applyFont="1">
      <alignment vertical="center"/>
    </xf>
    <xf numFmtId="0" fontId="4" fillId="0" borderId="119" xfId="0" applyFont="1" applyBorder="1" applyAlignment="1">
      <alignment horizontal="center" vertical="center"/>
    </xf>
    <xf numFmtId="0" fontId="4" fillId="0" borderId="120" xfId="0" applyFont="1" applyBorder="1" applyAlignment="1">
      <alignment horizontal="center" vertical="center"/>
    </xf>
    <xf numFmtId="0" fontId="4" fillId="0" borderId="121" xfId="0" applyFont="1" applyBorder="1" applyAlignment="1">
      <alignment horizontal="center" vertical="center" wrapText="1"/>
    </xf>
    <xf numFmtId="0" fontId="4" fillId="0" borderId="122" xfId="0" applyFont="1" applyBorder="1" applyAlignment="1">
      <alignment horizontal="center" vertical="center" wrapText="1"/>
    </xf>
    <xf numFmtId="0" fontId="4" fillId="0" borderId="123"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125" xfId="0" applyFont="1" applyBorder="1" applyAlignment="1">
      <alignment horizontal="justify" vertical="top" wrapText="1"/>
    </xf>
    <xf numFmtId="0" fontId="4" fillId="0" borderId="126" xfId="0" applyFont="1" applyBorder="1" applyAlignment="1">
      <alignment horizontal="center" vertical="center" wrapText="1"/>
    </xf>
    <xf numFmtId="0" fontId="4" fillId="0" borderId="127"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29" xfId="0" applyFont="1" applyBorder="1" applyAlignment="1">
      <alignment horizontal="center" vertical="center" wrapText="1"/>
    </xf>
    <xf numFmtId="0" fontId="8" fillId="0" borderId="0" xfId="0" applyFont="1" applyBorder="1" applyAlignment="1">
      <alignment horizontal="justify" vertical="center"/>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2" xfId="0" applyFont="1" applyBorder="1" applyAlignment="1">
      <alignment horizontal="center"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4" fillId="0" borderId="135" xfId="0" applyFont="1" applyBorder="1" applyAlignment="1">
      <alignment horizontal="center" vertical="center"/>
    </xf>
    <xf numFmtId="0" fontId="4" fillId="0" borderId="136" xfId="0" applyFont="1" applyBorder="1" applyAlignment="1">
      <alignment horizontal="center" vertical="center" wrapText="1"/>
    </xf>
    <xf numFmtId="0" fontId="4" fillId="0" borderId="137" xfId="0" applyFont="1" applyBorder="1" applyAlignment="1">
      <alignment horizontal="center" vertical="center"/>
    </xf>
    <xf numFmtId="0" fontId="4" fillId="0" borderId="39" xfId="0" applyFont="1" applyBorder="1" applyAlignment="1">
      <alignment horizontal="center" vertical="center"/>
    </xf>
    <xf numFmtId="0" fontId="8" fillId="0" borderId="39" xfId="0" applyFont="1" applyBorder="1" applyAlignment="1">
      <alignment horizontal="center" vertical="center"/>
    </xf>
    <xf numFmtId="0" fontId="4" fillId="0" borderId="121" xfId="0" applyFont="1" applyBorder="1" applyAlignment="1" applyProtection="1">
      <alignment horizontal="left" vertical="center" shrinkToFit="1"/>
      <protection locked="0"/>
    </xf>
    <xf numFmtId="0" fontId="4" fillId="0" borderId="136" xfId="0" applyFont="1" applyBorder="1" applyAlignment="1">
      <alignment horizontal="center" vertical="center"/>
    </xf>
    <xf numFmtId="0" fontId="4" fillId="0" borderId="138" xfId="0" applyFont="1" applyBorder="1" applyAlignment="1">
      <alignment horizontal="center" vertical="center"/>
    </xf>
    <xf numFmtId="0" fontId="4" fillId="0" borderId="139" xfId="0" applyFont="1" applyBorder="1" applyAlignment="1">
      <alignment horizontal="center" vertical="center"/>
    </xf>
    <xf numFmtId="0" fontId="4" fillId="0" borderId="140"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142" xfId="0" applyFont="1" applyBorder="1" applyAlignment="1">
      <alignment horizontal="center" vertical="center" wrapText="1"/>
    </xf>
    <xf numFmtId="0" fontId="4" fillId="0" borderId="143" xfId="0" applyFont="1" applyBorder="1" applyAlignment="1">
      <alignment horizontal="center" vertical="center" wrapText="1"/>
    </xf>
    <xf numFmtId="0" fontId="4" fillId="0" borderId="144" xfId="0" applyFont="1" applyBorder="1" applyAlignment="1">
      <alignment horizontal="center" vertical="center" wrapText="1"/>
    </xf>
    <xf numFmtId="0" fontId="4" fillId="0" borderId="145" xfId="0" applyFont="1" applyBorder="1" applyAlignment="1">
      <alignment horizontal="center" vertical="center" wrapText="1"/>
    </xf>
    <xf numFmtId="0" fontId="4" fillId="0" borderId="146" xfId="0" applyFont="1" applyBorder="1" applyAlignment="1">
      <alignment horizontal="center" vertical="center" wrapText="1"/>
    </xf>
    <xf numFmtId="0" fontId="4" fillId="0" borderId="147"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 xfId="0" applyFont="1" applyBorder="1" applyAlignment="1" applyProtection="1">
      <alignment horizontal="left" vertical="center" shrinkToFit="1"/>
      <protection locked="0"/>
    </xf>
    <xf numFmtId="0" fontId="4" fillId="0" borderId="88" xfId="0" applyFont="1" applyBorder="1" applyAlignment="1" applyProtection="1">
      <alignment horizontal="left" vertical="center" shrinkToFit="1"/>
      <protection locked="0"/>
    </xf>
    <xf numFmtId="0" fontId="4" fillId="0" borderId="148" xfId="0" applyFont="1" applyBorder="1" applyAlignment="1">
      <alignment horizontal="center" vertical="center" wrapText="1"/>
    </xf>
    <xf numFmtId="0" fontId="4" fillId="0" borderId="149" xfId="0" applyFont="1" applyBorder="1" applyAlignment="1">
      <alignment horizontal="center" vertical="center"/>
    </xf>
    <xf numFmtId="0" fontId="4" fillId="0" borderId="150" xfId="0" applyFont="1" applyBorder="1" applyAlignment="1">
      <alignment horizontal="center" vertical="center"/>
    </xf>
    <xf numFmtId="0" fontId="8" fillId="0" borderId="150" xfId="0" applyFont="1" applyBorder="1" applyAlignment="1">
      <alignment horizontal="center" vertical="center"/>
    </xf>
    <xf numFmtId="0" fontId="4" fillId="0" borderId="140" xfId="0" applyFont="1" applyBorder="1" applyAlignment="1" applyProtection="1">
      <alignment horizontal="left" vertical="center" shrinkToFit="1"/>
      <protection locked="0"/>
    </xf>
    <xf numFmtId="0" fontId="4" fillId="0" borderId="148" xfId="0" applyFont="1" applyBorder="1" applyAlignment="1">
      <alignment horizontal="center" vertical="center"/>
    </xf>
    <xf numFmtId="0" fontId="17" fillId="0" borderId="0" xfId="0" applyFont="1" applyAlignment="1">
      <alignment horizontal="justify" vertical="center"/>
    </xf>
    <xf numFmtId="0" fontId="4" fillId="0" borderId="151" xfId="0" applyFont="1" applyBorder="1" applyAlignment="1">
      <alignment horizontal="center" vertical="center"/>
    </xf>
    <xf numFmtId="0" fontId="4" fillId="0" borderId="152" xfId="0" applyFont="1" applyBorder="1" applyAlignment="1">
      <alignment horizontal="center" vertical="center"/>
    </xf>
    <xf numFmtId="0" fontId="4" fillId="0" borderId="153" xfId="0" applyFont="1" applyBorder="1" applyAlignment="1">
      <alignment horizontal="center" vertical="center" wrapText="1"/>
    </xf>
    <xf numFmtId="0" fontId="4" fillId="0" borderId="154" xfId="0" applyFont="1" applyBorder="1" applyAlignment="1">
      <alignment horizontal="center" vertical="center" wrapText="1"/>
    </xf>
    <xf numFmtId="0" fontId="4" fillId="0" borderId="155" xfId="0" applyFont="1" applyBorder="1" applyAlignment="1">
      <alignment horizontal="center" vertical="center" wrapText="1"/>
    </xf>
    <xf numFmtId="0" fontId="4" fillId="0" borderId="156" xfId="0" applyFont="1" applyBorder="1" applyAlignment="1">
      <alignment horizontal="center" vertical="center" wrapText="1"/>
    </xf>
    <xf numFmtId="183" fontId="4" fillId="0" borderId="140" xfId="0" applyNumberFormat="1" applyFont="1" applyBorder="1" applyAlignment="1" applyProtection="1">
      <alignment horizontal="right" vertical="center" shrinkToFit="1"/>
      <protection locked="0"/>
    </xf>
    <xf numFmtId="183" fontId="4" fillId="0" borderId="86" xfId="0" applyNumberFormat="1" applyFont="1" applyBorder="1" applyAlignment="1" applyProtection="1">
      <alignment horizontal="right" vertical="center" shrinkToFit="1"/>
      <protection locked="0"/>
    </xf>
    <xf numFmtId="183" fontId="4" fillId="0" borderId="96" xfId="0" applyNumberFormat="1" applyFont="1" applyBorder="1" applyAlignment="1" applyProtection="1">
      <alignment horizontal="right" vertical="center" shrinkToFit="1"/>
      <protection locked="0"/>
    </xf>
    <xf numFmtId="183" fontId="4" fillId="0" borderId="157" xfId="0" applyNumberFormat="1" applyFont="1" applyBorder="1" applyAlignment="1" applyProtection="1">
      <alignment horizontal="right" vertical="center" shrinkToFit="1"/>
      <protection locked="0"/>
    </xf>
    <xf numFmtId="183" fontId="4" fillId="0" borderId="158" xfId="0" applyNumberFormat="1" applyFont="1" applyBorder="1" applyAlignment="1">
      <alignment horizontal="right" vertical="center"/>
    </xf>
    <xf numFmtId="0" fontId="4" fillId="0" borderId="63" xfId="0" applyFont="1" applyBorder="1" applyAlignment="1" applyProtection="1">
      <alignment horizontal="left" vertical="center" shrinkToFit="1"/>
      <protection locked="0"/>
    </xf>
    <xf numFmtId="0" fontId="4" fillId="0" borderId="90" xfId="0" applyFont="1" applyBorder="1" applyAlignment="1" applyProtection="1">
      <alignment horizontal="left" vertical="center" shrinkToFit="1"/>
      <protection locked="0"/>
    </xf>
    <xf numFmtId="181" fontId="4" fillId="0" borderId="159" xfId="0" applyNumberFormat="1" applyFont="1" applyBorder="1" applyAlignment="1" applyProtection="1">
      <alignment horizontal="right" vertical="center" shrinkToFit="1"/>
      <protection locked="0"/>
    </xf>
    <xf numFmtId="0" fontId="4" fillId="0" borderId="159" xfId="0" applyFont="1" applyBorder="1" applyAlignment="1" applyProtection="1">
      <alignment horizontal="left" vertical="top" wrapText="1"/>
      <protection locked="0"/>
    </xf>
    <xf numFmtId="181" fontId="8" fillId="0" borderId="159" xfId="0" applyNumberFormat="1" applyFont="1" applyBorder="1" applyAlignment="1">
      <alignment horizontal="right" vertical="center"/>
    </xf>
    <xf numFmtId="0" fontId="7" fillId="0" borderId="160" xfId="0" applyFont="1" applyBorder="1" applyAlignment="1">
      <alignment horizontal="center" vertical="center"/>
    </xf>
    <xf numFmtId="181" fontId="4" fillId="0" borderId="161" xfId="0" applyNumberFormat="1" applyFont="1" applyBorder="1" applyAlignment="1" applyProtection="1">
      <alignment horizontal="right" vertical="center" shrinkToFit="1"/>
      <protection locked="0"/>
    </xf>
    <xf numFmtId="181" fontId="4" fillId="0" borderId="8" xfId="0" applyNumberFormat="1" applyFont="1" applyBorder="1" applyAlignment="1" applyProtection="1">
      <alignment horizontal="right" vertical="center" shrinkToFit="1"/>
      <protection locked="0"/>
    </xf>
    <xf numFmtId="181" fontId="4" fillId="0" borderId="8" xfId="0" applyNumberFormat="1" applyFont="1" applyBorder="1" applyAlignment="1">
      <alignment horizontal="right" vertical="center" shrinkToFit="1"/>
    </xf>
    <xf numFmtId="181" fontId="4" fillId="0" borderId="162" xfId="0" applyNumberFormat="1" applyFont="1" applyBorder="1" applyAlignment="1">
      <alignment horizontal="right" vertical="center" shrinkToFit="1"/>
    </xf>
    <xf numFmtId="181" fontId="4" fillId="0" borderId="163" xfId="0" applyNumberFormat="1" applyFont="1" applyBorder="1" applyAlignment="1">
      <alignment horizontal="right" vertical="center" shrinkToFit="1"/>
    </xf>
    <xf numFmtId="183" fontId="4" fillId="0" borderId="148" xfId="0" applyNumberFormat="1" applyFont="1" applyBorder="1" applyAlignment="1">
      <alignment horizontal="right" vertical="center"/>
    </xf>
    <xf numFmtId="181" fontId="4" fillId="0" borderId="59" xfId="0" applyNumberFormat="1" applyFont="1" applyBorder="1" applyAlignment="1" applyProtection="1">
      <alignment horizontal="right" vertical="center" shrinkToFit="1"/>
      <protection locked="0"/>
    </xf>
    <xf numFmtId="0" fontId="4" fillId="0" borderId="59" xfId="0" applyFont="1" applyBorder="1" applyAlignment="1" applyProtection="1">
      <alignment horizontal="left" vertical="top" wrapText="1"/>
      <protection locked="0"/>
    </xf>
    <xf numFmtId="181" fontId="8" fillId="0" borderId="59" xfId="0" applyNumberFormat="1" applyFont="1" applyBorder="1" applyAlignment="1">
      <alignment horizontal="right" vertical="center"/>
    </xf>
    <xf numFmtId="0" fontId="7" fillId="0" borderId="164" xfId="0" applyFont="1" applyBorder="1" applyAlignment="1">
      <alignment horizontal="center" vertical="center"/>
    </xf>
    <xf numFmtId="0" fontId="4" fillId="0" borderId="139" xfId="0" applyFont="1" applyBorder="1" applyAlignment="1">
      <alignment horizontal="center" vertical="center" wrapText="1"/>
    </xf>
    <xf numFmtId="181" fontId="4" fillId="0" borderId="140" xfId="0" applyNumberFormat="1" applyFont="1" applyBorder="1" applyAlignment="1" applyProtection="1">
      <alignment horizontal="right" vertical="center" shrinkToFit="1"/>
      <protection locked="0"/>
    </xf>
    <xf numFmtId="181" fontId="4" fillId="0" borderId="86" xfId="0" applyNumberFormat="1" applyFont="1" applyBorder="1" applyAlignment="1" applyProtection="1">
      <alignment horizontal="right" vertical="center" shrinkToFit="1"/>
      <protection locked="0"/>
    </xf>
    <xf numFmtId="181" fontId="4" fillId="0" borderId="86" xfId="0" applyNumberFormat="1" applyFont="1" applyBorder="1" applyAlignment="1">
      <alignment horizontal="right" vertical="center" shrinkToFit="1"/>
    </xf>
    <xf numFmtId="181" fontId="4" fillId="0" borderId="141" xfId="0" applyNumberFormat="1" applyFont="1" applyBorder="1" applyAlignment="1">
      <alignment horizontal="right" vertical="center" shrinkToFit="1"/>
    </xf>
    <xf numFmtId="181" fontId="4" fillId="0" borderId="142" xfId="0" applyNumberFormat="1" applyFont="1" applyBorder="1" applyAlignment="1">
      <alignment horizontal="right" vertical="center" shrinkToFit="1"/>
    </xf>
    <xf numFmtId="181" fontId="4" fillId="0" borderId="102" xfId="0" applyNumberFormat="1" applyFont="1" applyBorder="1" applyAlignment="1">
      <alignment horizontal="right" vertical="center" shrinkToFit="1"/>
    </xf>
    <xf numFmtId="0" fontId="4" fillId="0" borderId="163" xfId="0" applyFont="1" applyBorder="1" applyAlignment="1">
      <alignment horizontal="center" vertical="center"/>
    </xf>
    <xf numFmtId="0" fontId="7" fillId="0" borderId="165" xfId="0" applyFont="1" applyBorder="1" applyAlignment="1">
      <alignment horizontal="center" vertical="center"/>
    </xf>
    <xf numFmtId="183" fontId="4" fillId="0" borderId="163" xfId="0" applyNumberFormat="1" applyFont="1" applyBorder="1" applyAlignment="1">
      <alignment horizontal="right" vertical="center"/>
    </xf>
    <xf numFmtId="0" fontId="4" fillId="0" borderId="102" xfId="0" applyFont="1" applyBorder="1" applyAlignment="1">
      <alignment vertical="center" shrinkToFit="1"/>
    </xf>
    <xf numFmtId="0" fontId="4" fillId="0" borderId="166" xfId="0" applyFont="1" applyBorder="1">
      <alignment vertical="center"/>
    </xf>
    <xf numFmtId="0" fontId="4" fillId="0" borderId="167" xfId="0" applyFont="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181" fontId="4" fillId="0" borderId="168" xfId="0" applyNumberFormat="1" applyFont="1" applyBorder="1" applyAlignment="1" applyProtection="1">
      <alignment horizontal="center" vertical="center" shrinkToFit="1"/>
      <protection locked="0"/>
    </xf>
    <xf numFmtId="0" fontId="18" fillId="0" borderId="158" xfId="0" applyFont="1" applyBorder="1" applyAlignment="1">
      <alignment horizontal="left" vertical="center" wrapText="1"/>
    </xf>
    <xf numFmtId="0" fontId="7" fillId="0" borderId="0" xfId="0" applyFont="1" applyAlignment="1">
      <alignment horizontal="justify" vertical="center"/>
    </xf>
    <xf numFmtId="38" fontId="7" fillId="0" borderId="169" xfId="6" applyFont="1" applyBorder="1" applyAlignment="1" applyProtection="1">
      <alignment horizontal="center" vertical="center" wrapText="1"/>
    </xf>
    <xf numFmtId="183" fontId="4" fillId="0" borderId="4" xfId="6" applyNumberFormat="1" applyFont="1" applyBorder="1" applyAlignment="1" applyProtection="1">
      <alignment vertical="center" wrapText="1"/>
      <protection locked="0"/>
    </xf>
    <xf numFmtId="183" fontId="4" fillId="0" borderId="5" xfId="6" applyNumberFormat="1" applyFont="1" applyBorder="1" applyAlignment="1" applyProtection="1">
      <alignment vertical="center" wrapText="1"/>
      <protection locked="0"/>
    </xf>
    <xf numFmtId="183" fontId="4" fillId="0" borderId="78" xfId="6" applyNumberFormat="1" applyFont="1" applyBorder="1" applyAlignment="1" applyProtection="1">
      <alignment vertical="center" wrapText="1"/>
      <protection locked="0"/>
    </xf>
    <xf numFmtId="183" fontId="4" fillId="0" borderId="79" xfId="6" applyNumberFormat="1" applyFont="1" applyBorder="1" applyAlignment="1" applyProtection="1">
      <alignment vertical="center" wrapText="1"/>
      <protection locked="0"/>
    </xf>
    <xf numFmtId="183" fontId="4" fillId="0" borderId="56" xfId="6" applyNumberFormat="1" applyFont="1" applyBorder="1" applyAlignment="1" applyProtection="1">
      <alignment vertical="center" wrapText="1"/>
      <protection locked="0"/>
    </xf>
    <xf numFmtId="183" fontId="4" fillId="0" borderId="158" xfId="6" applyNumberFormat="1" applyFont="1" applyBorder="1" applyAlignment="1" applyProtection="1">
      <alignment horizontal="right" vertical="center" wrapText="1"/>
    </xf>
    <xf numFmtId="0" fontId="4" fillId="0" borderId="147" xfId="0" applyFont="1" applyBorder="1" applyAlignment="1">
      <alignment horizontal="center" vertical="center"/>
    </xf>
    <xf numFmtId="0" fontId="4" fillId="0" borderId="62" xfId="0" applyFont="1" applyBorder="1" applyAlignment="1">
      <alignment horizontal="center" vertical="center"/>
    </xf>
    <xf numFmtId="0" fontId="18" fillId="0" borderId="63" xfId="0" applyFont="1" applyBorder="1" applyAlignment="1">
      <alignment horizontal="left" vertical="center" wrapText="1"/>
    </xf>
    <xf numFmtId="0" fontId="18" fillId="0" borderId="15" xfId="0" applyFont="1" applyBorder="1" applyAlignment="1">
      <alignment horizontal="left" vertical="center" wrapText="1"/>
    </xf>
    <xf numFmtId="181" fontId="4" fillId="0" borderId="170" xfId="0" applyNumberFormat="1" applyFont="1" applyBorder="1" applyAlignment="1" applyProtection="1">
      <alignment horizontal="center" vertical="center" shrinkToFit="1"/>
      <protection locked="0"/>
    </xf>
    <xf numFmtId="0" fontId="19" fillId="0" borderId="148" xfId="0" applyFont="1" applyBorder="1" applyAlignment="1">
      <alignment horizontal="left" vertical="center" wrapText="1"/>
    </xf>
    <xf numFmtId="38" fontId="7" fillId="0" borderId="171" xfId="6" applyFont="1" applyBorder="1" applyAlignment="1" applyProtection="1">
      <alignment horizontal="center" vertical="center" wrapText="1"/>
    </xf>
    <xf numFmtId="183" fontId="4" fillId="0" borderId="63" xfId="6" applyNumberFormat="1" applyFont="1" applyBorder="1" applyAlignment="1" applyProtection="1">
      <alignment vertical="center" wrapText="1"/>
      <protection locked="0"/>
    </xf>
    <xf numFmtId="183" fontId="4" fillId="0" borderId="15" xfId="6" applyNumberFormat="1" applyFont="1" applyBorder="1" applyAlignment="1" applyProtection="1">
      <alignment vertical="center" wrapText="1"/>
      <protection locked="0"/>
    </xf>
    <xf numFmtId="183" fontId="4" fillId="0" borderId="0" xfId="6" applyNumberFormat="1" applyFont="1" applyAlignment="1" applyProtection="1">
      <alignment vertical="center" wrapText="1"/>
      <protection locked="0"/>
    </xf>
    <xf numFmtId="183" fontId="4" fillId="0" borderId="47" xfId="6" applyNumberFormat="1" applyFont="1" applyBorder="1" applyAlignment="1" applyProtection="1">
      <alignment vertical="center" wrapText="1"/>
      <protection locked="0"/>
    </xf>
    <xf numFmtId="183" fontId="4" fillId="0" borderId="66" xfId="6" applyNumberFormat="1" applyFont="1" applyBorder="1" applyAlignment="1" applyProtection="1">
      <alignment vertical="center" wrapText="1"/>
      <protection locked="0"/>
    </xf>
    <xf numFmtId="183" fontId="4" fillId="0" borderId="148" xfId="6" applyNumberFormat="1" applyFont="1" applyBorder="1" applyAlignment="1" applyProtection="1">
      <alignment horizontal="right" vertical="center" wrapText="1"/>
    </xf>
    <xf numFmtId="0" fontId="4" fillId="0" borderId="172" xfId="0" applyFont="1" applyBorder="1" applyAlignment="1">
      <alignment horizontal="center" vertical="center" wrapText="1"/>
    </xf>
    <xf numFmtId="0" fontId="4" fillId="0" borderId="7"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162" xfId="0" applyFont="1" applyBorder="1" applyAlignment="1" applyProtection="1">
      <alignment horizontal="left" vertical="center" shrinkToFit="1"/>
      <protection locked="0"/>
    </xf>
    <xf numFmtId="0" fontId="4" fillId="0" borderId="163" xfId="0" applyFont="1" applyBorder="1" applyAlignment="1">
      <alignment horizontal="center" vertical="center" wrapText="1"/>
    </xf>
    <xf numFmtId="183" fontId="4" fillId="0" borderId="7" xfId="6" applyNumberFormat="1" applyFont="1" applyBorder="1" applyAlignment="1" applyProtection="1">
      <alignment vertical="center" wrapText="1"/>
      <protection locked="0"/>
    </xf>
    <xf numFmtId="183" fontId="4" fillId="0" borderId="8" xfId="6" applyNumberFormat="1" applyFont="1" applyBorder="1" applyAlignment="1" applyProtection="1">
      <alignment vertical="center" wrapText="1"/>
      <protection locked="0"/>
    </xf>
    <xf numFmtId="183" fontId="4" fillId="0" borderId="70" xfId="6" applyNumberFormat="1" applyFont="1" applyBorder="1" applyAlignment="1" applyProtection="1">
      <alignment vertical="center" wrapText="1"/>
      <protection locked="0"/>
    </xf>
    <xf numFmtId="183" fontId="4" fillId="0" borderId="163" xfId="6" applyNumberFormat="1" applyFont="1" applyBorder="1" applyAlignment="1" applyProtection="1">
      <alignment horizontal="right" vertical="center" wrapText="1"/>
    </xf>
    <xf numFmtId="0" fontId="4" fillId="0" borderId="167" xfId="0" applyFont="1" applyBorder="1" applyAlignment="1">
      <alignment horizontal="center" vertical="center" wrapText="1"/>
    </xf>
    <xf numFmtId="0" fontId="4" fillId="0" borderId="58" xfId="0" applyFont="1" applyBorder="1" applyAlignment="1">
      <alignment horizontal="center" vertical="center" wrapText="1"/>
    </xf>
    <xf numFmtId="181" fontId="4" fillId="0" borderId="4" xfId="0" applyNumberFormat="1" applyFont="1" applyBorder="1" applyAlignment="1" applyProtection="1">
      <alignment horizontal="right" vertical="center" shrinkToFit="1"/>
      <protection locked="0"/>
    </xf>
    <xf numFmtId="181" fontId="4" fillId="0" borderId="5" xfId="0" applyNumberFormat="1" applyFont="1" applyBorder="1" applyAlignment="1" applyProtection="1">
      <alignment horizontal="right" vertical="center" shrinkToFit="1"/>
      <protection locked="0"/>
    </xf>
    <xf numFmtId="181" fontId="4" fillId="0" borderId="6" xfId="0" applyNumberFormat="1" applyFont="1" applyBorder="1" applyAlignment="1" applyProtection="1">
      <alignment horizontal="right" vertical="center" shrinkToFit="1"/>
      <protection locked="0"/>
    </xf>
    <xf numFmtId="181" fontId="4" fillId="0" borderId="88" xfId="0" applyNumberFormat="1" applyFont="1" applyBorder="1" applyAlignment="1" applyProtection="1">
      <alignment horizontal="right" vertical="center" shrinkToFit="1"/>
      <protection locked="0"/>
    </xf>
    <xf numFmtId="181" fontId="4" fillId="0" borderId="173" xfId="0" applyNumberFormat="1" applyFont="1" applyBorder="1" applyAlignment="1">
      <alignment horizontal="right" vertical="center" wrapText="1"/>
    </xf>
    <xf numFmtId="0" fontId="4" fillId="0" borderId="169" xfId="0" applyFont="1" applyBorder="1" applyAlignment="1">
      <alignment horizontal="center" vertical="center" wrapText="1"/>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56" xfId="0" applyFont="1" applyBorder="1" applyAlignment="1" applyProtection="1">
      <alignment horizontal="left" vertical="top" wrapText="1"/>
      <protection locked="0"/>
    </xf>
    <xf numFmtId="0" fontId="7" fillId="0" borderId="94" xfId="0" applyFont="1" applyBorder="1" applyAlignment="1" applyProtection="1">
      <alignment horizontal="left" vertical="top" wrapText="1"/>
      <protection locked="0"/>
    </xf>
    <xf numFmtId="181" fontId="4" fillId="0" borderId="63" xfId="0" applyNumberFormat="1" applyFont="1" applyBorder="1" applyAlignment="1" applyProtection="1">
      <alignment horizontal="right" vertical="center" shrinkToFit="1"/>
      <protection locked="0"/>
    </xf>
    <xf numFmtId="181" fontId="4" fillId="0" borderId="15" xfId="0" applyNumberFormat="1" applyFont="1" applyBorder="1" applyAlignment="1" applyProtection="1">
      <alignment horizontal="right" vertical="center" shrinkToFit="1"/>
      <protection locked="0"/>
    </xf>
    <xf numFmtId="181" fontId="4" fillId="0" borderId="17" xfId="0" applyNumberFormat="1" applyFont="1" applyBorder="1" applyAlignment="1" applyProtection="1">
      <alignment horizontal="right" vertical="center" shrinkToFit="1"/>
      <protection locked="0"/>
    </xf>
    <xf numFmtId="181" fontId="4" fillId="0" borderId="90" xfId="0" applyNumberFormat="1" applyFont="1" applyBorder="1" applyAlignment="1" applyProtection="1">
      <alignment horizontal="right" vertical="center" shrinkToFit="1"/>
      <protection locked="0"/>
    </xf>
    <xf numFmtId="181" fontId="4" fillId="0" borderId="174" xfId="0" applyNumberFormat="1" applyFont="1" applyBorder="1" applyAlignment="1">
      <alignment horizontal="right" vertical="center" wrapText="1"/>
    </xf>
    <xf numFmtId="0" fontId="4" fillId="0" borderId="171" xfId="0" applyFont="1" applyBorder="1" applyAlignment="1">
      <alignment horizontal="center" vertical="center" wrapText="1"/>
    </xf>
    <xf numFmtId="0" fontId="7" fillId="0" borderId="63" xfId="0" applyFont="1" applyBorder="1" applyAlignment="1" applyProtection="1">
      <alignment horizontal="left" vertical="top" wrapText="1"/>
      <protection locked="0"/>
    </xf>
    <xf numFmtId="0" fontId="7" fillId="0" borderId="15" xfId="0" applyFont="1" applyBorder="1" applyAlignment="1" applyProtection="1">
      <alignment horizontal="left" vertical="top" wrapText="1"/>
      <protection locked="0"/>
    </xf>
    <xf numFmtId="0" fontId="7" fillId="0" borderId="66" xfId="0" applyFont="1" applyBorder="1" applyAlignment="1" applyProtection="1">
      <alignment horizontal="left" vertical="top" wrapText="1"/>
      <protection locked="0"/>
    </xf>
    <xf numFmtId="0" fontId="7" fillId="0" borderId="68" xfId="0" applyFont="1" applyBorder="1" applyAlignment="1" applyProtection="1">
      <alignment horizontal="left" vertical="top" wrapText="1"/>
      <protection locked="0"/>
    </xf>
    <xf numFmtId="0" fontId="4" fillId="0" borderId="161" xfId="0" applyFont="1" applyBorder="1" applyAlignment="1">
      <alignment horizontal="center" vertical="center" wrapText="1"/>
    </xf>
    <xf numFmtId="181" fontId="4" fillId="0" borderId="175" xfId="0" applyNumberFormat="1" applyFont="1" applyBorder="1" applyAlignment="1">
      <alignment horizontal="right" vertical="center" wrapText="1"/>
    </xf>
    <xf numFmtId="181" fontId="4" fillId="0" borderId="158" xfId="0" applyNumberFormat="1" applyFont="1" applyBorder="1" applyAlignment="1">
      <alignment horizontal="right" vertical="center" shrinkToFit="1"/>
    </xf>
    <xf numFmtId="0" fontId="17" fillId="0" borderId="0" xfId="0" applyFont="1" applyAlignment="1">
      <alignment horizontal="center" vertical="center"/>
    </xf>
    <xf numFmtId="181" fontId="4" fillId="0" borderId="148" xfId="0" applyNumberFormat="1" applyFont="1" applyBorder="1" applyAlignment="1">
      <alignment horizontal="right" vertical="center" shrinkToFit="1"/>
    </xf>
    <xf numFmtId="0" fontId="4" fillId="0" borderId="167" xfId="0" applyFont="1" applyBorder="1" applyAlignment="1">
      <alignment horizontal="center" vertical="center" shrinkToFit="1"/>
    </xf>
    <xf numFmtId="0" fontId="4" fillId="0" borderId="58" xfId="0" applyFont="1" applyBorder="1" applyAlignment="1">
      <alignment horizontal="center" vertical="center" shrinkToFit="1"/>
    </xf>
    <xf numFmtId="181" fontId="4" fillId="0" borderId="47" xfId="6" applyNumberFormat="1" applyFont="1" applyBorder="1" applyAlignment="1" applyProtection="1">
      <alignment horizontal="right" vertical="center" shrinkToFit="1"/>
    </xf>
    <xf numFmtId="181" fontId="4" fillId="0" borderId="15" xfId="6" applyNumberFormat="1" applyFont="1" applyBorder="1" applyAlignment="1" applyProtection="1">
      <alignment horizontal="right" vertical="center" shrinkToFit="1"/>
    </xf>
    <xf numFmtId="181" fontId="4" fillId="0" borderId="64" xfId="6" applyNumberFormat="1" applyFont="1" applyBorder="1" applyAlignment="1" applyProtection="1">
      <alignment horizontal="right" vertical="center" shrinkToFit="1"/>
    </xf>
    <xf numFmtId="181" fontId="4" fillId="0" borderId="17" xfId="6" applyNumberFormat="1" applyFont="1" applyBorder="1" applyAlignment="1" applyProtection="1">
      <alignment horizontal="right" vertical="center" shrinkToFit="1"/>
    </xf>
    <xf numFmtId="181" fontId="4" fillId="0" borderId="148" xfId="6" applyNumberFormat="1" applyFont="1" applyBorder="1" applyAlignment="1" applyProtection="1">
      <alignment horizontal="right" vertical="center" shrinkToFit="1"/>
    </xf>
    <xf numFmtId="38" fontId="20" fillId="0" borderId="0" xfId="6" applyFont="1" applyAlignment="1" applyProtection="1">
      <alignment vertical="center" shrinkToFit="1"/>
    </xf>
    <xf numFmtId="0" fontId="4" fillId="0" borderId="176" xfId="0" applyFont="1" applyBorder="1" applyAlignment="1">
      <alignment horizontal="center" vertical="center"/>
    </xf>
    <xf numFmtId="0" fontId="4" fillId="0" borderId="177" xfId="0" applyFont="1" applyBorder="1" applyAlignment="1">
      <alignment horizontal="center" vertical="center"/>
    </xf>
    <xf numFmtId="0" fontId="18" fillId="0" borderId="178" xfId="0" applyFont="1" applyBorder="1" applyAlignment="1">
      <alignment horizontal="left" vertical="center" wrapText="1"/>
    </xf>
    <xf numFmtId="0" fontId="18" fillId="0" borderId="179" xfId="0" applyFont="1" applyBorder="1" applyAlignment="1">
      <alignment horizontal="left" vertical="center" wrapText="1"/>
    </xf>
    <xf numFmtId="181" fontId="4" fillId="0" borderId="180" xfId="0" applyNumberFormat="1" applyFont="1" applyBorder="1" applyAlignment="1" applyProtection="1">
      <alignment horizontal="center" vertical="center" shrinkToFit="1"/>
      <protection locked="0"/>
    </xf>
    <xf numFmtId="0" fontId="19" fillId="0" borderId="181" xfId="0" applyFont="1" applyBorder="1" applyAlignment="1">
      <alignment horizontal="left" vertical="center" wrapText="1"/>
    </xf>
    <xf numFmtId="0" fontId="4" fillId="0" borderId="182" xfId="0" applyFont="1" applyBorder="1" applyAlignment="1">
      <alignment horizontal="center" vertical="center" wrapText="1"/>
    </xf>
    <xf numFmtId="0" fontId="7" fillId="0" borderId="178" xfId="0" applyFont="1" applyBorder="1" applyAlignment="1" applyProtection="1">
      <alignment horizontal="left" vertical="top" wrapText="1"/>
      <protection locked="0"/>
    </xf>
    <xf numFmtId="0" fontId="7" fillId="0" borderId="179" xfId="0" applyFont="1" applyBorder="1" applyAlignment="1" applyProtection="1">
      <alignment horizontal="left" vertical="top" wrapText="1"/>
      <protection locked="0"/>
    </xf>
    <xf numFmtId="0" fontId="7" fillId="0" borderId="183" xfId="0" applyFont="1" applyBorder="1" applyAlignment="1" applyProtection="1">
      <alignment horizontal="left" vertical="top" wrapText="1"/>
      <protection locked="0"/>
    </xf>
    <xf numFmtId="0" fontId="7" fillId="0" borderId="184" xfId="0" applyFont="1" applyBorder="1" applyAlignment="1" applyProtection="1">
      <alignment horizontal="left" vertical="top" wrapText="1"/>
      <protection locked="0"/>
    </xf>
    <xf numFmtId="0" fontId="4" fillId="0" borderId="176" xfId="0" applyFont="1" applyBorder="1" applyAlignment="1">
      <alignment horizontal="center" vertical="center" shrinkToFit="1"/>
    </xf>
    <xf numFmtId="0" fontId="4" fillId="0" borderId="177" xfId="0" applyFont="1" applyBorder="1" applyAlignment="1">
      <alignment horizontal="center" vertical="center" shrinkToFit="1"/>
    </xf>
    <xf numFmtId="0" fontId="4" fillId="0" borderId="185" xfId="0" applyFont="1" applyBorder="1" applyAlignment="1">
      <alignment horizontal="center" vertical="center" wrapText="1"/>
    </xf>
    <xf numFmtId="0" fontId="4" fillId="0" borderId="179" xfId="0" applyFont="1" applyBorder="1" applyAlignment="1">
      <alignment horizontal="center" vertical="center" wrapText="1"/>
    </xf>
    <xf numFmtId="0" fontId="4" fillId="0" borderId="186"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1" xfId="0" applyFont="1" applyBorder="1" applyAlignment="1">
      <alignment horizontal="center" vertical="center" wrapText="1"/>
    </xf>
    <xf numFmtId="0" fontId="4" fillId="0" borderId="102" xfId="0" applyFont="1" applyBorder="1" applyAlignment="1" applyProtection="1">
      <alignment horizontal="left" vertical="top" wrapText="1"/>
      <protection locked="0"/>
    </xf>
    <xf numFmtId="0" fontId="4" fillId="0" borderId="178" xfId="0" applyFont="1" applyBorder="1" applyAlignment="1">
      <alignment horizontal="center" vertical="center" wrapText="1"/>
    </xf>
    <xf numFmtId="0" fontId="4" fillId="0" borderId="188" xfId="0" applyFont="1" applyBorder="1" applyAlignment="1">
      <alignment horizontal="center" vertical="center" wrapText="1"/>
    </xf>
    <xf numFmtId="38" fontId="15" fillId="0" borderId="0" xfId="6" applyFont="1" applyProtection="1">
      <alignment vertical="center"/>
    </xf>
    <xf numFmtId="38" fontId="21" fillId="0" borderId="0" xfId="6" applyFont="1" applyAlignment="1" applyProtection="1">
      <alignment horizontal="left" vertical="center" wrapText="1"/>
    </xf>
    <xf numFmtId="38" fontId="21" fillId="0" borderId="0" xfId="6" applyFont="1" applyFill="1" applyAlignment="1" applyProtection="1">
      <alignment vertical="center" wrapText="1"/>
    </xf>
    <xf numFmtId="0" fontId="22" fillId="0" borderId="0" xfId="0" applyFont="1" applyAlignment="1">
      <alignment vertical="center" wrapText="1"/>
    </xf>
    <xf numFmtId="38" fontId="16" fillId="0" borderId="0" xfId="6" applyFont="1" applyAlignment="1" applyProtection="1">
      <alignment horizontal="justify" vertical="center"/>
    </xf>
    <xf numFmtId="38" fontId="0" fillId="0" borderId="0" xfId="6" applyFont="1" applyAlignment="1" applyProtection="1">
      <alignment vertical="center" wrapText="1"/>
    </xf>
    <xf numFmtId="0" fontId="21" fillId="0" borderId="0" xfId="6" applyNumberFormat="1" applyFont="1" applyFill="1" applyAlignment="1" applyProtection="1">
      <alignment vertical="center" wrapText="1"/>
    </xf>
    <xf numFmtId="0" fontId="15" fillId="0" borderId="161" xfId="0" applyFont="1" applyBorder="1" applyAlignment="1">
      <alignment vertical="center" shrinkToFit="1"/>
    </xf>
    <xf numFmtId="0" fontId="15" fillId="0" borderId="65" xfId="0" applyFont="1" applyBorder="1" applyAlignment="1">
      <alignment vertical="center" shrinkToFit="1"/>
    </xf>
    <xf numFmtId="0" fontId="15" fillId="0" borderId="0" xfId="0" applyFont="1" applyAlignment="1">
      <alignment vertical="center" shrinkToFit="1"/>
    </xf>
    <xf numFmtId="0" fontId="0" fillId="0" borderId="86" xfId="0" applyBorder="1" applyAlignment="1">
      <alignment vertical="center" shrinkToFit="1"/>
    </xf>
    <xf numFmtId="0" fontId="15" fillId="0" borderId="5" xfId="0" applyFont="1" applyBorder="1" applyAlignment="1">
      <alignment horizontal="center" vertical="center" shrinkToFit="1"/>
    </xf>
    <xf numFmtId="0" fontId="20" fillId="0" borderId="86" xfId="0" applyFont="1" applyBorder="1" applyAlignment="1">
      <alignment vertical="center" shrinkToFit="1"/>
    </xf>
    <xf numFmtId="0" fontId="15" fillId="0" borderId="86" xfId="0" applyFont="1" applyBorder="1" applyAlignment="1">
      <alignment vertical="center" shrinkToFit="1"/>
    </xf>
    <xf numFmtId="0" fontId="4" fillId="0" borderId="0" xfId="0" applyFont="1" applyAlignment="1">
      <alignment vertical="center" shrinkToFit="1"/>
    </xf>
    <xf numFmtId="0" fontId="15" fillId="0" borderId="15" xfId="0" applyFont="1" applyBorder="1" applyAlignment="1">
      <alignment horizontal="center" vertical="center" shrinkToFit="1"/>
    </xf>
    <xf numFmtId="0" fontId="0" fillId="0" borderId="5" xfId="0" applyBorder="1" applyAlignment="1">
      <alignment vertical="center" shrinkToFit="1"/>
    </xf>
    <xf numFmtId="0" fontId="0" fillId="0" borderId="25" xfId="0" applyBorder="1" applyAlignment="1">
      <alignment vertical="center" shrinkToFit="1"/>
    </xf>
    <xf numFmtId="0" fontId="15" fillId="0" borderId="8" xfId="0" applyFont="1" applyBorder="1" applyAlignment="1">
      <alignment horizontal="center" vertical="center" shrinkToFit="1"/>
    </xf>
    <xf numFmtId="38" fontId="15" fillId="0" borderId="0" xfId="6" applyFont="1" applyAlignment="1" applyProtection="1">
      <alignment vertical="center" shrinkToFit="1"/>
    </xf>
    <xf numFmtId="38" fontId="0" fillId="0" borderId="0" xfId="6" applyFont="1" applyAlignment="1" applyProtection="1">
      <alignment vertical="center" shrinkToFit="1"/>
    </xf>
    <xf numFmtId="181" fontId="15" fillId="0" borderId="0" xfId="6" applyNumberFormat="1" applyFont="1" applyAlignment="1" applyProtection="1">
      <alignment vertical="center" shrinkToFit="1"/>
    </xf>
    <xf numFmtId="181" fontId="15" fillId="0" borderId="0" xfId="0" applyNumberFormat="1" applyFont="1" applyAlignment="1">
      <alignment vertical="center" shrinkToFit="1"/>
    </xf>
    <xf numFmtId="0" fontId="6" fillId="0" borderId="0" xfId="2" applyFont="1" applyAlignment="1">
      <alignment vertical="center"/>
    </xf>
    <xf numFmtId="0" fontId="6" fillId="0" borderId="0" xfId="2" applyFont="1" applyAlignment="1">
      <alignment vertical="top"/>
    </xf>
    <xf numFmtId="0" fontId="23" fillId="0" borderId="0" xfId="2" applyFont="1" applyAlignment="1">
      <alignment vertical="center"/>
    </xf>
    <xf numFmtId="0" fontId="17" fillId="0" borderId="0" xfId="2" applyFont="1" applyAlignment="1">
      <alignment vertical="top"/>
    </xf>
    <xf numFmtId="0" fontId="23" fillId="0" borderId="189" xfId="2" applyFont="1" applyBorder="1" applyAlignment="1">
      <alignment horizontal="center" vertical="center"/>
    </xf>
    <xf numFmtId="0" fontId="23" fillId="0" borderId="190" xfId="2" applyFont="1" applyBorder="1" applyAlignment="1">
      <alignment horizontal="center" vertical="center"/>
    </xf>
    <xf numFmtId="0" fontId="23" fillId="0" borderId="191" xfId="2" applyFont="1" applyBorder="1" applyAlignment="1">
      <alignment horizontal="center" vertical="center"/>
    </xf>
    <xf numFmtId="49" fontId="23" fillId="0" borderId="192" xfId="2" applyNumberFormat="1" applyFont="1" applyBorder="1" applyAlignment="1">
      <alignment horizontal="center" vertical="center"/>
    </xf>
    <xf numFmtId="49" fontId="23" fillId="0" borderId="192" xfId="2" applyNumberFormat="1" applyFont="1" applyBorder="1" applyAlignment="1" applyProtection="1">
      <alignment horizontal="center" vertical="center"/>
      <protection locked="0"/>
    </xf>
    <xf numFmtId="49" fontId="23" fillId="0" borderId="193" xfId="2" applyNumberFormat="1" applyFont="1" applyBorder="1" applyAlignment="1" applyProtection="1">
      <alignment horizontal="center" vertical="center"/>
      <protection locked="0"/>
    </xf>
    <xf numFmtId="49" fontId="23" fillId="0" borderId="194" xfId="2" applyNumberFormat="1" applyFont="1" applyBorder="1" applyAlignment="1" applyProtection="1">
      <alignment horizontal="center" vertical="center"/>
      <protection locked="0"/>
    </xf>
    <xf numFmtId="0" fontId="23" fillId="0" borderId="195" xfId="0" applyFont="1" applyBorder="1" applyAlignment="1">
      <alignment horizontal="center" vertical="center"/>
    </xf>
    <xf numFmtId="0" fontId="23" fillId="0" borderId="0" xfId="2" applyFont="1" applyAlignment="1">
      <alignment horizontal="center" vertical="center"/>
    </xf>
    <xf numFmtId="0" fontId="23" fillId="0" borderId="196" xfId="2" applyFont="1" applyBorder="1" applyAlignment="1">
      <alignment horizontal="center" vertical="center"/>
    </xf>
    <xf numFmtId="0" fontId="23" fillId="0" borderId="197" xfId="2" applyFont="1" applyBorder="1" applyAlignment="1">
      <alignment horizontal="center" vertical="center"/>
    </xf>
    <xf numFmtId="0" fontId="23" fillId="0" borderId="198" xfId="2" applyFont="1" applyBorder="1" applyAlignment="1">
      <alignment horizontal="center" vertical="center"/>
    </xf>
    <xf numFmtId="0" fontId="23" fillId="0" borderId="199" xfId="5" applyFont="1" applyBorder="1" applyAlignment="1">
      <alignment vertical="center" wrapText="1"/>
    </xf>
    <xf numFmtId="0" fontId="23" fillId="0" borderId="199" xfId="5" applyFont="1" applyBorder="1" applyAlignment="1" applyProtection="1">
      <alignment vertical="center" wrapText="1"/>
      <protection locked="0"/>
    </xf>
    <xf numFmtId="0" fontId="23" fillId="0" borderId="197" xfId="5" applyFont="1" applyBorder="1" applyAlignment="1" applyProtection="1">
      <alignment vertical="center" wrapText="1"/>
      <protection locked="0"/>
    </xf>
    <xf numFmtId="0" fontId="23" fillId="0" borderId="200" xfId="5" applyFont="1" applyBorder="1" applyAlignment="1" applyProtection="1">
      <alignment vertical="center" wrapText="1"/>
      <protection locked="0"/>
    </xf>
    <xf numFmtId="0" fontId="23" fillId="0" borderId="201" xfId="0" applyFont="1" applyBorder="1" applyAlignment="1">
      <alignment vertical="center" wrapText="1"/>
    </xf>
    <xf numFmtId="0" fontId="23" fillId="0" borderId="13" xfId="2" applyFont="1" applyBorder="1" applyAlignment="1">
      <alignment horizontal="center" vertical="center"/>
    </xf>
    <xf numFmtId="0" fontId="23" fillId="0" borderId="202" xfId="2" applyFont="1" applyBorder="1" applyAlignment="1">
      <alignment horizontal="center" vertical="center"/>
    </xf>
    <xf numFmtId="0" fontId="23" fillId="0" borderId="93" xfId="2" applyFont="1" applyBorder="1" applyAlignment="1">
      <alignment horizontal="center" vertical="center"/>
    </xf>
    <xf numFmtId="0" fontId="23" fillId="0" borderId="203" xfId="5" applyFont="1" applyBorder="1">
      <alignment vertical="center"/>
    </xf>
    <xf numFmtId="56" fontId="23" fillId="0" borderId="203" xfId="5" applyNumberFormat="1" applyFont="1" applyBorder="1" applyProtection="1">
      <alignment vertical="center"/>
      <protection locked="0"/>
    </xf>
    <xf numFmtId="0" fontId="23" fillId="0" borderId="202" xfId="5" applyFont="1" applyBorder="1" applyProtection="1">
      <alignment vertical="center"/>
      <protection locked="0"/>
    </xf>
    <xf numFmtId="0" fontId="23" fillId="0" borderId="204" xfId="5" applyFont="1" applyBorder="1" applyProtection="1">
      <alignment vertical="center"/>
      <protection locked="0"/>
    </xf>
    <xf numFmtId="0" fontId="23" fillId="0" borderId="205" xfId="0" applyFont="1" applyBorder="1">
      <alignment vertical="center"/>
    </xf>
    <xf numFmtId="0" fontId="23" fillId="0" borderId="206" xfId="2" applyFont="1" applyBorder="1" applyAlignment="1">
      <alignment horizontal="center" vertical="center" wrapText="1"/>
    </xf>
    <xf numFmtId="0" fontId="23" fillId="0" borderId="97" xfId="2" applyFont="1" applyBorder="1" applyAlignment="1">
      <alignment horizontal="center" vertical="center"/>
    </xf>
    <xf numFmtId="0" fontId="23" fillId="0" borderId="98" xfId="2" applyFont="1" applyBorder="1" applyAlignment="1">
      <alignment horizontal="center" vertical="center"/>
    </xf>
    <xf numFmtId="183" fontId="23" fillId="0" borderId="207" xfId="1" applyNumberFormat="1" applyFont="1" applyBorder="1" applyAlignment="1" applyProtection="1">
      <alignment vertical="center" wrapText="1"/>
    </xf>
    <xf numFmtId="183" fontId="7" fillId="0" borderId="207" xfId="1" applyNumberFormat="1" applyFont="1" applyBorder="1" applyAlignment="1" applyProtection="1">
      <alignment vertical="center"/>
      <protection locked="0"/>
    </xf>
    <xf numFmtId="183" fontId="7" fillId="0" borderId="97" xfId="1" applyNumberFormat="1" applyFont="1" applyBorder="1" applyAlignment="1" applyProtection="1">
      <alignment vertical="center"/>
      <protection locked="0"/>
    </xf>
    <xf numFmtId="183" fontId="7" fillId="0" borderId="208" xfId="1" applyNumberFormat="1" applyFont="1" applyBorder="1" applyAlignment="1" applyProtection="1">
      <alignment vertical="center"/>
      <protection locked="0"/>
    </xf>
    <xf numFmtId="183" fontId="7" fillId="0" borderId="209" xfId="0" applyNumberFormat="1" applyFont="1" applyBorder="1">
      <alignment vertical="center"/>
    </xf>
    <xf numFmtId="181" fontId="23" fillId="0" borderId="0" xfId="2" applyNumberFormat="1" applyFont="1" applyAlignment="1">
      <alignment vertical="center"/>
    </xf>
    <xf numFmtId="0" fontId="23" fillId="0" borderId="210" xfId="2" applyFont="1" applyBorder="1" applyAlignment="1">
      <alignment horizontal="center" vertical="center"/>
    </xf>
    <xf numFmtId="0" fontId="23" fillId="0" borderId="211" xfId="2" applyFont="1" applyBorder="1" applyAlignment="1">
      <alignment horizontal="center" vertical="center"/>
    </xf>
    <xf numFmtId="0" fontId="23" fillId="0" borderId="212" xfId="2" applyFont="1" applyBorder="1" applyAlignment="1">
      <alignment vertical="center" wrapText="1"/>
    </xf>
    <xf numFmtId="0" fontId="23" fillId="0" borderId="213" xfId="2" applyFont="1" applyBorder="1" applyAlignment="1">
      <alignment vertical="center" wrapText="1"/>
    </xf>
    <xf numFmtId="183" fontId="7" fillId="0" borderId="214" xfId="2" applyNumberFormat="1" applyFont="1" applyBorder="1" applyAlignment="1" applyProtection="1">
      <alignment vertical="center"/>
      <protection locked="0"/>
    </xf>
    <xf numFmtId="183" fontId="7" fillId="0" borderId="215" xfId="2" applyNumberFormat="1" applyFont="1" applyBorder="1" applyAlignment="1" applyProtection="1">
      <alignment vertical="center"/>
      <protection locked="0"/>
    </xf>
    <xf numFmtId="183" fontId="7" fillId="0" borderId="216" xfId="2" applyNumberFormat="1" applyFont="1" applyBorder="1" applyAlignment="1" applyProtection="1">
      <alignment vertical="center"/>
      <protection locked="0"/>
    </xf>
    <xf numFmtId="183" fontId="7" fillId="0" borderId="213" xfId="0" applyNumberFormat="1" applyFont="1" applyBorder="1">
      <alignment vertical="center"/>
    </xf>
    <xf numFmtId="0" fontId="23" fillId="0" borderId="217" xfId="2" applyFont="1" applyBorder="1" applyAlignment="1">
      <alignment horizontal="center" vertical="center"/>
    </xf>
    <xf numFmtId="0" fontId="23" fillId="0" borderId="218" xfId="2" applyFont="1" applyBorder="1" applyAlignment="1">
      <alignment horizontal="center" vertical="center"/>
    </xf>
    <xf numFmtId="0" fontId="23" fillId="0" borderId="219" xfId="2" applyFont="1" applyBorder="1" applyAlignment="1">
      <alignment vertical="center" wrapText="1"/>
    </xf>
    <xf numFmtId="0" fontId="23" fillId="0" borderId="220" xfId="2" applyFont="1" applyBorder="1" applyAlignment="1">
      <alignment vertical="center" wrapText="1"/>
    </xf>
    <xf numFmtId="183" fontId="7" fillId="0" borderId="199" xfId="2" applyNumberFormat="1" applyFont="1" applyBorder="1" applyAlignment="1" applyProtection="1">
      <alignment vertical="center"/>
      <protection locked="0"/>
    </xf>
    <xf numFmtId="183" fontId="7" fillId="0" borderId="197" xfId="2" applyNumberFormat="1" applyFont="1" applyBorder="1" applyAlignment="1" applyProtection="1">
      <alignment vertical="center"/>
      <protection locked="0"/>
    </xf>
    <xf numFmtId="183" fontId="7" fillId="0" borderId="200" xfId="2" applyNumberFormat="1" applyFont="1" applyBorder="1" applyAlignment="1" applyProtection="1">
      <alignment vertical="center"/>
      <protection locked="0"/>
    </xf>
    <xf numFmtId="183" fontId="7" fillId="0" borderId="220" xfId="0" applyNumberFormat="1" applyFont="1" applyBorder="1">
      <alignment vertical="center"/>
    </xf>
    <xf numFmtId="0" fontId="23" fillId="0" borderId="219" xfId="2" applyFont="1" applyBorder="1" applyAlignment="1">
      <alignment horizontal="center" vertical="center" wrapText="1"/>
    </xf>
    <xf numFmtId="0" fontId="23" fillId="0" borderId="220" xfId="2" applyFont="1" applyBorder="1" applyAlignment="1">
      <alignment horizontal="center" vertical="center" wrapText="1"/>
    </xf>
    <xf numFmtId="181" fontId="23" fillId="0" borderId="221" xfId="2" applyNumberFormat="1" applyFont="1" applyBorder="1" applyAlignment="1">
      <alignment horizontal="center" vertical="center" wrapText="1"/>
    </xf>
    <xf numFmtId="181" fontId="23" fillId="0" borderId="0" xfId="2" applyNumberFormat="1" applyFont="1" applyAlignment="1">
      <alignment horizontal="center" vertical="center" wrapText="1"/>
    </xf>
    <xf numFmtId="181" fontId="23" fillId="0" borderId="222" xfId="2" applyNumberFormat="1" applyFont="1" applyBorder="1" applyAlignment="1">
      <alignment horizontal="center" vertical="center" wrapText="1"/>
    </xf>
    <xf numFmtId="0" fontId="23" fillId="0" borderId="223" xfId="2" applyFont="1" applyBorder="1" applyAlignment="1">
      <alignment horizontal="center" vertical="center"/>
    </xf>
    <xf numFmtId="0" fontId="23" fillId="0" borderId="224" xfId="2" applyFont="1" applyBorder="1" applyAlignment="1">
      <alignment vertical="center" wrapText="1"/>
    </xf>
    <xf numFmtId="0" fontId="23" fillId="0" borderId="225" xfId="2" applyFont="1" applyBorder="1" applyAlignment="1">
      <alignment vertical="center" wrapText="1"/>
    </xf>
    <xf numFmtId="183" fontId="7" fillId="0" borderId="226" xfId="1" applyNumberFormat="1" applyFont="1" applyBorder="1" applyAlignment="1" applyProtection="1">
      <alignment vertical="center"/>
      <protection locked="0"/>
    </xf>
    <xf numFmtId="183" fontId="7" fillId="0" borderId="227" xfId="1" applyNumberFormat="1" applyFont="1" applyBorder="1" applyAlignment="1" applyProtection="1">
      <alignment vertical="center"/>
      <protection locked="0"/>
    </xf>
    <xf numFmtId="183" fontId="7" fillId="0" borderId="228" xfId="1" applyNumberFormat="1" applyFont="1" applyBorder="1" applyAlignment="1" applyProtection="1">
      <alignment vertical="center"/>
      <protection locked="0"/>
    </xf>
    <xf numFmtId="183" fontId="7" fillId="0" borderId="225" xfId="0" applyNumberFormat="1" applyFont="1" applyBorder="1">
      <alignment vertical="center"/>
    </xf>
    <xf numFmtId="183" fontId="7" fillId="0" borderId="229" xfId="2" applyNumberFormat="1" applyFont="1" applyBorder="1" applyAlignment="1">
      <alignment vertical="center"/>
    </xf>
    <xf numFmtId="183" fontId="7" fillId="0" borderId="0" xfId="2" applyNumberFormat="1" applyFont="1" applyAlignment="1">
      <alignment vertical="center"/>
    </xf>
    <xf numFmtId="0" fontId="23" fillId="0" borderId="230" xfId="2" applyFont="1" applyBorder="1" applyAlignment="1">
      <alignment horizontal="center" vertical="center"/>
    </xf>
    <xf numFmtId="0" fontId="23" fillId="0" borderId="231" xfId="2" applyFont="1" applyBorder="1" applyAlignment="1">
      <alignment horizontal="center" vertical="center"/>
    </xf>
    <xf numFmtId="0" fontId="23" fillId="0" borderId="232" xfId="2" applyFont="1" applyBorder="1" applyAlignment="1">
      <alignment horizontal="center" vertical="center" wrapText="1"/>
    </xf>
    <xf numFmtId="0" fontId="23" fillId="0" borderId="233" xfId="2" applyFont="1" applyBorder="1" applyAlignment="1">
      <alignment horizontal="center" vertical="center" wrapText="1"/>
    </xf>
    <xf numFmtId="183" fontId="7" fillId="0" borderId="234" xfId="1" applyNumberFormat="1" applyFont="1" applyBorder="1" applyAlignment="1" applyProtection="1">
      <alignment vertical="center" shrinkToFit="1"/>
    </xf>
    <xf numFmtId="183" fontId="7" fillId="0" borderId="235" xfId="1" applyNumberFormat="1" applyFont="1" applyBorder="1" applyAlignment="1" applyProtection="1">
      <alignment vertical="center" shrinkToFit="1"/>
    </xf>
    <xf numFmtId="183" fontId="7" fillId="0" borderId="236" xfId="1" applyNumberFormat="1" applyFont="1" applyBorder="1" applyAlignment="1" applyProtection="1">
      <alignment vertical="center" shrinkToFit="1"/>
    </xf>
    <xf numFmtId="183" fontId="7" fillId="0" borderId="233" xfId="0" applyNumberFormat="1" applyFont="1" applyBorder="1">
      <alignment vertical="center"/>
    </xf>
    <xf numFmtId="0" fontId="23" fillId="0" borderId="0" xfId="2" applyFont="1" applyAlignment="1">
      <alignment horizontal="right"/>
    </xf>
    <xf numFmtId="0" fontId="23" fillId="0" borderId="237" xfId="2" applyFont="1" applyBorder="1" applyAlignment="1">
      <alignment horizontal="center" vertical="center"/>
    </xf>
    <xf numFmtId="0" fontId="23" fillId="0" borderId="238" xfId="2" applyFont="1" applyBorder="1" applyAlignment="1">
      <alignment horizontal="center" vertical="center"/>
    </xf>
    <xf numFmtId="0" fontId="23" fillId="0" borderId="239" xfId="2" applyFont="1" applyBorder="1" applyAlignment="1">
      <alignment horizontal="center" vertical="center"/>
    </xf>
    <xf numFmtId="0" fontId="23" fillId="0" borderId="240" xfId="2" applyFont="1" applyBorder="1" applyAlignment="1">
      <alignment vertical="center" wrapText="1"/>
    </xf>
    <xf numFmtId="0" fontId="23" fillId="0" borderId="240" xfId="2" applyFont="1" applyBorder="1" applyAlignment="1" applyProtection="1">
      <alignment vertical="center" wrapText="1"/>
      <protection locked="0"/>
    </xf>
    <xf numFmtId="0" fontId="23" fillId="0" borderId="241" xfId="2" applyFont="1" applyBorder="1" applyAlignment="1" applyProtection="1">
      <alignment vertical="center" wrapText="1"/>
      <protection locked="0"/>
    </xf>
    <xf numFmtId="0" fontId="23" fillId="0" borderId="242" xfId="2" applyFont="1" applyBorder="1" applyAlignment="1" applyProtection="1">
      <alignment vertical="center" wrapText="1"/>
      <protection locked="0"/>
    </xf>
    <xf numFmtId="0" fontId="23" fillId="0" borderId="243" xfId="0" applyFont="1" applyBorder="1" applyAlignment="1">
      <alignment vertical="center" wrapText="1"/>
    </xf>
  </cellXfs>
  <cellStyles count="7">
    <cellStyle name="桁区切り 2" xfId="1"/>
    <cellStyle name="標準" xfId="0" builtinId="0"/>
    <cellStyle name="標準 2" xfId="2"/>
    <cellStyle name="標準 2 2" xfId="3"/>
    <cellStyle name="標準 3" xfId="4"/>
    <cellStyle name="標準_蕨野行実績報告資料" xfId="5"/>
    <cellStyle name="桁区切り" xfId="6" builtinId="6"/>
  </cellStyles>
  <dxfs count="94">
    <dxf>
      <font>
        <name val="ＭＳ 明朝"/>
        <b val="0"/>
        <i val="0"/>
        <strike val="0"/>
        <color auto="1"/>
        <sz val="9"/>
        <u val="none"/>
        <vertAlign val="baseline"/>
      </font>
      <alignment vertical="center" wrapText="1" readingOrder="0"/>
      <border>
        <left style="double">
          <color indexed="64"/>
        </left>
        <right/>
        <top/>
        <bottom/>
        <diagonal/>
      </border>
    </dxf>
    <dxf>
      <font>
        <name val="ＭＳ 明朝"/>
        <b val="0"/>
        <i val="0"/>
        <strike val="0"/>
        <color auto="1"/>
        <sz val="9"/>
        <u val="none"/>
        <vertAlign val="baseline"/>
      </font>
      <alignment vertical="center" wrapText="1" readingOrder="0"/>
      <border>
        <left style="double">
          <color indexed="64"/>
        </left>
        <right/>
        <top style="hair">
          <color indexed="64"/>
        </top>
        <bottom style="hair">
          <color indexed="64"/>
        </bottom>
        <diagonal/>
        <vertical>
          <color auto="1"/>
        </vertical>
        <horizontal>
          <color auto="1"/>
        </horizontal>
      </border>
      <protection locked="0" hidden="0"/>
    </dxf>
    <dxf>
      <font>
        <name val="ＭＳ 明朝"/>
        <b val="0"/>
        <i val="0"/>
        <strike val="0"/>
        <color auto="1"/>
        <sz val="10"/>
        <u val="none"/>
        <vertAlign val="baseline"/>
      </font>
      <numFmt numFmtId="183" formatCode="#,##0;&quot;▲ &quot;#,##0"/>
      <border>
        <left style="double">
          <color indexed="64"/>
        </left>
        <right style="double">
          <color indexed="64"/>
        </right>
        <top/>
        <bottom/>
      </border>
    </dxf>
    <dxf>
      <font>
        <name val="ＭＳ 明朝"/>
        <b val="0"/>
        <i val="0"/>
        <strike val="0"/>
        <color auto="1"/>
        <sz val="10"/>
        <u val="none"/>
        <vertAlign val="baseline"/>
      </font>
      <numFmt numFmtId="183" formatCode="#,##0;&quot;▲ &quot;#,##0"/>
      <alignment vertical="center" shrinkToFit="1" readingOrder="0"/>
      <border>
        <left style="double">
          <color indexed="64"/>
        </left>
        <right style="double">
          <color indexed="64"/>
        </right>
        <top style="hair">
          <color indexed="64"/>
        </top>
        <bottom style="hair">
          <color indexed="64"/>
        </bottom>
        <vertical>
          <color auto="1"/>
        </vertical>
        <horizontal>
          <color auto="1"/>
        </horizontal>
      </border>
      <protection locked="1" hidden="0"/>
    </dxf>
    <dxf>
      <font>
        <name val="ＭＳ 明朝"/>
        <b val="0"/>
        <i val="0"/>
        <strike val="0"/>
        <color auto="1"/>
        <sz val="10"/>
        <u val="none"/>
        <vertAlign val="baseline"/>
      </font>
      <numFmt numFmtId="183" formatCode="#,##0;&quot;▲ &quot;#,##0"/>
      <border>
        <left style="hair">
          <color indexed="64"/>
        </left>
        <right style="double">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double">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hair">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hair">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hair">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hair">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hair">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hair">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hair">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thin">
          <color indexed="64"/>
        </left>
        <right style="hair">
          <color indexed="64"/>
        </right>
        <top/>
        <bottom/>
      </border>
    </dxf>
    <dxf>
      <font>
        <name val="ＭＳ 明朝"/>
        <b val="0"/>
        <i val="0"/>
        <strike val="0"/>
        <color auto="1"/>
        <sz val="10"/>
        <u val="none"/>
        <vertAlign val="baseline"/>
      </font>
      <numFmt numFmtId="183" formatCode="#,##0;&quot;▲ &quot;#,##0"/>
      <alignment vertical="center" readingOrder="0"/>
      <border>
        <left style="thin">
          <color indexed="64"/>
        </left>
        <right style="hair">
          <color indexed="64"/>
        </right>
        <top style="hair">
          <color indexed="64"/>
        </top>
        <bottom style="hair">
          <color indexed="64"/>
        </bottom>
        <vertical>
          <color auto="1"/>
        </vertical>
        <horizontal>
          <color auto="1"/>
        </horizontal>
      </border>
      <protection locked="0" hidden="0"/>
    </dxf>
    <dxf>
      <font>
        <name val="ＭＳ 明朝"/>
        <b val="0"/>
        <i val="0"/>
        <strike val="0"/>
        <color auto="1"/>
        <sz val="10"/>
        <u val="none"/>
        <vertAlign val="baseline"/>
      </font>
      <numFmt numFmtId="183" formatCode="#,##0;&quot;▲ &quot;#,##0"/>
      <border>
        <left style="thin">
          <color indexed="64"/>
        </left>
        <right style="thin">
          <color indexed="64"/>
        </right>
        <top/>
        <bottom/>
      </border>
    </dxf>
    <dxf>
      <font>
        <name val="ＭＳ 明朝"/>
        <b val="0"/>
        <i val="0"/>
        <strike val="0"/>
        <color auto="1"/>
        <sz val="10"/>
        <u val="none"/>
        <vertAlign val="baseline"/>
      </font>
      <numFmt numFmtId="183" formatCode="#,##0;&quot;▲ &quot;#,##0"/>
      <alignment vertical="center" readingOrder="0"/>
      <border>
        <left style="thin">
          <color indexed="64"/>
        </left>
        <right style="thin">
          <color indexed="64"/>
        </right>
        <top style="hair">
          <color indexed="64"/>
        </top>
        <bottom style="hair">
          <color indexed="64"/>
        </bottom>
        <vertical>
          <color auto="1"/>
        </vertical>
        <horizontal>
          <color auto="1"/>
        </horizontal>
      </border>
      <protection locked="0" hidden="0"/>
    </dxf>
    <dxf>
      <font>
        <name val="ＭＳ 明朝"/>
        <b val="0"/>
        <i val="0"/>
        <strike val="0"/>
        <color auto="1"/>
        <sz val="9"/>
        <u val="none"/>
        <vertAlign val="baseline"/>
      </font>
      <border diagonalUp="1">
        <left style="hair">
          <color indexed="64"/>
        </left>
        <right style="thin">
          <color indexed="64"/>
        </right>
        <top/>
        <bottom/>
        <diagonal style="hair">
          <color indexed="64"/>
        </diagonal>
      </border>
    </dxf>
    <dxf>
      <font>
        <name val="ＭＳ 明朝"/>
        <b val="0"/>
        <i val="0"/>
        <strike val="0"/>
        <color auto="1"/>
        <sz val="9"/>
        <u val="none"/>
        <vertAlign val="baseline"/>
      </font>
      <border>
        <left style="hair">
          <color indexed="64"/>
        </left>
        <right/>
        <top style="hair">
          <color indexed="64"/>
        </top>
        <bottom style="hair">
          <color indexed="64"/>
        </bottom>
        <vertical>
          <color auto="1"/>
        </vertical>
        <horizontal>
          <color auto="1"/>
        </horizontal>
      </border>
      <protection locked="0" hidden="0"/>
    </dxf>
    <dxf>
      <font>
        <name val="ＭＳ 明朝"/>
        <b val="0"/>
        <i val="0"/>
        <strike val="0"/>
        <color auto="1"/>
        <sz val="9"/>
        <u val="none"/>
        <vertAlign val="baseline"/>
      </font>
      <alignment vertical="center" wrapText="1" readingOrder="0"/>
      <border diagonalUp="1">
        <left style="hair">
          <color indexed="64"/>
        </left>
        <right style="hair">
          <color indexed="64"/>
        </right>
        <top/>
        <bottom/>
        <diagonal style="hair">
          <color indexed="64"/>
        </diagonal>
      </border>
    </dxf>
    <dxf>
      <font>
        <name val="ＭＳ 明朝"/>
        <b val="0"/>
        <i val="0"/>
        <strike val="0"/>
        <color auto="1"/>
        <sz val="9"/>
        <u val="none"/>
        <vertAlign val="baseline"/>
      </font>
      <alignment vertical="center" wrapText="1" readingOrder="0"/>
      <border>
        <left style="hair">
          <color indexed="64"/>
        </left>
        <right style="hair">
          <color indexed="64"/>
        </right>
        <top style="hair">
          <color indexed="64"/>
        </top>
        <bottom style="hair">
          <color indexed="64"/>
        </bottom>
        <diagonal/>
        <vertical>
          <color auto="1"/>
        </vertical>
        <horizontal>
          <color auto="1"/>
        </horizontal>
      </border>
      <protection locked="0" hidden="0"/>
    </dxf>
    <dxf>
      <font>
        <name val="ＭＳ 明朝"/>
        <b val="0"/>
        <i val="0"/>
        <strike val="0"/>
        <color auto="1"/>
        <sz val="9"/>
        <u val="none"/>
        <vertAlign val="baseline"/>
      </font>
      <alignment horizontal="center" vertical="center" readingOrder="0"/>
      <border>
        <left/>
        <right style="hair">
          <color indexed="64"/>
        </right>
        <top/>
        <bottom/>
        <diagonal/>
      </border>
    </dxf>
    <dxf>
      <font>
        <name val="ＭＳ 明朝"/>
        <b val="0"/>
        <i val="0"/>
        <strike val="0"/>
        <color auto="1"/>
        <sz val="9"/>
        <u val="none"/>
        <vertAlign val="baseline"/>
      </font>
      <numFmt numFmtId="30" formatCode="@"/>
      <alignment horizontal="center" vertical="center" readingOrder="0"/>
      <border>
        <left/>
        <right style="hair">
          <color indexed="64"/>
        </right>
        <top style="hair">
          <color indexed="64"/>
        </top>
        <bottom style="hair">
          <color indexed="64"/>
        </bottom>
        <vertical>
          <color auto="1"/>
        </vertical>
        <horizontal>
          <color auto="1"/>
        </horizontal>
      </border>
      <protection locked="0" hidden="0"/>
    </dxf>
    <dxf>
      <border>
        <left style="medium">
          <color indexed="64"/>
        </left>
        <right style="medium">
          <color indexed="64"/>
        </right>
        <top style="thin">
          <color indexed="64"/>
        </top>
      </border>
    </dxf>
    <dxf>
      <border>
        <bottom style="hair">
          <color indexed="64"/>
        </bottom>
      </border>
    </dxf>
    <dxf>
      <protection locked="1" hidden="0"/>
    </dxf>
    <dxf>
      <numFmt numFmtId="183" formatCode="#,##0;&quot;▲ &quot;#,##0"/>
      <protection locked="1" hidden="0"/>
    </dxf>
    <dxf>
      <font>
        <name val="ＭＳ 明朝"/>
        <b val="0"/>
        <i val="0"/>
        <strike val="0"/>
        <color auto="1"/>
        <sz val="10"/>
        <u val="none"/>
        <vertAlign val="baseline"/>
      </font>
      <numFmt numFmtId="183" formatCode="#,##0;&quot;▲ &quot;#,##0"/>
      <alignment vertical="center" readingOrder="0"/>
      <protection locked="1" hidden="0"/>
    </dxf>
    <dxf>
      <font>
        <color theme="0"/>
      </font>
    </dxf>
    <dxf>
      <font>
        <color theme="0"/>
      </font>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ont>
        <color theme="0"/>
      </font>
      <fill>
        <patternFill patternType="solid">
          <bgColor theme="0"/>
        </patternFill>
      </fill>
    </dxf>
    <dxf>
      <fill>
        <patternFill patternType="solid">
          <bgColor rgb="FFCCFFFF"/>
        </patternFill>
      </fill>
    </dxf>
    <dxf>
      <font>
        <color theme="0"/>
      </font>
      <fill>
        <patternFill patternType="solid">
          <bgColor indexed="9"/>
        </patternFill>
      </fill>
    </dxf>
    <dxf>
      <font>
        <color rgb="FFFF0000"/>
      </font>
      <fill>
        <patternFill patternType="none">
          <bgColor auto="1"/>
        </patternFill>
      </fill>
    </dxf>
    <dxf>
      <font>
        <color rgb="FFFF0000"/>
      </font>
      <fill>
        <patternFill patternType="none">
          <bgColor auto="1"/>
        </patternFill>
      </fill>
    </dxf>
    <dxf>
      <fill>
        <patternFill patternType="solid">
          <bgColor indexed="41"/>
        </patternFill>
      </fill>
    </dxf>
    <dxf>
      <font>
        <color theme="0"/>
      </font>
    </dxf>
    <dxf>
      <font>
        <color theme="0"/>
      </font>
      <fill>
        <patternFill patternType="solid">
          <bgColor theme="0"/>
        </patternFill>
      </fill>
    </dxf>
    <dxf>
      <font>
        <color theme="0"/>
      </font>
      <fill>
        <patternFill patternType="solid">
          <bgColor theme="0"/>
        </patternFill>
      </fill>
    </dxf>
    <dxf>
      <fill>
        <patternFill patternType="solid">
          <bgColor indexed="10"/>
        </patternFill>
      </fill>
    </dxf>
    <dxf>
      <fill>
        <patternFill patternType="solid">
          <bgColor indexed="41"/>
        </patternFill>
      </fill>
    </dxf>
    <dxf>
      <fill>
        <patternFill patternType="solid">
          <bgColor rgb="FFCCFFFF"/>
        </patternFill>
      </fill>
    </dxf>
    <dxf>
      <fill>
        <patternFill patternType="solid">
          <bgColor rgb="FFCCFFFF"/>
        </patternFill>
      </fill>
    </dxf>
    <dxf>
      <fill>
        <patternFill patternType="solid">
          <bgColor indexed="41"/>
        </patternFill>
      </fill>
    </dxf>
    <dxf>
      <font>
        <color theme="0"/>
      </font>
    </dxf>
    <dxf>
      <font>
        <color theme="0"/>
      </font>
    </dxf>
    <dxf>
      <fill>
        <patternFill patternType="solid">
          <bgColor rgb="FFCCFFFF"/>
        </patternFill>
      </fill>
    </dxf>
    <dxf>
      <font>
        <color theme="0"/>
      </font>
    </dxf>
    <dxf>
      <fill>
        <patternFill patternType="solid">
          <bgColor rgb="FFCCFFFF"/>
        </patternFill>
      </fill>
    </dxf>
    <dxf>
      <fill>
        <patternFill patternType="solid">
          <bgColor rgb="FFCCFFFF"/>
        </patternFill>
      </fill>
    </dxf>
    <dxf>
      <font>
        <color theme="0"/>
      </font>
      <fill>
        <patternFill patternType="none">
          <bgColor indexed="65"/>
        </patternFill>
      </fill>
    </dxf>
    <dxf>
      <fill>
        <patternFill patternType="solid">
          <bgColor indexed="41"/>
        </patternFill>
      </fill>
    </dxf>
    <dxf>
      <fill>
        <patternFill patternType="solid">
          <bgColor indexed="41"/>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indexed="41"/>
        </patternFill>
      </fill>
    </dxf>
    <dxf>
      <fill>
        <patternFill patternType="solid">
          <bgColor indexed="41"/>
        </patternFill>
      </fill>
    </dxf>
    <dxf>
      <fill>
        <patternFill patternType="solid">
          <bgColor rgb="FFCCFFFF"/>
        </patternFill>
      </fill>
    </dxf>
    <dxf>
      <fill>
        <patternFill patternType="solid">
          <bgColor indexed="41"/>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border>
        <left style="medium">
          <color auto="1"/>
        </left>
        <right style="medium">
          <color auto="1"/>
        </right>
        <top style="double">
          <color auto="1"/>
        </top>
        <bottom style="medium">
          <color auto="1"/>
        </bottom>
      </border>
    </dxf>
    <dxf>
      <border>
        <left style="medium">
          <color auto="1"/>
        </left>
        <right style="medium">
          <color auto="1"/>
        </right>
        <top style="double">
          <color auto="1"/>
        </top>
        <bottom style="medium">
          <color auto="1"/>
        </bottom>
      </border>
    </dxf>
    <dxf>
      <border>
        <left style="medium">
          <color auto="1"/>
        </left>
        <right style="medium">
          <color auto="1"/>
        </right>
        <top style="double">
          <color auto="1"/>
        </top>
        <bottom style="medium">
          <color auto="1"/>
        </bottom>
      </border>
    </dxf>
    <dxf>
      <border>
        <left/>
        <right/>
        <top/>
        <bottom/>
        <vertical>
          <color auto="1"/>
        </vertical>
        <horizontal>
          <color auto="1"/>
        </horizontal>
      </border>
    </dxf>
    <dxf>
      <border diagonalDown="1">
        <bottom style="medium">
          <color auto="1"/>
        </bottom>
        <diagonal style="thin">
          <color auto="1"/>
        </diagonal>
      </border>
    </dxf>
    <dxf>
      <border diagonalDown="1">
        <left style="thick">
          <color auto="1"/>
        </left>
        <right style="thick">
          <color auto="1"/>
        </right>
        <top style="thick">
          <color auto="1"/>
        </top>
        <bottom style="thick">
          <color auto="1"/>
        </bottom>
        <diagonal style="thin">
          <color auto="1"/>
        </diagonal>
        <horizontal style="thin">
          <color auto="1"/>
        </horizontal>
      </border>
    </dxf>
    <dxf>
      <border>
        <left style="hair">
          <color auto="1"/>
        </left>
        <right style="hair">
          <color auto="1"/>
        </right>
        <top style="hair">
          <color auto="1"/>
        </top>
        <bottom style="hair">
          <color auto="1"/>
        </bottom>
        <vertical style="hair">
          <color auto="1"/>
        </vertical>
        <horizontal style="hair">
          <color auto="1"/>
        </horizontal>
      </border>
    </dxf>
  </dxfs>
  <tableStyles count="7" defaultTableStyle="TableStyleMedium9" defaultPivotStyle="PivotStyleLight16">
    <tableStyle name="テーブル スタイル 1" pivot="0" count="1">
      <tableStyleElement type="wholeTable" dxfId="93"/>
    </tableStyle>
    <tableStyle name="テーブル スタイル 2" pivot="0" count="1">
      <tableStyleElement type="wholeTable" dxfId="92"/>
    </tableStyle>
    <tableStyle name="テーブル スタイル 3" pivot="0" count="1">
      <tableStyleElement type="totalRow" dxfId="91"/>
    </tableStyle>
    <tableStyle name="テーブル スタイル 4" pivot="0" count="1">
      <tableStyleElement type="wholeTable" dxfId="90"/>
    </tableStyle>
    <tableStyle name="テーブル スタイル 5" pivot="0" count="1">
      <tableStyleElement type="totalRow" dxfId="89"/>
    </tableStyle>
    <tableStyle name="テーブル スタイル 51" pivot="0" count="1">
      <tableStyleElement type="totalRow" dxfId="88"/>
    </tableStyle>
    <tableStyle name="テーブル スタイル 52" pivot="0" count="1">
      <tableStyleElement type="totalRow" dxfId="87"/>
    </tableStyle>
  </tableStyles>
  <colors>
    <mruColors>
      <color rgb="FFFFFFE1"/>
      <color rgb="FFFFFFCC"/>
      <color rgb="FFCCFFFF"/>
      <color rgb="FF66FFFF"/>
      <color rgb="FFCFFAFF"/>
      <color rgb="FFD7F3F7"/>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Radio" firstButton="1" fmlaLink="$P$13"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lockText="1" noThreeD="1"/>
</file>

<file path=xl/ctrlProps/ctrlProp4.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14</xdr:col>
      <xdr:colOff>76200</xdr:colOff>
      <xdr:row>11</xdr:row>
      <xdr:rowOff>0</xdr:rowOff>
    </xdr:from>
    <xdr:to xmlns:xdr="http://schemas.openxmlformats.org/drawingml/2006/spreadsheetDrawing">
      <xdr:col>14</xdr:col>
      <xdr:colOff>2103755</xdr:colOff>
      <xdr:row>16</xdr:row>
      <xdr:rowOff>294640</xdr:rowOff>
    </xdr:to>
    <xdr:sp macro="" textlink="">
      <xdr:nvSpPr>
        <xdr:cNvPr id="2" name="Text Box 21"/>
        <xdr:cNvSpPr txBox="1">
          <a:spLocks noChangeArrowheads="1"/>
        </xdr:cNvSpPr>
      </xdr:nvSpPr>
      <xdr:spPr>
        <a:xfrm>
          <a:off x="6138545" y="3863340"/>
          <a:ext cx="2027555" cy="2256790"/>
        </a:xfrm>
        <a:prstGeom prst="rect">
          <a:avLst/>
        </a:prstGeom>
        <a:solidFill>
          <a:srgbClr val="FFFF00"/>
        </a:solidFill>
        <a:ln w="9525">
          <a:solidFill>
            <a:srgbClr val="FF0000"/>
          </a:solidFill>
          <a:miter lim="800000"/>
          <a:headEnd/>
          <a:tailEnd/>
        </a:ln>
      </xdr:spPr>
      <xdr:txBody>
        <a:bodyPr vertOverflow="clip" horzOverflow="overflow" wrap="square" lIns="36576" tIns="18288" rIns="0" bIns="0" anchor="t" upright="1"/>
        <a:lstStyle/>
        <a:p>
          <a:pPr algn="l" rtl="0">
            <a:lnSpc>
              <a:spcPts val="1300"/>
            </a:lnSpc>
            <a:defRPr sz="1000"/>
          </a:pPr>
          <a:r>
            <a:rPr lang="ja-JP" altLang="en-US" sz="1100" b="1" i="0" strike="noStrike">
              <a:solidFill>
                <a:srgbClr val="FF0000"/>
              </a:solidFill>
              <a:latin typeface="ＭＳ ゴシック"/>
              <a:ea typeface="ＭＳ ゴシック"/>
            </a:rPr>
            <a:t>　</a:t>
          </a:r>
          <a:endParaRPr lang="en-US" altLang="ja-JP" sz="1100" b="1" i="0" strike="noStrike">
            <a:solidFill>
              <a:srgbClr val="FF0000"/>
            </a:solidFill>
            <a:latin typeface="ＭＳ ゴシック"/>
            <a:ea typeface="ＭＳ ゴシック"/>
          </a:endParaRPr>
        </a:p>
        <a:p>
          <a:pPr algn="l" rtl="0">
            <a:lnSpc>
              <a:spcPts val="1300"/>
            </a:lnSpc>
            <a:defRPr sz="1000"/>
          </a:pPr>
          <a:r>
            <a:rPr lang="ja-JP" altLang="en-US" sz="1100" b="1" i="0" strike="noStrike">
              <a:solidFill>
                <a:srgbClr val="FF0000"/>
              </a:solidFill>
              <a:latin typeface="ＭＳ ゴシック"/>
              <a:ea typeface="ＭＳ ゴシック"/>
            </a:rPr>
            <a:t>　該当する区分を選択し、</a:t>
          </a:r>
          <a:endParaRPr lang="en-US" altLang="ja-JP" sz="1100" b="1" i="0" strike="noStrike">
            <a:solidFill>
              <a:srgbClr val="FF0000"/>
            </a:solidFill>
            <a:latin typeface="ＭＳ ゴシック"/>
            <a:ea typeface="ＭＳ ゴシック"/>
          </a:endParaRPr>
        </a:p>
        <a:p>
          <a:pPr algn="l" rtl="0">
            <a:lnSpc>
              <a:spcPts val="1300"/>
            </a:lnSpc>
            <a:defRPr sz="1000"/>
          </a:pPr>
          <a:r>
            <a:rPr lang="ja-JP" altLang="en-US" sz="1100" b="1" i="0" strike="noStrike">
              <a:solidFill>
                <a:srgbClr val="FF0000"/>
              </a:solidFill>
              <a:latin typeface="ＭＳ ゴシック"/>
              <a:ea typeface="ＭＳ ゴシック"/>
            </a:rPr>
            <a:t>　様式中の本文が変わった</a:t>
          </a:r>
          <a:endParaRPr lang="en-US" altLang="ja-JP" sz="1100" b="1" i="0" strike="noStrike">
            <a:solidFill>
              <a:srgbClr val="FF0000"/>
            </a:solidFill>
            <a:latin typeface="ＭＳ ゴシック"/>
            <a:ea typeface="ＭＳ ゴシック"/>
          </a:endParaRPr>
        </a:p>
        <a:p>
          <a:pPr algn="l" rtl="0">
            <a:lnSpc>
              <a:spcPts val="1300"/>
            </a:lnSpc>
            <a:defRPr sz="1000"/>
          </a:pPr>
          <a:r>
            <a:rPr lang="ja-JP" altLang="en-US" sz="1100" b="1" i="0" strike="noStrike">
              <a:solidFill>
                <a:srgbClr val="FF0000"/>
              </a:solidFill>
              <a:latin typeface="ＭＳ ゴシック"/>
              <a:ea typeface="ＭＳ ゴシック"/>
            </a:rPr>
            <a:t>　ことを確認してください。</a:t>
          </a:r>
        </a:p>
      </xdr:txBody>
    </xdr:sp>
    <xdr:clientData/>
  </xdr:twoCellAnchor>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429260</xdr:colOff>
          <xdr:row>13</xdr:row>
          <xdr:rowOff>208915</xdr:rowOff>
        </xdr:from>
        <xdr:to xmlns:xdr="http://schemas.openxmlformats.org/drawingml/2006/spreadsheetDrawing">
          <xdr:col>14</xdr:col>
          <xdr:colOff>1162685</xdr:colOff>
          <xdr:row>14</xdr:row>
          <xdr:rowOff>64770</xdr:rowOff>
        </xdr:to>
        <xdr:sp textlink="">
          <xdr:nvSpPr>
            <xdr:cNvPr id="8193" name="オプション 1" hidden="1">
              <a:extLst>
                <a:ext uri="{63B3BB69-23CF-44E3-9099-C40C66FF867C}">
                  <a14:compatExt spid="_x0000_s8193"/>
                </a:ext>
              </a:extLst>
            </xdr:cNvPr>
            <xdr:cNvSpPr>
              <a:spLocks noRot="1" noChangeShapeType="1"/>
            </xdr:cNvSpPr>
          </xdr:nvSpPr>
          <xdr:spPr>
            <a:xfrm>
              <a:off x="6491605" y="4834255"/>
              <a:ext cx="73342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absolute">
        <xdr:from xmlns:xdr="http://schemas.openxmlformats.org/drawingml/2006/spreadsheetDrawing">
          <xdr:col>14</xdr:col>
          <xdr:colOff>429260</xdr:colOff>
          <xdr:row>14</xdr:row>
          <xdr:rowOff>157480</xdr:rowOff>
        </xdr:from>
        <xdr:to xmlns:xdr="http://schemas.openxmlformats.org/drawingml/2006/spreadsheetDrawing">
          <xdr:col>14</xdr:col>
          <xdr:colOff>1668145</xdr:colOff>
          <xdr:row>14</xdr:row>
          <xdr:rowOff>413385</xdr:rowOff>
        </xdr:to>
        <xdr:sp textlink="">
          <xdr:nvSpPr>
            <xdr:cNvPr id="8194" name="オプション 2" hidden="1">
              <a:extLst>
                <a:ext uri="{63B3BB69-23CF-44E3-9099-C40C66FF867C}">
                  <a14:compatExt spid="_x0000_s8194"/>
                </a:ext>
              </a:extLst>
            </xdr:cNvPr>
            <xdr:cNvSpPr>
              <a:spLocks noRot="1" noChangeShapeType="1"/>
            </xdr:cNvSpPr>
          </xdr:nvSpPr>
          <xdr:spPr>
            <a:xfrm>
              <a:off x="6491605" y="5163820"/>
              <a:ext cx="1238885" cy="25590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151765</xdr:colOff>
          <xdr:row>13</xdr:row>
          <xdr:rowOff>67310</xdr:rowOff>
        </xdr:from>
        <xdr:to xmlns:xdr="http://schemas.openxmlformats.org/drawingml/2006/spreadsheetDrawing">
          <xdr:col>14</xdr:col>
          <xdr:colOff>2009775</xdr:colOff>
          <xdr:row>16</xdr:row>
          <xdr:rowOff>161290</xdr:rowOff>
        </xdr:to>
        <xdr:sp textlink="">
          <xdr:nvSpPr>
            <xdr:cNvPr id="8195" name="グループ 3" hidden="1">
              <a:extLst>
                <a:ext uri="{63B3BB69-23CF-44E3-9099-C40C66FF867C}">
                  <a14:compatExt spid="_x0000_s8195"/>
                </a:ext>
              </a:extLst>
            </xdr:cNvPr>
            <xdr:cNvSpPr>
              <a:spLocks noRot="1" noChangeShapeType="1"/>
            </xdr:cNvSpPr>
          </xdr:nvSpPr>
          <xdr:spPr>
            <a:xfrm>
              <a:off x="6214110" y="4692650"/>
              <a:ext cx="1858010" cy="1294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429260</xdr:colOff>
          <xdr:row>15</xdr:row>
          <xdr:rowOff>151765</xdr:rowOff>
        </xdr:from>
        <xdr:to xmlns:xdr="http://schemas.openxmlformats.org/drawingml/2006/spreadsheetDrawing">
          <xdr:col>14</xdr:col>
          <xdr:colOff>1162685</xdr:colOff>
          <xdr:row>16</xdr:row>
          <xdr:rowOff>179070</xdr:rowOff>
        </xdr:to>
        <xdr:sp textlink="">
          <xdr:nvSpPr>
            <xdr:cNvPr id="8197" name="オプション 5" hidden="1">
              <a:extLst>
                <a:ext uri="{63B3BB69-23CF-44E3-9099-C40C66FF867C}">
                  <a14:compatExt spid="_x0000_s8197"/>
                </a:ext>
              </a:extLst>
            </xdr:cNvPr>
            <xdr:cNvSpPr>
              <a:spLocks noRot="1" noChangeShapeType="1"/>
            </xdr:cNvSpPr>
          </xdr:nvSpPr>
          <xdr:spPr>
            <a:xfrm>
              <a:off x="6491605" y="5767705"/>
              <a:ext cx="733425" cy="23685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mlns:xdr="http://schemas.openxmlformats.org/drawingml/2006/spreadsheetDrawing">
      <xdr:col>14</xdr:col>
      <xdr:colOff>47625</xdr:colOff>
      <xdr:row>57</xdr:row>
      <xdr:rowOff>384810</xdr:rowOff>
    </xdr:from>
    <xdr:to xmlns:xdr="http://schemas.openxmlformats.org/drawingml/2006/spreadsheetDrawing">
      <xdr:col>14</xdr:col>
      <xdr:colOff>361315</xdr:colOff>
      <xdr:row>62</xdr:row>
      <xdr:rowOff>137160</xdr:rowOff>
    </xdr:to>
    <xdr:sp macro="" textlink="">
      <xdr:nvSpPr>
        <xdr:cNvPr id="6" name="右中かっこ 5"/>
        <xdr:cNvSpPr/>
      </xdr:nvSpPr>
      <xdr:spPr>
        <a:xfrm>
          <a:off x="7239000" y="23391495"/>
          <a:ext cx="313690" cy="3429000"/>
        </a:xfrm>
        <a:prstGeom prst="rightBrace">
          <a:avLst>
            <a:gd name="adj1" fmla="val 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absolute">
    <xdr:from xmlns:xdr="http://schemas.openxmlformats.org/drawingml/2006/spreadsheetDrawing">
      <xdr:col>14</xdr:col>
      <xdr:colOff>465455</xdr:colOff>
      <xdr:row>58</xdr:row>
      <xdr:rowOff>657225</xdr:rowOff>
    </xdr:from>
    <xdr:to xmlns:xdr="http://schemas.openxmlformats.org/drawingml/2006/spreadsheetDrawing">
      <xdr:col>16</xdr:col>
      <xdr:colOff>93980</xdr:colOff>
      <xdr:row>60</xdr:row>
      <xdr:rowOff>98425</xdr:rowOff>
    </xdr:to>
    <xdr:sp macro="" textlink="">
      <xdr:nvSpPr>
        <xdr:cNvPr id="7" name="Text Box 8"/>
        <xdr:cNvSpPr txBox="1">
          <a:spLocks noChangeArrowheads="1"/>
        </xdr:cNvSpPr>
      </xdr:nvSpPr>
      <xdr:spPr>
        <a:xfrm>
          <a:off x="7656830" y="24616410"/>
          <a:ext cx="2125345" cy="917575"/>
        </a:xfrm>
        <a:prstGeom prst="rect">
          <a:avLst/>
        </a:prstGeom>
        <a:solidFill>
          <a:srgbClr val="FFFFE1"/>
        </a:solidFill>
        <a:ln w="9525">
          <a:solidFill>
            <a:srgbClr val="000000"/>
          </a:solidFill>
          <a:miter lim="800000"/>
          <a:headEnd/>
          <a:tailEnd/>
        </a:ln>
      </xdr:spPr>
      <xdr:txBody>
        <a:bodyPr vertOverflow="clip" horzOverflow="overflow" wrap="square" lIns="27432" tIns="18288" rIns="0" bIns="0" anchor="ctr" upright="1"/>
        <a:lstStyle/>
        <a:p>
          <a:pPr algn="ctr" rtl="0">
            <a:lnSpc>
              <a:spcPts val="1400"/>
            </a:lnSpc>
            <a:defRPr sz="1000"/>
          </a:pPr>
          <a:r>
            <a:rPr lang="ja-JP" altLang="en-US" sz="1100" b="0" i="0" strike="noStrike">
              <a:solidFill>
                <a:srgbClr val="000000"/>
              </a:solidFill>
              <a:latin typeface="ＭＳ ゴシック"/>
              <a:ea typeface="ＭＳ ゴシック"/>
            </a:rPr>
            <a:t>補助承認額④を記入して下さい。</a:t>
          </a:r>
          <a:endParaRPr lang="ja-JP" altLang="en-US" sz="1100" b="0" i="0" strike="noStrike">
            <a:solidFill>
              <a:srgbClr val="000000"/>
            </a:solidFill>
            <a:latin typeface="ＭＳ ゴシック"/>
            <a:ea typeface="ＭＳ ゴシック"/>
          </a:endParaRPr>
        </a:p>
        <a:p>
          <a:pPr algn="ctr" rtl="0">
            <a:lnSpc>
              <a:spcPts val="1400"/>
            </a:lnSpc>
            <a:defRPr sz="1000"/>
          </a:pPr>
          <a:r>
            <a:rPr lang="ja-JP" altLang="en-US" sz="1100" b="0" i="0" strike="noStrike">
              <a:solidFill>
                <a:srgbClr val="000000"/>
              </a:solidFill>
              <a:latin typeface="ＭＳ ゴシック"/>
              <a:ea typeface="ＭＳ ゴシック"/>
            </a:rPr>
            <a:t>その他は、別記第３様式(３)</a:t>
          </a:r>
          <a:r>
            <a:rPr lang="ja-JP" altLang="en-US" sz="1100" b="0" i="0" strike="noStrike">
              <a:solidFill>
                <a:srgbClr val="000000"/>
              </a:solidFill>
              <a:latin typeface="ＭＳ ゴシック"/>
              <a:ea typeface="ＭＳ ゴシック"/>
            </a:rPr>
            <a:t>への</a:t>
          </a:r>
          <a:endParaRPr lang="en-US" altLang="ja-JP" sz="1100" b="0" i="0" strike="noStrike">
            <a:solidFill>
              <a:srgbClr val="000000"/>
            </a:solidFill>
            <a:latin typeface="ＭＳ ゴシック"/>
            <a:ea typeface="ＭＳ ゴシック"/>
          </a:endParaRPr>
        </a:p>
        <a:p>
          <a:pPr algn="ctr" rtl="0">
            <a:lnSpc>
              <a:spcPts val="1400"/>
            </a:lnSpc>
            <a:defRPr sz="1000"/>
          </a:pPr>
          <a:r>
            <a:rPr lang="ja-JP" altLang="en-US" sz="1100" b="0" i="0" strike="noStrike">
              <a:solidFill>
                <a:srgbClr val="000000"/>
              </a:solidFill>
              <a:latin typeface="ＭＳ ゴシック"/>
              <a:ea typeface="ＭＳ ゴシック"/>
            </a:rPr>
            <a:t>記入により自動で入力されます。</a:t>
          </a:r>
          <a:endParaRPr lang="en-US" altLang="ja-JP" sz="1100" b="0" i="0" strike="noStrike">
            <a:solidFill>
              <a:srgbClr val="00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mlns:xdr="http://schemas.openxmlformats.org/drawingml/2006/spreadsheetDrawing">
      <xdr:col>17</xdr:col>
      <xdr:colOff>139700</xdr:colOff>
      <xdr:row>53</xdr:row>
      <xdr:rowOff>106045</xdr:rowOff>
    </xdr:from>
    <xdr:to xmlns:xdr="http://schemas.openxmlformats.org/drawingml/2006/spreadsheetDrawing">
      <xdr:col>17</xdr:col>
      <xdr:colOff>1927225</xdr:colOff>
      <xdr:row>53</xdr:row>
      <xdr:rowOff>944880</xdr:rowOff>
    </xdr:to>
    <xdr:sp macro="" textlink="">
      <xdr:nvSpPr>
        <xdr:cNvPr id="12" name="Text Box 11"/>
        <xdr:cNvSpPr txBox="1">
          <a:spLocks noChangeArrowheads="1"/>
        </xdr:cNvSpPr>
      </xdr:nvSpPr>
      <xdr:spPr>
        <a:xfrm>
          <a:off x="6830695" y="23210520"/>
          <a:ext cx="1787525" cy="838835"/>
        </a:xfrm>
        <a:prstGeom prst="rect">
          <a:avLst/>
        </a:prstGeom>
        <a:solidFill>
          <a:srgbClr val="FFFFCC"/>
        </a:solidFill>
        <a:ln w="9525">
          <a:solidFill>
            <a:srgbClr val="000000"/>
          </a:solidFill>
          <a:miter lim="800000"/>
          <a:headEnd/>
          <a:tailEnd/>
        </a:ln>
      </xdr:spPr>
      <xdr:txBody>
        <a:bodyPr vertOverflow="clip" horzOverflow="overflow" wrap="square" lIns="27432" tIns="18288" rIns="0" bIns="0" anchor="ctr" upright="1"/>
        <a:lstStyle/>
        <a:p>
          <a:pPr algn="l" rtl="0">
            <a:lnSpc>
              <a:spcPts val="1400"/>
            </a:lnSpc>
            <a:defRPr sz="1000"/>
          </a:pPr>
          <a:r>
            <a:rPr lang="ja-JP" altLang="en-US" sz="1100" b="0" i="0" strike="noStrike">
              <a:solidFill>
                <a:srgbClr val="000000"/>
              </a:solidFill>
              <a:latin typeface="ＭＳ ゴシック"/>
              <a:ea typeface="ＭＳ ゴシック"/>
            </a:rPr>
            <a:t>←　　該当がない場合は</a:t>
          </a:r>
        </a:p>
        <a:p>
          <a:pPr algn="l" rtl="0">
            <a:lnSpc>
              <a:spcPts val="1400"/>
            </a:lnSpc>
            <a:defRPr sz="1000"/>
          </a:pPr>
          <a:r>
            <a:rPr lang="ja-JP" altLang="en-US" sz="1100" b="0" i="0" strike="noStrike">
              <a:solidFill>
                <a:srgbClr val="000000"/>
              </a:solidFill>
              <a:latin typeface="ＭＳ ゴシック"/>
              <a:ea typeface="ＭＳ ゴシック"/>
            </a:rPr>
            <a:t>　　参加料等合計欄に</a:t>
          </a:r>
          <a:r>
            <a:rPr lang="en-US" altLang="ja-JP" sz="1100" b="0" i="0" strike="noStrike">
              <a:solidFill>
                <a:srgbClr val="000000"/>
              </a:solidFill>
              <a:latin typeface="ＭＳ ゴシック"/>
              <a:ea typeface="ＭＳ ゴシック"/>
            </a:rPr>
            <a:t>｢0｣</a:t>
          </a:r>
          <a:r>
            <a:rPr lang="ja-JP" altLang="en-US" sz="1100" b="0" i="0" strike="noStrike">
              <a:solidFill>
                <a:srgbClr val="000000"/>
              </a:solidFill>
              <a:latin typeface="ＭＳ ゴシック"/>
              <a:ea typeface="ＭＳ ゴシック"/>
            </a:rPr>
            <a:t>　</a:t>
          </a:r>
          <a:endParaRPr lang="en-US" altLang="ja-JP" sz="1100" b="0" i="0" strike="noStrike">
            <a:solidFill>
              <a:srgbClr val="000000"/>
            </a:solidFill>
            <a:latin typeface="ＭＳ ゴシック"/>
            <a:ea typeface="ＭＳ ゴシック"/>
          </a:endParaRPr>
        </a:p>
        <a:p>
          <a:pPr algn="l" rtl="0">
            <a:lnSpc>
              <a:spcPts val="1400"/>
            </a:lnSpc>
            <a:defRPr sz="1000"/>
          </a:pPr>
          <a:r>
            <a:rPr lang="ja-JP" altLang="en-US" sz="1100" b="0" i="0" strike="noStrike">
              <a:solidFill>
                <a:srgbClr val="000000"/>
              </a:solidFill>
              <a:latin typeface="ＭＳ ゴシック"/>
              <a:ea typeface="ＭＳ ゴシック"/>
            </a:rPr>
            <a:t>　　</a:t>
          </a: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半角</a:t>
          </a: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を記入してくだ</a:t>
          </a:r>
          <a:endParaRPr lang="en-US" altLang="ja-JP" sz="1100" b="0" i="0" strike="noStrike">
            <a:solidFill>
              <a:srgbClr val="000000"/>
            </a:solidFill>
            <a:latin typeface="ＭＳ ゴシック"/>
            <a:ea typeface="ＭＳ ゴシック"/>
          </a:endParaRPr>
        </a:p>
        <a:p>
          <a:pPr algn="l" rtl="0">
            <a:lnSpc>
              <a:spcPts val="1400"/>
            </a:lnSpc>
            <a:defRPr sz="1000"/>
          </a:pPr>
          <a:r>
            <a:rPr lang="ja-JP" altLang="en-US" sz="1100" b="0" i="0" strike="noStrike">
              <a:solidFill>
                <a:srgbClr val="000000"/>
              </a:solidFill>
              <a:latin typeface="ＭＳ ゴシック"/>
              <a:ea typeface="ＭＳ ゴシック"/>
            </a:rPr>
            <a:t>　　さい。</a:t>
          </a:r>
        </a:p>
      </xdr:txBody>
    </xdr:sp>
    <xdr:clientData/>
  </xdr:twoCellAnchor>
  <xdr:twoCellAnchor editAs="absolute">
    <xdr:from xmlns:xdr="http://schemas.openxmlformats.org/drawingml/2006/spreadsheetDrawing">
      <xdr:col>17</xdr:col>
      <xdr:colOff>130175</xdr:colOff>
      <xdr:row>60</xdr:row>
      <xdr:rowOff>213995</xdr:rowOff>
    </xdr:from>
    <xdr:to xmlns:xdr="http://schemas.openxmlformats.org/drawingml/2006/spreadsheetDrawing">
      <xdr:col>18</xdr:col>
      <xdr:colOff>394335</xdr:colOff>
      <xdr:row>66</xdr:row>
      <xdr:rowOff>153035</xdr:rowOff>
    </xdr:to>
    <xdr:sp macro="" textlink="">
      <xdr:nvSpPr>
        <xdr:cNvPr id="13" name="Text Box 12"/>
        <xdr:cNvSpPr txBox="1">
          <a:spLocks noChangeArrowheads="1"/>
        </xdr:cNvSpPr>
      </xdr:nvSpPr>
      <xdr:spPr>
        <a:xfrm>
          <a:off x="6821170" y="25888315"/>
          <a:ext cx="2219960" cy="1470660"/>
        </a:xfrm>
        <a:prstGeom prst="rect">
          <a:avLst/>
        </a:prstGeom>
        <a:solidFill>
          <a:srgbClr val="FFFFCC"/>
        </a:solidFill>
        <a:ln w="9525">
          <a:solidFill>
            <a:srgbClr val="000000"/>
          </a:solidFill>
          <a:miter lim="800000"/>
          <a:headEnd/>
          <a:tailEnd/>
        </a:ln>
      </xdr:spPr>
      <xdr:txBody>
        <a:bodyPr vertOverflow="clip" horzOverflow="overflow" wrap="square" lIns="27432" tIns="18288" rIns="0" bIns="0" anchor="ctr" upright="1"/>
        <a:lstStyle/>
        <a:p>
          <a:pPr algn="l" rtl="0">
            <a:lnSpc>
              <a:spcPts val="1400"/>
            </a:lnSpc>
            <a:defRPr sz="1000"/>
          </a:pPr>
          <a:r>
            <a:rPr lang="ja-JP" altLang="en-US" sz="1100" b="0" i="0" strike="noStrike">
              <a:solidFill>
                <a:srgbClr val="000000"/>
              </a:solidFill>
              <a:latin typeface="ＭＳ ゴシック"/>
              <a:ea typeface="ＭＳ ゴシック"/>
            </a:rPr>
            <a:t>←　　該当がない場合は団体名</a:t>
          </a:r>
          <a:endParaRPr lang="en-US" altLang="ja-JP" sz="1100" b="0" i="0" strike="noStrike">
            <a:solidFill>
              <a:srgbClr val="000000"/>
            </a:solidFill>
            <a:latin typeface="ＭＳ ゴシック"/>
            <a:ea typeface="ＭＳ ゴシック"/>
          </a:endParaRPr>
        </a:p>
        <a:p>
          <a:pPr algn="l" rtl="0">
            <a:lnSpc>
              <a:spcPts val="1400"/>
            </a:lnSpc>
            <a:defRPr sz="1000"/>
          </a:pPr>
          <a:r>
            <a:rPr lang="ja-JP" altLang="en-US" sz="1100" b="0" i="0" strike="noStrike">
              <a:solidFill>
                <a:srgbClr val="000000"/>
              </a:solidFill>
              <a:latin typeface="ＭＳ ゴシック"/>
              <a:ea typeface="ＭＳ ゴシック"/>
            </a:rPr>
            <a:t>　　欄に</a:t>
          </a: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半角ハイフン</a:t>
          </a:r>
          <a:r>
            <a:rPr lang="en-US" altLang="ja-JP" sz="1100" b="0" i="0" strike="noStrike">
              <a:solidFill>
                <a:srgbClr val="000000"/>
              </a:solidFill>
              <a:latin typeface="ＭＳ ゴシック"/>
              <a:ea typeface="ＭＳ ゴシック"/>
            </a:rPr>
            <a:t>)</a:t>
          </a:r>
          <a:r>
            <a:rPr lang="ja-JP" altLang="en-US" sz="1100" b="0" i="0" strike="noStrike">
              <a:solidFill>
                <a:srgbClr val="000000"/>
              </a:solidFill>
              <a:latin typeface="ＭＳ ゴシック"/>
              <a:ea typeface="ＭＳ ゴシック"/>
            </a:rPr>
            <a:t>を</a:t>
          </a:r>
          <a:endParaRPr lang="en-US" altLang="ja-JP" sz="1100" b="0" i="0" strike="noStrike">
            <a:solidFill>
              <a:srgbClr val="000000"/>
            </a:solidFill>
            <a:latin typeface="ＭＳ ゴシック"/>
            <a:ea typeface="ＭＳ ゴシック"/>
          </a:endParaRPr>
        </a:p>
        <a:p>
          <a:pPr algn="l" rtl="0">
            <a:lnSpc>
              <a:spcPts val="1400"/>
            </a:lnSpc>
            <a:defRPr sz="1000"/>
          </a:pPr>
          <a:r>
            <a:rPr lang="ja-JP" altLang="en-US" sz="1100" b="0" i="0" strike="noStrike">
              <a:solidFill>
                <a:srgbClr val="000000"/>
              </a:solidFill>
              <a:latin typeface="ＭＳ ゴシック"/>
              <a:ea typeface="ＭＳ ゴシック"/>
            </a:rPr>
            <a:t>　　記入し、金額欄に</a:t>
          </a:r>
          <a:r>
            <a:rPr lang="en-US" altLang="ja-JP" sz="1100" b="0" i="0">
              <a:effectLst/>
              <a:latin typeface="ＭＳ ゴシック"/>
              <a:ea typeface="ＭＳ ゴシック"/>
              <a:cs typeface="+mn-cs"/>
            </a:rPr>
            <a:t>｢0｣(</a:t>
          </a:r>
          <a:r>
            <a:rPr lang="ja-JP" altLang="ja-JP" sz="1100" b="0" i="0">
              <a:effectLst/>
              <a:latin typeface="ＭＳ ゴシック"/>
              <a:ea typeface="ＭＳ ゴシック"/>
              <a:cs typeface="+mn-cs"/>
            </a:rPr>
            <a:t>半角</a:t>
          </a:r>
          <a:r>
            <a:rPr lang="en-US" altLang="ja-JP" sz="1100" b="0" i="0">
              <a:effectLst/>
              <a:latin typeface="ＭＳ ゴシック"/>
              <a:ea typeface="ＭＳ ゴシック"/>
              <a:cs typeface="+mn-cs"/>
            </a:rPr>
            <a:t>)</a:t>
          </a:r>
          <a:endParaRPr lang="en-US" altLang="ja-JP" sz="1100" b="0" i="0">
            <a:effectLst/>
            <a:latin typeface="ＭＳ ゴシック"/>
            <a:ea typeface="ＭＳ ゴシック"/>
            <a:cs typeface="+mn-cs"/>
          </a:endParaRPr>
        </a:p>
        <a:p>
          <a:pPr rtl="0"/>
          <a:r>
            <a:rPr lang="ja-JP" altLang="en-US" sz="1100" b="0" i="0">
              <a:effectLst/>
              <a:latin typeface="ＭＳ ゴシック"/>
              <a:ea typeface="ＭＳ ゴシック"/>
              <a:cs typeface="+mn-cs"/>
            </a:rPr>
            <a:t>　　</a:t>
          </a:r>
          <a:r>
            <a:rPr lang="ja-JP" altLang="ja-JP" sz="1100" b="0" i="0">
              <a:effectLst/>
              <a:latin typeface="ＭＳ ゴシック"/>
              <a:ea typeface="ＭＳ ゴシック"/>
              <a:cs typeface="+mn-cs"/>
            </a:rPr>
            <a:t>を記入してください。</a:t>
          </a:r>
          <a:endParaRPr lang="en-US" altLang="ja-JP" sz="1100" b="0" i="0">
            <a:effectLst/>
            <a:latin typeface="ＭＳ ゴシック"/>
            <a:ea typeface="ＭＳ ゴシック"/>
            <a:cs typeface="+mn-cs"/>
          </a:endParaRPr>
        </a:p>
        <a:p>
          <a:pPr rtl="0"/>
          <a:endParaRPr lang="en-US" altLang="ja-JP" sz="1100" b="0" i="0">
            <a:effectLst/>
            <a:latin typeface="ＭＳ ゴシック"/>
            <a:ea typeface="ＭＳ ゴシック"/>
            <a:cs typeface="+mn-cs"/>
          </a:endParaRPr>
        </a:p>
        <a:p>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行が足りない場合は</a:t>
          </a:r>
          <a:r>
            <a:rPr lang="ja-JP" altLang="en-US" sz="1100" b="0" i="0" baseline="0">
              <a:effectLst/>
              <a:latin typeface="+mn-lt"/>
              <a:ea typeface="+mn-ea"/>
              <a:cs typeface="+mn-cs"/>
            </a:rPr>
            <a:t>、</a:t>
          </a:r>
          <a:r>
            <a:rPr lang="ja-JP" altLang="ja-JP" sz="1100" b="0" i="0" baseline="0">
              <a:effectLst/>
              <a:latin typeface="+mn-lt"/>
              <a:ea typeface="+mn-ea"/>
              <a:cs typeface="+mn-cs"/>
            </a:rPr>
            <a:t>適宜</a:t>
          </a:r>
          <a:endParaRPr lang="en-US" altLang="ja-JP" sz="1100" b="0" i="0" baseline="0">
            <a:effectLst/>
            <a:latin typeface="+mn-lt"/>
            <a:ea typeface="+mn-ea"/>
            <a:cs typeface="+mn-cs"/>
          </a:endParaRPr>
        </a:p>
        <a:p>
          <a:r>
            <a:rPr lang="ja-JP" altLang="en-US" sz="1100" b="0" i="0" baseline="0">
              <a:effectLst/>
              <a:latin typeface="+mn-lt"/>
              <a:ea typeface="+mn-ea"/>
              <a:cs typeface="+mn-cs"/>
            </a:rPr>
            <a:t>　　　</a:t>
          </a:r>
          <a:r>
            <a:rPr lang="ja-JP" altLang="ja-JP" sz="1100" b="0" i="0" baseline="0">
              <a:effectLst/>
              <a:latin typeface="+mn-lt"/>
              <a:ea typeface="+mn-ea"/>
              <a:cs typeface="+mn-cs"/>
            </a:rPr>
            <a:t>追加していただいて結構です。</a:t>
          </a:r>
          <a:endParaRPr lang="en-US" altLang="ja-JP" sz="1100" b="0" i="0" baseline="0">
            <a:effectLst/>
            <a:latin typeface="+mn-lt"/>
            <a:ea typeface="+mn-ea"/>
            <a:cs typeface="+mn-cs"/>
          </a:endParaRPr>
        </a:p>
        <a:p>
          <a:r>
            <a:rPr lang="ja-JP" altLang="ja-JP" sz="1100" b="0" i="0" baseline="0">
              <a:effectLst/>
              <a:latin typeface="+mn-lt"/>
              <a:ea typeface="+mn-ea"/>
              <a:cs typeface="+mn-cs"/>
            </a:rPr>
            <a:t>       </a:t>
          </a:r>
          <a:endParaRPr lang="ja-JP" altLang="ja-JP">
            <a:effectLst/>
          </a:endParaRPr>
        </a:p>
      </xdr:txBody>
    </xdr:sp>
    <xdr:clientData/>
  </xdr:twoCellAnchor>
  <xdr:twoCellAnchor editAs="absolute">
    <xdr:from xmlns:xdr="http://schemas.openxmlformats.org/drawingml/2006/spreadsheetDrawing">
      <xdr:col>17</xdr:col>
      <xdr:colOff>130175</xdr:colOff>
      <xdr:row>36</xdr:row>
      <xdr:rowOff>100965</xdr:rowOff>
    </xdr:from>
    <xdr:to xmlns:xdr="http://schemas.openxmlformats.org/drawingml/2006/spreadsheetDrawing">
      <xdr:col>18</xdr:col>
      <xdr:colOff>384175</xdr:colOff>
      <xdr:row>42</xdr:row>
      <xdr:rowOff>127000</xdr:rowOff>
    </xdr:to>
    <xdr:sp macro="" textlink="">
      <xdr:nvSpPr>
        <xdr:cNvPr id="14" name="Text Box 8"/>
        <xdr:cNvSpPr txBox="1">
          <a:spLocks noChangeArrowheads="1"/>
        </xdr:cNvSpPr>
      </xdr:nvSpPr>
      <xdr:spPr>
        <a:xfrm>
          <a:off x="6821170" y="18865850"/>
          <a:ext cx="2209800" cy="1557655"/>
        </a:xfrm>
        <a:prstGeom prst="rect">
          <a:avLst/>
        </a:prstGeom>
        <a:solidFill>
          <a:srgbClr val="FFFFCC"/>
        </a:solidFill>
        <a:ln w="9525">
          <a:solidFill>
            <a:srgbClr val="000000"/>
          </a:solidFill>
          <a:miter lim="800000"/>
          <a:headEnd/>
          <a:tailEnd/>
        </a:ln>
      </xdr:spPr>
      <xdr:txBody>
        <a:bodyPr vertOverflow="clip" horzOverflow="overflow" wrap="square" lIns="27432" tIns="18288" rIns="0" bIns="0" anchor="ctr" upright="1"/>
        <a:lstStyle/>
        <a:p>
          <a:pPr algn="l" rtl="0">
            <a:lnSpc>
              <a:spcPts val="1400"/>
            </a:lnSpc>
            <a:defRPr sz="1000"/>
          </a:pPr>
          <a:r>
            <a:rPr lang="ja-JP" altLang="en-US" sz="1100" b="0" i="0" u="none" strike="noStrike" baseline="0">
              <a:solidFill>
                <a:srgbClr val="000000"/>
              </a:solidFill>
              <a:latin typeface="ＭＳ ゴシック"/>
              <a:ea typeface="ＭＳ ゴシック"/>
            </a:rPr>
            <a:t>←　　該当がない場合は席種欄に</a:t>
          </a:r>
          <a:endParaRPr lang="en-US" altLang="ja-JP" sz="1100" b="0" i="0" u="none" strike="noStrike" baseline="0">
            <a:solidFill>
              <a:srgbClr val="000000"/>
            </a:solidFill>
            <a:latin typeface="ＭＳ ゴシック"/>
            <a:ea typeface="ＭＳ ゴシック"/>
          </a:endParaRPr>
        </a:p>
        <a:p>
          <a:pPr rtl="0"/>
          <a:r>
            <a:rPr lang="ja-JP" altLang="en-US" sz="1100" b="0" i="0" u="none" strike="noStrike" baseline="0">
              <a:solidFill>
                <a:srgbClr val="000000"/>
              </a:solidFill>
              <a:latin typeface="ＭＳ ゴシック"/>
              <a:ea typeface="ＭＳ ゴシック"/>
            </a:rPr>
            <a:t>　　</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半角ハイフン</a:t>
          </a: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を記入し、</a:t>
          </a:r>
          <a:endParaRPr lang="ja-JP" altLang="ja-JP">
            <a:effectLst/>
          </a:endParaRPr>
        </a:p>
        <a:p>
          <a:pPr rtl="0"/>
          <a:r>
            <a:rPr lang="ja-JP" altLang="en-US" sz="1100" b="0" i="0">
              <a:effectLst/>
              <a:latin typeface="ＭＳ ゴシック"/>
              <a:ea typeface="ＭＳ ゴシック"/>
              <a:cs typeface="+mn-cs"/>
            </a:rPr>
            <a:t>　</a:t>
          </a:r>
          <a:r>
            <a:rPr lang="ja-JP" altLang="ja-JP" sz="1100" b="0" i="0">
              <a:effectLst/>
              <a:latin typeface="ＭＳ ゴシック"/>
              <a:ea typeface="ＭＳ ゴシック"/>
              <a:cs typeface="+mn-cs"/>
            </a:rPr>
            <a:t>　</a:t>
          </a:r>
          <a:r>
            <a:rPr lang="ja-JP" altLang="en-US" sz="1100" b="0" i="0">
              <a:effectLst/>
              <a:latin typeface="ＭＳ ゴシック"/>
              <a:ea typeface="ＭＳ ゴシック"/>
              <a:cs typeface="+mn-cs"/>
            </a:rPr>
            <a:t>単価</a:t>
          </a:r>
          <a:r>
            <a:rPr lang="ja-JP" altLang="ja-JP" sz="1100" b="0" i="0">
              <a:effectLst/>
              <a:latin typeface="ＭＳ ゴシック"/>
              <a:ea typeface="ＭＳ ゴシック"/>
              <a:cs typeface="+mn-cs"/>
            </a:rPr>
            <a:t>欄に</a:t>
          </a:r>
          <a:r>
            <a:rPr lang="en-US" altLang="ja-JP" sz="1100" b="0" i="0">
              <a:effectLst/>
              <a:latin typeface="ＭＳ ゴシック"/>
              <a:ea typeface="ＭＳ ゴシック"/>
              <a:cs typeface="+mn-cs"/>
            </a:rPr>
            <a:t>｢0｣</a:t>
          </a:r>
          <a:r>
            <a:rPr lang="ja-JP" altLang="ja-JP" sz="1100" b="0" i="0">
              <a:effectLst/>
              <a:latin typeface="ＭＳ ゴシック"/>
              <a:ea typeface="ＭＳ ゴシック"/>
              <a:cs typeface="+mn-cs"/>
            </a:rPr>
            <a:t>　</a:t>
          </a:r>
          <a:r>
            <a:rPr lang="en-US" altLang="ja-JP" sz="1100" b="0" i="0">
              <a:effectLst/>
              <a:latin typeface="ＭＳ ゴシック"/>
              <a:ea typeface="ＭＳ ゴシック"/>
              <a:cs typeface="+mn-cs"/>
            </a:rPr>
            <a:t>(</a:t>
          </a:r>
          <a:r>
            <a:rPr lang="ja-JP" altLang="ja-JP" sz="1100" b="0" i="0">
              <a:effectLst/>
              <a:latin typeface="ＭＳ ゴシック"/>
              <a:ea typeface="ＭＳ ゴシック"/>
              <a:cs typeface="+mn-cs"/>
            </a:rPr>
            <a:t>半角</a:t>
          </a:r>
          <a:r>
            <a:rPr lang="en-US" altLang="ja-JP" sz="1100" b="0" i="0">
              <a:effectLst/>
              <a:latin typeface="ＭＳ ゴシック"/>
              <a:ea typeface="ＭＳ ゴシック"/>
              <a:cs typeface="+mn-cs"/>
            </a:rPr>
            <a:t>)</a:t>
          </a:r>
          <a:endParaRPr lang="ja-JP" altLang="ja-JP">
            <a:effectLst/>
            <a:latin typeface="ＭＳ ゴシック"/>
            <a:ea typeface="ＭＳ ゴシック"/>
          </a:endParaRPr>
        </a:p>
        <a:p>
          <a:pPr rtl="0"/>
          <a:r>
            <a:rPr lang="ja-JP" altLang="ja-JP" sz="1100" b="0" i="0">
              <a:effectLst/>
              <a:latin typeface="ＭＳ ゴシック"/>
              <a:ea typeface="ＭＳ ゴシック"/>
              <a:cs typeface="+mn-cs"/>
            </a:rPr>
            <a:t>　</a:t>
          </a:r>
          <a:r>
            <a:rPr lang="ja-JP" altLang="en-US" sz="1100" b="0" i="0">
              <a:effectLst/>
              <a:latin typeface="ＭＳ ゴシック"/>
              <a:ea typeface="ＭＳ ゴシック"/>
              <a:cs typeface="+mn-cs"/>
            </a:rPr>
            <a:t>　</a:t>
          </a:r>
          <a:r>
            <a:rPr lang="ja-JP" altLang="ja-JP" sz="1100" b="0" i="0">
              <a:effectLst/>
              <a:latin typeface="ＭＳ ゴシック"/>
              <a:ea typeface="ＭＳ ゴシック"/>
              <a:cs typeface="+mn-cs"/>
            </a:rPr>
            <a:t>を記入してください。</a:t>
          </a:r>
          <a:endParaRPr lang="en-US" altLang="ja-JP" sz="1100" b="0" i="0">
            <a:effectLst/>
            <a:latin typeface="ＭＳ ゴシック"/>
            <a:ea typeface="ＭＳ ゴシック"/>
            <a:cs typeface="+mn-cs"/>
          </a:endParaRPr>
        </a:p>
        <a:p>
          <a:pPr algn="l" rtl="0">
            <a:lnSpc>
              <a:spcPts val="1400"/>
            </a:lnSpc>
            <a:defRPr sz="1000"/>
          </a:pPr>
          <a:endParaRPr lang="en-US" altLang="ja-JP" sz="1100" b="0" i="0" u="none" strike="noStrike" baseline="0">
            <a:solidFill>
              <a:srgbClr val="000000"/>
            </a:solidFill>
            <a:latin typeface="ＭＳ ゴシック"/>
            <a:ea typeface="ＭＳ ゴシック"/>
          </a:endParaRPr>
        </a:p>
        <a:p>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行が足りない場合は、適宜</a:t>
          </a:r>
          <a:endParaRPr lang="ja-JP" altLang="ja-JP">
            <a:effectLst/>
          </a:endParaRPr>
        </a:p>
        <a:p>
          <a:r>
            <a:rPr lang="ja-JP" altLang="ja-JP" sz="1100" b="0" i="0" baseline="0">
              <a:effectLst/>
              <a:latin typeface="+mn-lt"/>
              <a:ea typeface="+mn-ea"/>
              <a:cs typeface="+mn-cs"/>
            </a:rPr>
            <a:t>　　　追加していただいて結構です。</a:t>
          </a:r>
          <a:endParaRPr lang="en-US" altLang="ja-JP" sz="1100" b="0" i="0" baseline="0">
            <a:effectLst/>
            <a:latin typeface="+mn-lt"/>
            <a:ea typeface="+mn-ea"/>
            <a:cs typeface="+mn-cs"/>
          </a:endParaRPr>
        </a:p>
        <a:p>
          <a:r>
            <a:rPr lang="ja-JP" altLang="en-US" sz="1100" b="0" i="0" baseline="0">
              <a:effectLst/>
              <a:latin typeface="+mn-lt"/>
              <a:ea typeface="+mn-ea"/>
              <a:cs typeface="+mn-cs"/>
            </a:rPr>
            <a:t>        </a:t>
          </a:r>
          <a:endParaRPr lang="ja-JP" altLang="en-US" sz="1100" b="0" i="0" strike="noStrike">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14</xdr:col>
      <xdr:colOff>41910</xdr:colOff>
      <xdr:row>5</xdr:row>
      <xdr:rowOff>121920</xdr:rowOff>
    </xdr:from>
    <xdr:ext cx="205105" cy="4295775"/>
    <xdr:sp macro="" textlink="">
      <xdr:nvSpPr>
        <xdr:cNvPr id="2" name="Text Box 1"/>
        <xdr:cNvSpPr txBox="1">
          <a:spLocks noChangeArrowheads="1"/>
        </xdr:cNvSpPr>
      </xdr:nvSpPr>
      <xdr:spPr>
        <a:xfrm>
          <a:off x="9727565" y="928370"/>
          <a:ext cx="205105" cy="4295775"/>
        </a:xfrm>
        <a:prstGeom prst="rect">
          <a:avLst/>
        </a:prstGeom>
        <a:noFill/>
        <a:ln w="9525">
          <a:noFill/>
          <a:miter lim="800000"/>
          <a:headEnd/>
          <a:tailEnd/>
        </a:ln>
      </xdr:spPr>
      <xdr:txBody>
        <a:bodyPr vertOverflow="clip" horzOverflow="overflow" vert="vert" wrap="none" lIns="0" tIns="22860" rIns="36576" bIns="22860" anchor="t" upright="1">
          <a:spAutoFit/>
        </a:bodyPr>
        <a:lstStyle/>
        <a:p>
          <a:pPr algn="ctr" rtl="0">
            <a:defRPr sz="1000"/>
          </a:pPr>
          <a:r>
            <a:rPr lang="ja-JP" altLang="en-US" sz="1000" b="0" i="0" strike="noStrike">
              <a:solidFill>
                <a:sysClr val="windowText" lastClr="000000"/>
              </a:solidFill>
              <a:latin typeface="ＭＳ ゴシック"/>
              <a:ea typeface="ＭＳ ゴシック"/>
            </a:rPr>
            <a:t>令和８年度高知県</a:t>
          </a:r>
          <a:r>
            <a:rPr lang="ja-JP" altLang="en-US" sz="1000" b="0" i="0" strike="noStrike">
              <a:solidFill>
                <a:srgbClr val="000000"/>
              </a:solidFill>
              <a:latin typeface="ＭＳ ゴシック"/>
              <a:ea typeface="ＭＳ ゴシック"/>
            </a:rPr>
            <a:t>文化芸術活動事業費補助金 創造プログラム</a:t>
          </a:r>
          <a:r>
            <a:rPr lang="ja-JP" altLang="en-US" sz="1000" b="0" i="0" strike="noStrike">
              <a:solidFill>
                <a:srgbClr val="FF0000"/>
              </a:solidFill>
              <a:latin typeface="ＭＳ ゴシック"/>
              <a:ea typeface="ＭＳ ゴシック"/>
            </a:rPr>
            <a:t> </a:t>
          </a:r>
          <a:r>
            <a:rPr lang="ja-JP" altLang="en-US" sz="1000" b="0" i="0" strike="noStrike">
              <a:solidFill>
                <a:srgbClr val="000000"/>
              </a:solidFill>
              <a:latin typeface="ＭＳ ゴシック"/>
              <a:ea typeface="ＭＳ ゴシック"/>
            </a:rPr>
            <a:t>実績報告書</a:t>
          </a:r>
          <a:endParaRPr lang="ja-JP" altLang="en-US" sz="1000" b="0" i="0" strike="noStrike">
            <a:solidFill>
              <a:srgbClr val="000000"/>
            </a:solidFill>
            <a:latin typeface="ＭＳ ゴシック"/>
            <a:ea typeface="ＭＳ ゴシック"/>
          </a:endParaRPr>
        </a:p>
      </xdr:txBody>
    </xdr:sp>
    <xdr:clientData/>
  </xdr:oneCellAnchor>
</xdr:wsDr>
</file>

<file path=xl/tables/table1.xml><?xml version="1.0" encoding="utf-8"?>
<table xmlns="http://schemas.openxmlformats.org/spreadsheetml/2006/main" id="2" name="テーブル2" displayName="テーブル2" ref="A5:N22" totalsRowCount="1" headerRowDxfId="32" dataDxfId="30" totalsRowDxfId="31" headerRowBorderDxfId="29" tableBorderDxfId="28" headerRowCellStyle="桁区切り 2">
  <autoFilter ref="A5:N21"/>
  <tableColumns count="14">
    <tableColumn id="1" name="番号" totalsRowLabel="合計" dataDxfId="27" totalsRowDxfId="26" dataCellStyle="標準 2"/>
    <tableColumn id="2" name="請求・支払先" dataDxfId="25" totalsRowDxfId="24" dataCellStyle="標準_蕨野行実績報告資料"/>
    <tableColumn id="3" name="日付" dataDxfId="23" totalsRowDxfId="22" dataCellStyle="標準_蕨野行実績報告資料"/>
    <tableColumn id="4" name="請求・_x000a_支払額" totalsRowFunction="sum" dataDxfId="21" totalsRowDxfId="20" dataCellStyle="桁区切り 2"/>
    <tableColumn id="5" name="出演費又は展示品等借上料" totalsRowFunction="sum" dataDxfId="19" totalsRowDxfId="18" dataCellStyle="標準 2"/>
    <tableColumn id="6" name="音楽・文芸費" totalsRowFunction="sum" dataDxfId="17" totalsRowDxfId="16" dataCellStyle="標準 2"/>
    <tableColumn id="7" name="設営・舞台費" totalsRowFunction="sum" dataDxfId="15" totalsRowDxfId="14" dataCellStyle="桁区切り 2"/>
    <tableColumn id="8" name="謝金・旅費・通信費" totalsRowFunction="sum" dataDxfId="13" totalsRowDxfId="12" dataCellStyle="桁区切り 2"/>
    <tableColumn id="9" name="宣伝・印刷費" totalsRowFunction="sum" dataDxfId="11" totalsRowDxfId="10" dataCellStyle="桁区切り 2"/>
    <tableColumn id="10" name="記録費" totalsRowFunction="sum" dataDxfId="9" totalsRowDxfId="8" dataCellStyle="桁区切り 2"/>
    <tableColumn id="11" name="保険料" totalsRowFunction="sum" dataDxfId="7" totalsRowDxfId="6" dataCellStyle="桁区切り 2"/>
    <tableColumn id="12" name="企画・制作費_x000a_(直営・委託)" totalsRowFunction="sum" dataDxfId="5" totalsRowDxfId="4" dataCellStyle="桁区切り 2"/>
    <tableColumn id="13" name="助成対象外経費" totalsRowFunction="sum" dataDxfId="3" totalsRowDxfId="2" dataCellStyle="桁区切り 2">
      <calculatedColumnFormula>IF(D6-SUM(E6:L6)=0,"",D6-SUM(E6:L6))</calculatedColumnFormula>
    </tableColumn>
    <tableColumn id="14" name="備考" dataDxfId="1" totalsRowDxfId="0" dataCellStyle="標準 2"/>
  </tableColumns>
  <tableStyleInfo name="テーブル スタイル 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table" Target="../tables/table1.xml" /><Relationship Id="rId5"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V2"/>
  <sheetViews>
    <sheetView workbookViewId="0">
      <selection activeCell="K1" sqref="K1"/>
    </sheetView>
  </sheetViews>
  <sheetFormatPr defaultRowHeight="13"/>
  <cols>
    <col min="1" max="16384" width="9" style="1" customWidth="1"/>
  </cols>
  <sheetData>
    <row r="1" spans="1:22" s="2" customFormat="1">
      <c r="A1" s="2" t="s">
        <v>179</v>
      </c>
      <c r="B1" s="2" t="s">
        <v>180</v>
      </c>
      <c r="C1" s="2" t="s">
        <v>120</v>
      </c>
      <c r="D1" s="2" t="s">
        <v>165</v>
      </c>
      <c r="E1" s="2" t="s">
        <v>159</v>
      </c>
      <c r="F1" s="2" t="s">
        <v>172</v>
      </c>
      <c r="G1" s="2" t="s">
        <v>173</v>
      </c>
      <c r="H1" s="2" t="s">
        <v>174</v>
      </c>
      <c r="I1" s="2" t="s">
        <v>175</v>
      </c>
      <c r="J1" s="2" t="s">
        <v>155</v>
      </c>
      <c r="K1" s="2" t="s">
        <v>176</v>
      </c>
      <c r="L1" s="2" t="s">
        <v>177</v>
      </c>
      <c r="M1" s="2" t="s">
        <v>60</v>
      </c>
      <c r="N1" s="2" t="s">
        <v>178</v>
      </c>
      <c r="O1" s="2" t="s">
        <v>149</v>
      </c>
      <c r="P1" s="2" t="s">
        <v>189</v>
      </c>
      <c r="Q1" s="2" t="s">
        <v>166</v>
      </c>
      <c r="R1" s="2" t="s">
        <v>190</v>
      </c>
      <c r="S1" s="2" t="s">
        <v>167</v>
      </c>
      <c r="T1" s="2" t="s">
        <v>170</v>
      </c>
      <c r="U1" s="2" t="s">
        <v>18</v>
      </c>
      <c r="V1" s="2" t="s">
        <v>79</v>
      </c>
    </row>
    <row r="2" spans="1:22" ht="14.25" customHeight="1">
      <c r="A2" s="1">
        <f>'別記第３様式(２)(創造プログラム)'!B3</f>
        <v>0</v>
      </c>
      <c r="B2" s="1" t="str">
        <f>IF('別記第３号様式(創造プログラム)'!P13=1,"創造(一般)","創造(特別)")</f>
        <v>創造(特別)</v>
      </c>
      <c r="C2" s="1" t="str">
        <f>'別記第３号様式(創造プログラム)'!$P$3</f>
        <v>令和年月日</v>
      </c>
      <c r="D2" s="1" t="str">
        <f>'別記第３号様式(創造プログラム)'!$P$2</f>
        <v>貴信</v>
      </c>
      <c r="E2" s="1" t="e">
        <f>'別記第３様式(２)(創造プログラム)'!$B$58</f>
        <v>#VALUE!</v>
      </c>
      <c r="F2" s="1" t="e">
        <f>'別記第３様式(２)(創造プログラム)'!$B$62</f>
        <v>#VALUE!</v>
      </c>
      <c r="G2" s="1">
        <f>'別記第３様式(２)(創造プログラム)'!$B$13</f>
        <v>0</v>
      </c>
      <c r="H2" s="1">
        <f>'別記第３様式(２)(創造プログラム)'!$E$13</f>
        <v>0</v>
      </c>
      <c r="I2" s="1" t="str">
        <f>'別記第３号様式(３)(創造プログラム)'!V36&amp;'別記第３号様式(３)(創造プログラム)'!V43</f>
        <v/>
      </c>
      <c r="J2" s="1" t="str">
        <f>'別記第３号様式(３)(創造プログラム)'!P50</f>
        <v/>
      </c>
      <c r="K2" s="1">
        <f>'別記第３号様式(３)(創造プログラム)'!$D$53</f>
        <v>0</v>
      </c>
      <c r="L2" s="1">
        <f>'別記第３様式(２)(創造プログラム)'!$J$15</f>
        <v>0</v>
      </c>
      <c r="M2" s="1">
        <f>'別記第３様式(２)(創造プログラム)'!$J$20</f>
        <v>0</v>
      </c>
      <c r="N2" s="1">
        <f>'別記第３様式(２)(創造プログラム)'!$M$20</f>
        <v>0</v>
      </c>
      <c r="O2" s="1">
        <f>'別記第３様式(２)(創造プログラム)'!$C$66</f>
        <v>0</v>
      </c>
      <c r="P2" s="1">
        <f>'別記第３様式(２)(創造プログラム)'!$C$65</f>
        <v>0</v>
      </c>
      <c r="Q2" s="1">
        <f>'別記第３様式(２)(創造プログラム)'!$K$66</f>
        <v>0</v>
      </c>
      <c r="R2" s="1">
        <f>'別記第３様式(２)(創造プログラム)'!$K$65</f>
        <v>0</v>
      </c>
      <c r="S2" s="1">
        <f>'別記第３様式(２)(創造プログラム)'!$B$68</f>
        <v>0</v>
      </c>
      <c r="T2" s="1">
        <f>'別記第３様式(２)(創造プログラム)'!$C$67</f>
        <v>0</v>
      </c>
      <c r="U2" s="1">
        <f>'別記第３様式(２)(創造プログラム)'!$C$69</f>
        <v>0</v>
      </c>
      <c r="V2" s="1">
        <f>'別記第３様式(２)(創造プログラム)'!$C$70</f>
        <v>0</v>
      </c>
    </row>
    <row r="3" spans="1:22" ht="14.25" customHeight="1"/>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5" tint="0.6"/>
  </sheetPr>
  <dimension ref="A1:P28"/>
  <sheetViews>
    <sheetView view="pageBreakPreview" topLeftCell="A13" zoomScaleSheetLayoutView="100" workbookViewId="0">
      <selection activeCell="P10" sqref="P10"/>
    </sheetView>
  </sheetViews>
  <sheetFormatPr defaultRowHeight="30" customHeight="1"/>
  <cols>
    <col min="1" max="1" width="10.625" style="3" customWidth="1"/>
    <col min="2" max="2" width="11.5" style="3" customWidth="1"/>
    <col min="3" max="3" width="4.625" style="3" customWidth="1"/>
    <col min="4" max="4" width="10.625" style="3" customWidth="1"/>
    <col min="5" max="5" width="11.625" style="3" customWidth="1"/>
    <col min="6" max="6" width="5.75" style="3" customWidth="1"/>
    <col min="7" max="7" width="5.125" style="3" customWidth="1"/>
    <col min="8" max="8" width="5.25" style="3" customWidth="1"/>
    <col min="9" max="14" width="3.625" style="3" customWidth="1"/>
    <col min="15" max="15" width="32.75" style="3" customWidth="1"/>
    <col min="16" max="16" width="6.625" style="3" customWidth="1"/>
    <col min="17" max="16384" width="9" style="3" customWidth="1"/>
  </cols>
  <sheetData>
    <row r="1" spans="1:16" ht="30" customHeight="1">
      <c r="N1" s="45"/>
    </row>
    <row r="2" spans="1:16" ht="30" customHeight="1">
      <c r="C2" s="11"/>
      <c r="D2" s="11"/>
      <c r="E2" s="11"/>
      <c r="F2" s="11"/>
      <c r="G2" s="11"/>
      <c r="H2" s="36"/>
      <c r="I2" s="36"/>
      <c r="J2" s="36"/>
      <c r="K2" s="11" t="s">
        <v>15</v>
      </c>
      <c r="L2" s="41"/>
      <c r="M2" s="41"/>
      <c r="N2" s="11" t="s">
        <v>52</v>
      </c>
      <c r="P2" s="53" t="str">
        <f>IF(AND($H$2="",$L$2=""),"貴信",$H$2&amp;"第"&amp;IF($L$2&lt;=9,DBCS($L$2),ASC($L$2))&amp;"号")</f>
        <v>貴信</v>
      </c>
    </row>
    <row r="3" spans="1:16" ht="30" customHeight="1">
      <c r="C3" s="11"/>
      <c r="D3" s="11"/>
      <c r="E3" s="11"/>
      <c r="F3" s="11"/>
      <c r="G3" s="11"/>
      <c r="H3" s="11" t="s">
        <v>160</v>
      </c>
      <c r="I3" s="41"/>
      <c r="J3" s="11" t="s">
        <v>17</v>
      </c>
      <c r="K3" s="41"/>
      <c r="L3" s="11" t="s">
        <v>39</v>
      </c>
      <c r="M3" s="41"/>
      <c r="N3" s="11" t="s">
        <v>53</v>
      </c>
      <c r="P3" s="3" t="str">
        <f>DBCS("令和"&amp;$I$3&amp;"年")&amp;IF($K$3&lt;=9,DBCS($K$3),ASC($K$3))&amp;"月"&amp;IF($M$3&lt;=9,DBCS($M$3),ASC($M$3))&amp;"日"</f>
        <v>令和年月日</v>
      </c>
    </row>
    <row r="5" spans="1:16" ht="17.100000000000001" customHeight="1">
      <c r="A5" s="4"/>
      <c r="B5" s="4"/>
      <c r="C5" s="4"/>
    </row>
    <row r="6" spans="1:16" ht="17.100000000000001" customHeight="1">
      <c r="A6" s="5"/>
      <c r="B6" s="10" t="s">
        <v>48</v>
      </c>
      <c r="C6" s="10"/>
      <c r="D6" s="7" t="s">
        <v>56</v>
      </c>
      <c r="E6" s="18"/>
      <c r="F6" s="18"/>
      <c r="G6" s="18"/>
      <c r="H6" s="18"/>
      <c r="I6" s="18"/>
      <c r="J6" s="18"/>
      <c r="K6" s="18"/>
      <c r="L6" s="18"/>
      <c r="M6" s="18"/>
      <c r="N6" s="18"/>
    </row>
    <row r="7" spans="1:16" ht="30" customHeight="1">
      <c r="F7" s="3" t="s">
        <v>142</v>
      </c>
    </row>
    <row r="8" spans="1:16" ht="30" customHeight="1">
      <c r="F8" s="22" t="s">
        <v>229</v>
      </c>
      <c r="G8" s="22"/>
      <c r="H8" s="37"/>
      <c r="I8" s="37"/>
      <c r="J8" s="37"/>
      <c r="K8" s="37"/>
      <c r="L8" s="37"/>
      <c r="M8" s="37"/>
      <c r="N8" s="37"/>
    </row>
    <row r="9" spans="1:16" ht="30" customHeight="1">
      <c r="D9" s="11"/>
      <c r="F9" s="22" t="s">
        <v>226</v>
      </c>
      <c r="G9" s="22"/>
      <c r="H9" s="37"/>
      <c r="I9" s="37"/>
      <c r="J9" s="37"/>
      <c r="K9" s="37"/>
      <c r="L9" s="37"/>
      <c r="M9" s="37"/>
      <c r="N9" s="37"/>
    </row>
    <row r="10" spans="1:16" ht="30" customHeight="1">
      <c r="F10" s="22" t="s">
        <v>227</v>
      </c>
      <c r="G10" s="22"/>
      <c r="H10" s="37"/>
      <c r="I10" s="37"/>
      <c r="J10" s="37"/>
      <c r="K10" s="37"/>
      <c r="L10" s="37"/>
      <c r="M10" s="37"/>
      <c r="N10" s="37"/>
    </row>
    <row r="11" spans="1:16" ht="30" customHeight="1">
      <c r="F11" s="23" t="s">
        <v>228</v>
      </c>
      <c r="G11" s="23"/>
      <c r="H11" s="23"/>
      <c r="I11" s="23"/>
      <c r="J11" s="23"/>
      <c r="K11" s="23"/>
      <c r="L11" s="23"/>
      <c r="M11" s="23"/>
      <c r="N11" s="23"/>
    </row>
    <row r="13" spans="1:16" ht="30" customHeight="1">
      <c r="A13" s="6" t="s">
        <v>225</v>
      </c>
      <c r="B13" s="6"/>
      <c r="C13" s="6"/>
      <c r="D13" s="6"/>
      <c r="E13" s="6"/>
      <c r="F13" s="6"/>
      <c r="G13" s="6"/>
      <c r="H13" s="6"/>
      <c r="I13" s="6"/>
      <c r="J13" s="6"/>
      <c r="K13" s="6"/>
      <c r="L13" s="6"/>
      <c r="M13" s="6"/>
      <c r="N13" s="6"/>
      <c r="P13" s="3">
        <v>2</v>
      </c>
    </row>
    <row r="15" spans="1:16" ht="48" customHeight="1">
      <c r="A15" s="7" t="str">
        <f>"　令和８年　月　日付け高知県指令８高知文振第　号で補助決定を受けた創造プログラム（"&amp;IF(P13=1,"一般分",IF(P13=2,"企画制作力向上特別分","地域課題対処特別分"))&amp;"）については、事業が完了しましたので、その概要について別紙のとおり報告します。"</f>
        <v>　令和８年　月　日付け高知県指令８高知文振第　号で補助決定を受けた創造プログラム（企画制作力向上特別分）については、事業が完了しましたので、その概要について別紙のとおり報告します。</v>
      </c>
      <c r="B15" s="7"/>
      <c r="C15" s="7"/>
      <c r="D15" s="7"/>
      <c r="E15" s="7"/>
      <c r="F15" s="7"/>
      <c r="G15" s="7"/>
      <c r="H15" s="38"/>
      <c r="I15" s="7"/>
      <c r="J15" s="7"/>
      <c r="K15" s="7"/>
      <c r="L15" s="7"/>
      <c r="M15" s="7"/>
      <c r="N15" s="7"/>
      <c r="O15" s="52"/>
    </row>
    <row r="16" spans="1:16" ht="16.5" customHeight="1">
      <c r="A16" s="8"/>
      <c r="B16" s="8"/>
      <c r="C16" s="8"/>
      <c r="D16" s="8"/>
      <c r="E16" s="8"/>
      <c r="F16" s="8"/>
      <c r="G16" s="8"/>
    </row>
    <row r="17" spans="1:14" ht="30" customHeight="1">
      <c r="A17" s="8"/>
      <c r="B17" s="8"/>
      <c r="C17" s="8"/>
      <c r="D17" s="8"/>
      <c r="E17" s="8"/>
      <c r="F17" s="8"/>
      <c r="G17" s="8"/>
    </row>
    <row r="18" spans="1:14" ht="22.5" customHeight="1">
      <c r="A18" s="8"/>
      <c r="B18" s="8"/>
      <c r="C18" s="8"/>
      <c r="D18" s="8"/>
      <c r="E18" s="8"/>
      <c r="F18" s="8"/>
    </row>
    <row r="19" spans="1:14" ht="22.5" customHeight="1"/>
    <row r="20" spans="1:14" ht="30" customHeight="1"/>
    <row r="21" spans="1:14" ht="30" customHeight="1">
      <c r="C21" s="12" t="s">
        <v>168</v>
      </c>
      <c r="D21" s="15" t="s">
        <v>129</v>
      </c>
      <c r="E21" s="19"/>
      <c r="F21" s="24" t="s">
        <v>1</v>
      </c>
      <c r="G21" s="30"/>
      <c r="H21" s="39"/>
      <c r="I21" s="39"/>
      <c r="J21" s="39"/>
      <c r="K21" s="39"/>
      <c r="L21" s="39"/>
      <c r="M21" s="39"/>
      <c r="N21" s="46"/>
    </row>
    <row r="22" spans="1:14" ht="30" customHeight="1">
      <c r="C22" s="13"/>
      <c r="D22" s="16"/>
      <c r="E22" s="20"/>
      <c r="F22" s="25" t="s">
        <v>10</v>
      </c>
      <c r="G22" s="31"/>
      <c r="H22" s="31"/>
      <c r="I22" s="31"/>
      <c r="J22" s="31"/>
      <c r="K22" s="31"/>
      <c r="L22" s="31"/>
      <c r="M22" s="31"/>
      <c r="N22" s="47"/>
    </row>
    <row r="23" spans="1:14" ht="30" customHeight="1">
      <c r="C23" s="13"/>
      <c r="D23" s="16" t="s">
        <v>54</v>
      </c>
      <c r="E23" s="20"/>
      <c r="F23" s="26"/>
      <c r="G23" s="32"/>
      <c r="H23" s="32"/>
      <c r="I23" s="32"/>
      <c r="J23" s="32"/>
      <c r="K23" s="32"/>
      <c r="L23" s="32"/>
      <c r="M23" s="32"/>
      <c r="N23" s="48"/>
    </row>
    <row r="24" spans="1:14" ht="39.950000000000003" customHeight="1">
      <c r="C24" s="13"/>
      <c r="D24" s="16" t="s">
        <v>91</v>
      </c>
      <c r="E24" s="20"/>
      <c r="F24" s="27" t="s">
        <v>5</v>
      </c>
      <c r="G24" s="33"/>
      <c r="H24" s="40"/>
      <c r="I24" s="16" t="s">
        <v>8</v>
      </c>
      <c r="J24" s="42"/>
      <c r="K24" s="43"/>
      <c r="L24" s="44"/>
      <c r="M24" s="44"/>
      <c r="N24" s="49"/>
    </row>
    <row r="25" spans="1:14" ht="30" customHeight="1">
      <c r="C25" s="13"/>
      <c r="D25" s="16" t="s">
        <v>131</v>
      </c>
      <c r="E25" s="20"/>
      <c r="F25" s="28"/>
      <c r="G25" s="34"/>
      <c r="H25" s="34"/>
      <c r="I25" s="34"/>
      <c r="J25" s="34"/>
      <c r="K25" s="34"/>
      <c r="L25" s="34"/>
      <c r="M25" s="34"/>
      <c r="N25" s="50"/>
    </row>
    <row r="26" spans="1:14" ht="30" customHeight="1">
      <c r="C26" s="13"/>
      <c r="D26" s="16" t="s">
        <v>97</v>
      </c>
      <c r="E26" s="20"/>
      <c r="F26" s="28"/>
      <c r="G26" s="34"/>
      <c r="H26" s="34"/>
      <c r="I26" s="34"/>
      <c r="J26" s="34"/>
      <c r="K26" s="34"/>
      <c r="L26" s="34"/>
      <c r="M26" s="34"/>
      <c r="N26" s="50"/>
    </row>
    <row r="27" spans="1:14" ht="30" customHeight="1">
      <c r="C27" s="14"/>
      <c r="D27" s="17" t="s">
        <v>126</v>
      </c>
      <c r="E27" s="21"/>
      <c r="F27" s="29"/>
      <c r="G27" s="35"/>
      <c r="H27" s="35"/>
      <c r="I27" s="35"/>
      <c r="J27" s="35"/>
      <c r="K27" s="35"/>
      <c r="L27" s="35"/>
      <c r="M27" s="35"/>
      <c r="N27" s="51"/>
    </row>
    <row r="28" spans="1:14" ht="21" customHeight="1">
      <c r="A28" s="9" t="s">
        <v>148</v>
      </c>
      <c r="B28" s="9"/>
      <c r="C28" s="9"/>
      <c r="D28" s="9"/>
      <c r="E28" s="9"/>
      <c r="F28" s="9"/>
      <c r="G28" s="9"/>
      <c r="H28" s="9"/>
      <c r="I28" s="9"/>
      <c r="J28" s="9"/>
      <c r="K28" s="9"/>
      <c r="L28" s="9"/>
      <c r="M28" s="9"/>
      <c r="N28" s="9"/>
    </row>
  </sheetData>
  <mergeCells count="30">
    <mergeCell ref="H2:J2"/>
    <mergeCell ref="L2:M2"/>
    <mergeCell ref="A5:C5"/>
    <mergeCell ref="B6:C6"/>
    <mergeCell ref="F8:G8"/>
    <mergeCell ref="H8:N8"/>
    <mergeCell ref="F9:G9"/>
    <mergeCell ref="H9:N9"/>
    <mergeCell ref="F10:G10"/>
    <mergeCell ref="H10:N10"/>
    <mergeCell ref="F11:N11"/>
    <mergeCell ref="A13:N13"/>
    <mergeCell ref="A15:N15"/>
    <mergeCell ref="G21:N21"/>
    <mergeCell ref="G22:N22"/>
    <mergeCell ref="D23:E23"/>
    <mergeCell ref="F23:N23"/>
    <mergeCell ref="D24:E24"/>
    <mergeCell ref="G24:H24"/>
    <mergeCell ref="I24:J24"/>
    <mergeCell ref="K24:N24"/>
    <mergeCell ref="D25:E25"/>
    <mergeCell ref="F25:N25"/>
    <mergeCell ref="D26:E26"/>
    <mergeCell ref="F26:N26"/>
    <mergeCell ref="D27:E27"/>
    <mergeCell ref="F27:N27"/>
    <mergeCell ref="A28:N28"/>
    <mergeCell ref="D21:E22"/>
    <mergeCell ref="C21:C27"/>
  </mergeCells>
  <phoneticPr fontId="3"/>
  <conditionalFormatting sqref="A15:N15">
    <cfRule type="expression" dxfId="86" priority="1">
      <formula>NOT(ISERROR(SEARCH("令和　　年　　月　　日",A15)))</formula>
    </cfRule>
  </conditionalFormatting>
  <conditionalFormatting sqref="B6:C6">
    <cfRule type="expression" dxfId="85" priority="13" stopIfTrue="1">
      <formula>OR($B$6="",$B$6="氏　　名")</formula>
    </cfRule>
  </conditionalFormatting>
  <conditionalFormatting sqref="F25">
    <cfRule type="expression" dxfId="84" priority="4" stopIfTrue="1">
      <formula>$F$25=""</formula>
    </cfRule>
  </conditionalFormatting>
  <conditionalFormatting sqref="F23:N23">
    <cfRule type="expression" dxfId="83" priority="7" stopIfTrue="1">
      <formula>$F$23=""</formula>
    </cfRule>
  </conditionalFormatting>
  <conditionalFormatting sqref="F26:N26">
    <cfRule type="expression" dxfId="82" priority="3" stopIfTrue="1">
      <formula>$F$26=""</formula>
    </cfRule>
  </conditionalFormatting>
  <conditionalFormatting sqref="F27:N27">
    <cfRule type="expression" dxfId="81" priority="2" stopIfTrue="1">
      <formula>$F$27=""</formula>
    </cfRule>
  </conditionalFormatting>
  <conditionalFormatting sqref="G24:H24">
    <cfRule type="expression" dxfId="80" priority="6" stopIfTrue="1">
      <formula>$G$24=""</formula>
    </cfRule>
  </conditionalFormatting>
  <conditionalFormatting sqref="G21:N21">
    <cfRule type="expression" dxfId="79" priority="9" stopIfTrue="1">
      <formula>$G$21=""</formula>
    </cfRule>
  </conditionalFormatting>
  <conditionalFormatting sqref="G22:N22">
    <cfRule type="expression" dxfId="78" priority="8" stopIfTrue="1">
      <formula>$G$22=""</formula>
    </cfRule>
  </conditionalFormatting>
  <conditionalFormatting sqref="H2:J2">
    <cfRule type="cellIs" dxfId="77" priority="16" stopIfTrue="1" operator="equal">
      <formula>""</formula>
    </cfRule>
  </conditionalFormatting>
  <conditionalFormatting sqref="I3">
    <cfRule type="expression" dxfId="76" priority="15" stopIfTrue="1">
      <formula>$I$3=""</formula>
    </cfRule>
  </conditionalFormatting>
  <conditionalFormatting sqref="K3">
    <cfRule type="expression" dxfId="75" priority="14" stopIfTrue="1">
      <formula>$K$3=""</formula>
    </cfRule>
  </conditionalFormatting>
  <conditionalFormatting sqref="K24:N24">
    <cfRule type="expression" dxfId="74" priority="5" stopIfTrue="1">
      <formula>$K$24=""</formula>
    </cfRule>
  </conditionalFormatting>
  <conditionalFormatting sqref="L2:M2">
    <cfRule type="expression" dxfId="73" priority="10" stopIfTrue="1">
      <formula>L2=""</formula>
    </cfRule>
  </conditionalFormatting>
  <conditionalFormatting sqref="M3">
    <cfRule type="expression" dxfId="72" priority="11" stopIfTrue="1">
      <formula>$M$3=""</formula>
    </cfRule>
  </conditionalFormatting>
  <dataValidations count="1">
    <dataValidation imeMode="off" allowBlank="1" showDropDown="0" showInputMessage="1" showErrorMessage="1" sqref="K3 M3 F25:F27 I3 L2:M2 G21"/>
  </dataValidations>
  <pageMargins left="0.78740157480314965" right="0.78740157480314965" top="0.59055118110236227" bottom="0.78740157480314965" header="0.51181102362204722" footer="0.51181102362204722"/>
  <pageSetup paperSize="9" scale="94" fitToWidth="1" fitToHeight="1" orientation="portrait" usePrinterDefaults="1" r:id="rId1"/>
  <headerFooter alignWithMargins="0">
    <oddHeader>&amp;L&amp;9
&amp;11別記第３号様式（第８条関係)</oddHeader>
  </headerFooter>
  <drawing r:id="rId2"/>
  <legacyDrawing r:id="rId3"/>
  <mc:AlternateContent>
    <mc:Choice xmlns:x14="http://schemas.microsoft.com/office/spreadsheetml/2009/9/main" Requires="x14">
      <controls>
        <mc:AlternateContent>
          <mc:Choice Requires="x14">
            <control shapeId="8193" r:id="rId4" name="オプション 1">
              <controlPr defaultSize="0" autoFill="0" autoLine="0" autoPict="0">
                <anchor>
                  <from xmlns:xdr="http://schemas.openxmlformats.org/drawingml/2006/spreadsheetDrawing">
                    <xdr:col>14</xdr:col>
                    <xdr:colOff>429260</xdr:colOff>
                    <xdr:row>13</xdr:row>
                    <xdr:rowOff>208915</xdr:rowOff>
                  </from>
                  <to xmlns:xdr="http://schemas.openxmlformats.org/drawingml/2006/spreadsheetDrawing">
                    <xdr:col>14</xdr:col>
                    <xdr:colOff>1162685</xdr:colOff>
                    <xdr:row>14</xdr:row>
                    <xdr:rowOff>64770</xdr:rowOff>
                  </to>
                </anchor>
              </controlPr>
            </control>
          </mc:Choice>
        </mc:AlternateContent>
        <mc:AlternateContent>
          <mc:Choice Requires="x14">
            <control shapeId="8194" r:id="rId5" name="オプション 2">
              <controlPr defaultSize="0" print="0" autoFill="0" autoLine="0" autoPict="0">
                <anchor>
                  <from xmlns:xdr="http://schemas.openxmlformats.org/drawingml/2006/spreadsheetDrawing">
                    <xdr:col>14</xdr:col>
                    <xdr:colOff>429260</xdr:colOff>
                    <xdr:row>14</xdr:row>
                    <xdr:rowOff>157480</xdr:rowOff>
                  </from>
                  <to xmlns:xdr="http://schemas.openxmlformats.org/drawingml/2006/spreadsheetDrawing">
                    <xdr:col>14</xdr:col>
                    <xdr:colOff>1668145</xdr:colOff>
                    <xdr:row>14</xdr:row>
                    <xdr:rowOff>413385</xdr:rowOff>
                  </to>
                </anchor>
              </controlPr>
            </control>
          </mc:Choice>
        </mc:AlternateContent>
        <mc:AlternateContent>
          <mc:Choice Requires="x14">
            <control shapeId="8195" r:id="rId6" name="グループ 3">
              <controlPr defaultSize="0" autoFill="0" autoPict="0">
                <anchor moveWithCells="1">
                  <from xmlns:xdr="http://schemas.openxmlformats.org/drawingml/2006/spreadsheetDrawing">
                    <xdr:col>14</xdr:col>
                    <xdr:colOff>151765</xdr:colOff>
                    <xdr:row>13</xdr:row>
                    <xdr:rowOff>67310</xdr:rowOff>
                  </from>
                  <to xmlns:xdr="http://schemas.openxmlformats.org/drawingml/2006/spreadsheetDrawing">
                    <xdr:col>14</xdr:col>
                    <xdr:colOff>2009775</xdr:colOff>
                    <xdr:row>16</xdr:row>
                    <xdr:rowOff>161290</xdr:rowOff>
                  </to>
                </anchor>
              </controlPr>
            </control>
          </mc:Choice>
        </mc:AlternateContent>
        <mc:AlternateContent>
          <mc:Choice Requires="x14">
            <control shapeId="8197" r:id="rId7" name="オプション 5">
              <controlPr defaultSize="0" autoFill="0" autoLine="0" autoPict="0">
                <anchor moveWithCells="1">
                  <from xmlns:xdr="http://schemas.openxmlformats.org/drawingml/2006/spreadsheetDrawing">
                    <xdr:col>14</xdr:col>
                    <xdr:colOff>429260</xdr:colOff>
                    <xdr:row>15</xdr:row>
                    <xdr:rowOff>151765</xdr:rowOff>
                  </from>
                  <to xmlns:xdr="http://schemas.openxmlformats.org/drawingml/2006/spreadsheetDrawing">
                    <xdr:col>14</xdr:col>
                    <xdr:colOff>1162685</xdr:colOff>
                    <xdr:row>16</xdr:row>
                    <xdr:rowOff>179070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theme="5" tint="0.6"/>
  </sheetPr>
  <dimension ref="A1:P71"/>
  <sheetViews>
    <sheetView view="pageBreakPreview" topLeftCell="A64" zoomScaleNormal="85" zoomScaleSheetLayoutView="100" workbookViewId="0">
      <selection activeCell="A22" sqref="A22:A24"/>
    </sheetView>
  </sheetViews>
  <sheetFormatPr defaultRowHeight="20.100000000000001" customHeight="1"/>
  <cols>
    <col min="1" max="1" width="22.5" style="54" customWidth="1"/>
    <col min="2" max="2" width="12.5" style="3" bestFit="1" customWidth="1"/>
    <col min="3" max="3" width="3.625" style="3" bestFit="1" customWidth="1"/>
    <col min="4" max="4" width="5.5" style="3" customWidth="1"/>
    <col min="5" max="5" width="7" style="3" bestFit="1" customWidth="1"/>
    <col min="6" max="6" width="3.625" style="3" bestFit="1" customWidth="1"/>
    <col min="7" max="7" width="4.625" style="3" customWidth="1"/>
    <col min="8" max="8" width="9.625" style="3" customWidth="1"/>
    <col min="9" max="9" width="5" style="3" customWidth="1"/>
    <col min="10" max="10" width="5.5" style="3" bestFit="1" customWidth="1"/>
    <col min="11" max="11" width="5.75" style="3" customWidth="1"/>
    <col min="12" max="12" width="5.5" style="3" bestFit="1" customWidth="1"/>
    <col min="13" max="13" width="8.625" style="3" customWidth="1"/>
    <col min="14" max="14" width="3.625" style="3" bestFit="1" customWidth="1"/>
    <col min="15" max="15" width="26.75" style="3" customWidth="1"/>
    <col min="16" max="16384" width="9" style="3" customWidth="1"/>
  </cols>
  <sheetData>
    <row r="1" spans="1:15" ht="19">
      <c r="A1" s="55" t="str">
        <f>"創造プログラム（"&amp;IF('別記第３号様式(創造プログラム)'!P13=1,"一般分",IF('別記第３号様式(創造プログラム)'!P13=2,"企画制作力向上特別分","地域課題対処特別分"))&amp;"）実績概要書"</f>
        <v>創造プログラム（企画制作力向上特別分）実績概要書</v>
      </c>
      <c r="B1" s="55"/>
      <c r="C1" s="55"/>
      <c r="D1" s="55"/>
      <c r="E1" s="55"/>
      <c r="F1" s="55"/>
      <c r="G1" s="55"/>
      <c r="H1" s="55"/>
      <c r="I1" s="55"/>
      <c r="J1" s="55"/>
      <c r="K1" s="55"/>
      <c r="L1" s="55"/>
      <c r="M1" s="55"/>
      <c r="N1" s="55"/>
    </row>
    <row r="2" spans="1:15" ht="14.75">
      <c r="A2" s="54" t="s">
        <v>132</v>
      </c>
      <c r="N2" s="11"/>
    </row>
    <row r="3" spans="1:15" ht="28.5" customHeight="1">
      <c r="A3" s="56" t="s">
        <v>125</v>
      </c>
      <c r="B3" s="83"/>
      <c r="C3" s="125"/>
      <c r="D3" s="125"/>
      <c r="E3" s="125"/>
      <c r="F3" s="125"/>
      <c r="G3" s="125"/>
      <c r="H3" s="125"/>
      <c r="I3" s="125"/>
      <c r="J3" s="125"/>
      <c r="K3" s="125"/>
      <c r="L3" s="125"/>
      <c r="M3" s="125"/>
      <c r="N3" s="269"/>
    </row>
    <row r="4" spans="1:15" ht="28.5" customHeight="1">
      <c r="A4" s="57" t="s">
        <v>65</v>
      </c>
      <c r="B4" s="84"/>
      <c r="C4" s="126"/>
      <c r="D4" s="126"/>
      <c r="E4" s="126"/>
      <c r="F4" s="126"/>
      <c r="G4" s="126"/>
      <c r="H4" s="126"/>
      <c r="I4" s="126"/>
      <c r="J4" s="126"/>
      <c r="K4" s="126"/>
      <c r="L4" s="126"/>
      <c r="M4" s="126"/>
      <c r="N4" s="270"/>
    </row>
    <row r="5" spans="1:15" ht="28.5" customHeight="1">
      <c r="A5" s="56" t="s">
        <v>151</v>
      </c>
      <c r="B5" s="84"/>
      <c r="C5" s="126"/>
      <c r="D5" s="126"/>
      <c r="E5" s="126"/>
      <c r="F5" s="126"/>
      <c r="G5" s="126"/>
      <c r="H5" s="126"/>
      <c r="I5" s="126"/>
      <c r="J5" s="126"/>
      <c r="K5" s="126"/>
      <c r="L5" s="126"/>
      <c r="M5" s="126"/>
      <c r="N5" s="270"/>
    </row>
    <row r="6" spans="1:15" ht="21" customHeight="1">
      <c r="A6" s="58" t="s">
        <v>134</v>
      </c>
      <c r="B6" s="85" t="s">
        <v>35</v>
      </c>
      <c r="C6" s="127"/>
      <c r="D6" s="167" t="s">
        <v>160</v>
      </c>
      <c r="E6" s="186"/>
      <c r="F6" s="207" t="s">
        <v>121</v>
      </c>
      <c r="G6" s="207"/>
      <c r="H6" s="207" t="s">
        <v>162</v>
      </c>
      <c r="I6" s="186"/>
      <c r="J6" s="207" t="s">
        <v>133</v>
      </c>
      <c r="K6" s="207"/>
      <c r="L6" s="255"/>
      <c r="M6" s="207" t="s">
        <v>92</v>
      </c>
      <c r="N6" s="271"/>
    </row>
    <row r="7" spans="1:15" ht="21" customHeight="1">
      <c r="A7" s="59"/>
      <c r="B7" s="86"/>
      <c r="C7" s="128"/>
      <c r="D7" s="168" t="s">
        <v>122</v>
      </c>
      <c r="E7" s="187"/>
      <c r="F7" s="208" t="s">
        <v>77</v>
      </c>
      <c r="G7" s="208"/>
      <c r="H7" s="208"/>
      <c r="I7" s="208"/>
      <c r="J7" s="208"/>
      <c r="K7" s="208"/>
      <c r="L7" s="208"/>
      <c r="M7" s="208"/>
      <c r="N7" s="272"/>
    </row>
    <row r="8" spans="1:15" ht="23.25" customHeight="1">
      <c r="A8" s="59"/>
      <c r="B8" s="87"/>
      <c r="C8" s="129"/>
      <c r="D8" s="129"/>
      <c r="E8" s="129"/>
      <c r="F8" s="129"/>
      <c r="G8" s="129"/>
      <c r="H8" s="129"/>
      <c r="I8" s="129"/>
      <c r="J8" s="129"/>
      <c r="K8" s="129"/>
      <c r="L8" s="129"/>
      <c r="M8" s="129"/>
      <c r="N8" s="273"/>
    </row>
    <row r="9" spans="1:15" ht="57" customHeight="1">
      <c r="A9" s="60" t="s">
        <v>135</v>
      </c>
      <c r="B9" s="88"/>
      <c r="C9" s="130"/>
      <c r="D9" s="130"/>
      <c r="E9" s="130"/>
      <c r="F9" s="130"/>
      <c r="G9" s="130"/>
      <c r="H9" s="130"/>
      <c r="I9" s="130"/>
      <c r="J9" s="130"/>
      <c r="K9" s="130"/>
      <c r="L9" s="130"/>
      <c r="M9" s="130"/>
      <c r="N9" s="274"/>
      <c r="O9" s="38"/>
    </row>
    <row r="10" spans="1:15" ht="21" customHeight="1">
      <c r="A10" s="61" t="s">
        <v>206</v>
      </c>
      <c r="B10" s="89" t="s">
        <v>152</v>
      </c>
      <c r="C10" s="131"/>
      <c r="D10" s="131" t="s">
        <v>163</v>
      </c>
      <c r="E10" s="188"/>
      <c r="F10" s="131" t="s">
        <v>17</v>
      </c>
      <c r="G10" s="188"/>
      <c r="H10" s="131" t="s">
        <v>161</v>
      </c>
      <c r="I10" s="188"/>
      <c r="J10" s="131" t="s">
        <v>17</v>
      </c>
      <c r="K10" s="188"/>
      <c r="L10" s="131" t="s">
        <v>154</v>
      </c>
      <c r="M10" s="262"/>
      <c r="N10" s="275"/>
    </row>
    <row r="11" spans="1:15" ht="21" customHeight="1">
      <c r="A11" s="62"/>
      <c r="B11" s="90" t="s">
        <v>153</v>
      </c>
      <c r="C11" s="132"/>
      <c r="D11" s="169" t="s">
        <v>160</v>
      </c>
      <c r="E11" s="189"/>
      <c r="F11" s="169" t="s">
        <v>17</v>
      </c>
      <c r="G11" s="189"/>
      <c r="H11" s="169" t="s">
        <v>161</v>
      </c>
      <c r="I11" s="189"/>
      <c r="J11" s="169" t="s">
        <v>17</v>
      </c>
      <c r="K11" s="189"/>
      <c r="L11" s="169" t="s">
        <v>154</v>
      </c>
      <c r="M11" s="263"/>
      <c r="N11" s="276"/>
    </row>
    <row r="12" spans="1:15" ht="21" customHeight="1">
      <c r="A12" s="63" t="s">
        <v>183</v>
      </c>
      <c r="B12" s="91" t="s">
        <v>67</v>
      </c>
      <c r="C12" s="133"/>
      <c r="D12" s="133"/>
      <c r="E12" s="133"/>
      <c r="F12" s="133"/>
      <c r="G12" s="133"/>
      <c r="H12" s="133"/>
      <c r="I12" s="133"/>
      <c r="J12" s="133"/>
      <c r="K12" s="133"/>
      <c r="L12" s="133"/>
      <c r="M12" s="133"/>
      <c r="N12" s="277"/>
    </row>
    <row r="13" spans="1:15" ht="29.25" customHeight="1">
      <c r="A13" s="64"/>
      <c r="B13" s="92"/>
      <c r="C13" s="134" t="s">
        <v>0</v>
      </c>
      <c r="D13" s="170" t="s">
        <v>130</v>
      </c>
      <c r="E13" s="190"/>
      <c r="F13" s="170" t="s">
        <v>2</v>
      </c>
      <c r="G13" s="170"/>
      <c r="H13" s="220">
        <f>B13*E13</f>
        <v>0</v>
      </c>
      <c r="I13" s="227" t="s">
        <v>0</v>
      </c>
      <c r="J13" s="227"/>
      <c r="K13" s="170" t="s">
        <v>156</v>
      </c>
      <c r="L13" s="170"/>
      <c r="M13" s="264"/>
      <c r="N13" s="278" t="s">
        <v>53</v>
      </c>
    </row>
    <row r="14" spans="1:15" ht="16.5" customHeight="1">
      <c r="A14" s="64"/>
      <c r="B14" s="93" t="s">
        <v>68</v>
      </c>
      <c r="C14" s="135"/>
      <c r="D14" s="135" t="s">
        <v>70</v>
      </c>
      <c r="E14" s="191"/>
      <c r="F14" s="191"/>
      <c r="G14" s="191" t="s">
        <v>59</v>
      </c>
      <c r="H14" s="221"/>
      <c r="I14" s="191"/>
      <c r="J14" s="234" t="s">
        <v>71</v>
      </c>
      <c r="K14" s="170"/>
      <c r="L14" s="256"/>
      <c r="M14" s="134" t="s">
        <v>72</v>
      </c>
      <c r="N14" s="279"/>
    </row>
    <row r="15" spans="1:15" ht="27" customHeight="1">
      <c r="A15" s="64"/>
      <c r="B15" s="94"/>
      <c r="C15" s="136" t="s">
        <v>69</v>
      </c>
      <c r="D15" s="171"/>
      <c r="E15" s="94"/>
      <c r="F15" s="209" t="s">
        <v>69</v>
      </c>
      <c r="G15" s="171"/>
      <c r="H15" s="94"/>
      <c r="I15" s="228" t="s">
        <v>69</v>
      </c>
      <c r="J15" s="235">
        <f>B15+D15+G15</f>
        <v>0</v>
      </c>
      <c r="K15" s="248"/>
      <c r="L15" s="209" t="s">
        <v>69</v>
      </c>
      <c r="M15" s="265" t="e">
        <f>J15/H13*100</f>
        <v>#DIV/0!</v>
      </c>
      <c r="N15" s="280" t="s">
        <v>144</v>
      </c>
    </row>
    <row r="16" spans="1:15" ht="27" customHeight="1">
      <c r="A16" s="65" t="str">
        <f>"　"&amp;IF('別記第３号様式(創造プログラム)'!P13=3,"ワークショップ等","地域交流プログラム")</f>
        <v>　地域交流プログラム</v>
      </c>
      <c r="B16" s="95" t="s">
        <v>20</v>
      </c>
      <c r="C16" s="137"/>
      <c r="D16" s="137"/>
      <c r="E16" s="137"/>
      <c r="F16" s="137"/>
      <c r="G16" s="137"/>
      <c r="H16" s="137"/>
      <c r="I16" s="137"/>
      <c r="J16" s="16" t="s">
        <v>146</v>
      </c>
      <c r="K16" s="137"/>
      <c r="L16" s="257"/>
      <c r="M16" s="170" t="s">
        <v>147</v>
      </c>
      <c r="N16" s="281"/>
    </row>
    <row r="17" spans="1:14" ht="27" customHeight="1">
      <c r="A17" s="59"/>
      <c r="B17" s="96"/>
      <c r="C17" s="138"/>
      <c r="D17" s="138"/>
      <c r="E17" s="138"/>
      <c r="F17" s="138"/>
      <c r="G17" s="138"/>
      <c r="H17" s="138"/>
      <c r="I17" s="138"/>
      <c r="J17" s="236"/>
      <c r="K17" s="249"/>
      <c r="L17" s="258"/>
      <c r="M17" s="266"/>
      <c r="N17" s="282" t="s">
        <v>69</v>
      </c>
    </row>
    <row r="18" spans="1:14" ht="27" customHeight="1">
      <c r="A18" s="66" t="s">
        <v>188</v>
      </c>
      <c r="B18" s="97"/>
      <c r="C18" s="139"/>
      <c r="D18" s="139"/>
      <c r="E18" s="139"/>
      <c r="F18" s="139"/>
      <c r="G18" s="139"/>
      <c r="H18" s="139"/>
      <c r="I18" s="139"/>
      <c r="J18" s="237"/>
      <c r="K18" s="250"/>
      <c r="L18" s="259"/>
      <c r="M18" s="266"/>
      <c r="N18" s="282" t="s">
        <v>69</v>
      </c>
    </row>
    <row r="19" spans="1:14" ht="27" customHeight="1">
      <c r="A19" s="60"/>
      <c r="B19" s="98"/>
      <c r="C19" s="140"/>
      <c r="D19" s="140"/>
      <c r="E19" s="140"/>
      <c r="F19" s="140"/>
      <c r="G19" s="140"/>
      <c r="H19" s="140"/>
      <c r="I19" s="140"/>
      <c r="J19" s="238"/>
      <c r="K19" s="251"/>
      <c r="L19" s="260"/>
      <c r="M19" s="267"/>
      <c r="N19" s="283" t="s">
        <v>69</v>
      </c>
    </row>
    <row r="20" spans="1:14" ht="27" customHeight="1">
      <c r="A20" s="60"/>
      <c r="B20" s="99" t="s">
        <v>102</v>
      </c>
      <c r="C20" s="141"/>
      <c r="D20" s="172"/>
      <c r="E20" s="172"/>
      <c r="F20" s="172"/>
      <c r="G20" s="172"/>
      <c r="H20" s="172"/>
      <c r="I20" s="172"/>
      <c r="J20" s="239">
        <f>SUM(J17:L19)</f>
        <v>0</v>
      </c>
      <c r="K20" s="252"/>
      <c r="L20" s="261"/>
      <c r="M20" s="268">
        <f>SUM(M17:M19)</f>
        <v>0</v>
      </c>
      <c r="N20" s="284" t="s">
        <v>69</v>
      </c>
    </row>
    <row r="21" spans="1:14" ht="27" customHeight="1">
      <c r="A21" s="60"/>
      <c r="B21" s="100" t="s">
        <v>143</v>
      </c>
      <c r="C21" s="142"/>
      <c r="D21" s="142"/>
      <c r="E21" s="142"/>
      <c r="F21" s="142"/>
      <c r="G21" s="142"/>
      <c r="H21" s="142"/>
      <c r="I21" s="229"/>
      <c r="J21" s="240"/>
      <c r="K21" s="240"/>
      <c r="L21" s="240"/>
      <c r="M21" s="240"/>
      <c r="N21" s="285"/>
    </row>
    <row r="22" spans="1:14" ht="18.75" customHeight="1">
      <c r="A22" s="56" t="s">
        <v>158</v>
      </c>
      <c r="B22" s="101"/>
      <c r="C22" s="143"/>
      <c r="D22" s="143"/>
      <c r="E22" s="143"/>
      <c r="F22" s="143"/>
      <c r="G22" s="143"/>
      <c r="H22" s="143"/>
      <c r="I22" s="143"/>
      <c r="J22" s="143"/>
      <c r="K22" s="143"/>
      <c r="L22" s="143"/>
      <c r="M22" s="143"/>
      <c r="N22" s="286"/>
    </row>
    <row r="23" spans="1:14" ht="18.75" customHeight="1">
      <c r="A23" s="67"/>
      <c r="B23" s="102"/>
      <c r="C23" s="144"/>
      <c r="D23" s="144"/>
      <c r="E23" s="144"/>
      <c r="F23" s="144"/>
      <c r="G23" s="144"/>
      <c r="H23" s="144"/>
      <c r="I23" s="144"/>
      <c r="J23" s="144"/>
      <c r="K23" s="144"/>
      <c r="L23" s="144"/>
      <c r="M23" s="144"/>
      <c r="N23" s="287"/>
    </row>
    <row r="24" spans="1:14" ht="18.75" customHeight="1">
      <c r="A24" s="68"/>
      <c r="B24" s="88"/>
      <c r="C24" s="130"/>
      <c r="D24" s="130"/>
      <c r="E24" s="130"/>
      <c r="F24" s="130"/>
      <c r="G24" s="130"/>
      <c r="H24" s="130"/>
      <c r="I24" s="130"/>
      <c r="J24" s="130"/>
      <c r="K24" s="130"/>
      <c r="L24" s="130"/>
      <c r="M24" s="130"/>
      <c r="N24" s="274"/>
    </row>
    <row r="25" spans="1:14" ht="18.75" customHeight="1">
      <c r="A25" s="56" t="s">
        <v>22</v>
      </c>
      <c r="B25" s="101"/>
      <c r="C25" s="143"/>
      <c r="D25" s="143"/>
      <c r="E25" s="143"/>
      <c r="F25" s="143"/>
      <c r="G25" s="143"/>
      <c r="H25" s="143"/>
      <c r="I25" s="143"/>
      <c r="J25" s="143"/>
      <c r="K25" s="143"/>
      <c r="L25" s="143"/>
      <c r="M25" s="143"/>
      <c r="N25" s="286"/>
    </row>
    <row r="26" spans="1:14" ht="18.75" customHeight="1">
      <c r="A26" s="67"/>
      <c r="B26" s="102"/>
      <c r="C26" s="144"/>
      <c r="D26" s="144"/>
      <c r="E26" s="144"/>
      <c r="F26" s="144"/>
      <c r="G26" s="144"/>
      <c r="H26" s="144"/>
      <c r="I26" s="144"/>
      <c r="J26" s="144"/>
      <c r="K26" s="144"/>
      <c r="L26" s="144"/>
      <c r="M26" s="144"/>
      <c r="N26" s="287"/>
    </row>
    <row r="27" spans="1:14" ht="18.75" customHeight="1">
      <c r="A27" s="67"/>
      <c r="B27" s="88"/>
      <c r="C27" s="130"/>
      <c r="D27" s="130"/>
      <c r="E27" s="130"/>
      <c r="F27" s="130"/>
      <c r="G27" s="130"/>
      <c r="H27" s="130"/>
      <c r="I27" s="130"/>
      <c r="J27" s="130"/>
      <c r="K27" s="130"/>
      <c r="L27" s="130"/>
      <c r="M27" s="130"/>
      <c r="N27" s="274"/>
    </row>
    <row r="28" spans="1:14" ht="21" customHeight="1">
      <c r="A28" s="56" t="s">
        <v>191</v>
      </c>
      <c r="B28" s="103" t="s">
        <v>74</v>
      </c>
      <c r="C28" s="145"/>
      <c r="D28" s="173" t="s">
        <v>62</v>
      </c>
      <c r="E28" s="192"/>
      <c r="F28" s="210"/>
      <c r="G28" s="173" t="s">
        <v>73</v>
      </c>
      <c r="H28" s="192"/>
      <c r="I28" s="210"/>
      <c r="J28" s="241" t="s">
        <v>124</v>
      </c>
      <c r="K28" s="253"/>
      <c r="L28" s="253"/>
      <c r="M28" s="253"/>
      <c r="N28" s="288"/>
    </row>
    <row r="29" spans="1:14" ht="21" customHeight="1">
      <c r="A29" s="67"/>
      <c r="B29" s="104"/>
      <c r="C29" s="146"/>
      <c r="D29" s="174"/>
      <c r="E29" s="193"/>
      <c r="F29" s="211" t="s">
        <v>76</v>
      </c>
      <c r="G29" s="122" t="s">
        <v>157</v>
      </c>
      <c r="H29" s="206"/>
      <c r="I29" s="211"/>
      <c r="J29" s="242"/>
      <c r="K29" s="242"/>
      <c r="L29" s="242"/>
      <c r="M29" s="242"/>
      <c r="N29" s="289"/>
    </row>
    <row r="30" spans="1:14" ht="21" customHeight="1">
      <c r="A30" s="67"/>
      <c r="B30" s="105"/>
      <c r="C30" s="147"/>
      <c r="D30" s="175"/>
      <c r="E30" s="194"/>
      <c r="F30" s="212" t="s">
        <v>76</v>
      </c>
      <c r="G30" s="218" t="s">
        <v>157</v>
      </c>
      <c r="H30" s="222"/>
      <c r="I30" s="212"/>
      <c r="J30" s="243"/>
      <c r="K30" s="243"/>
      <c r="L30" s="243"/>
      <c r="M30" s="243"/>
      <c r="N30" s="290"/>
    </row>
    <row r="31" spans="1:14" ht="21" customHeight="1">
      <c r="A31" s="67"/>
      <c r="B31" s="105"/>
      <c r="C31" s="147"/>
      <c r="D31" s="175"/>
      <c r="E31" s="194"/>
      <c r="F31" s="212" t="s">
        <v>76</v>
      </c>
      <c r="G31" s="218" t="s">
        <v>157</v>
      </c>
      <c r="H31" s="222"/>
      <c r="I31" s="212"/>
      <c r="J31" s="243"/>
      <c r="K31" s="243"/>
      <c r="L31" s="243"/>
      <c r="M31" s="243"/>
      <c r="N31" s="290"/>
    </row>
    <row r="32" spans="1:14" ht="21" customHeight="1">
      <c r="A32" s="67"/>
      <c r="B32" s="105"/>
      <c r="C32" s="147"/>
      <c r="D32" s="175"/>
      <c r="E32" s="194"/>
      <c r="F32" s="212" t="s">
        <v>76</v>
      </c>
      <c r="G32" s="218" t="s">
        <v>157</v>
      </c>
      <c r="H32" s="222"/>
      <c r="I32" s="212"/>
      <c r="J32" s="243"/>
      <c r="K32" s="243"/>
      <c r="L32" s="243"/>
      <c r="M32" s="243"/>
      <c r="N32" s="290"/>
    </row>
    <row r="33" spans="1:14" ht="21" customHeight="1">
      <c r="A33" s="67"/>
      <c r="B33" s="106"/>
      <c r="C33" s="148"/>
      <c r="D33" s="176"/>
      <c r="E33" s="195"/>
      <c r="F33" s="213" t="s">
        <v>76</v>
      </c>
      <c r="G33" s="219" t="s">
        <v>157</v>
      </c>
      <c r="H33" s="223"/>
      <c r="I33" s="213"/>
      <c r="J33" s="244"/>
      <c r="K33" s="244"/>
      <c r="L33" s="244"/>
      <c r="M33" s="244"/>
      <c r="N33" s="291"/>
    </row>
    <row r="34" spans="1:14" ht="19.5" customHeight="1">
      <c r="A34" s="67"/>
      <c r="B34" s="107" t="s">
        <v>123</v>
      </c>
      <c r="C34" s="149"/>
      <c r="D34" s="149"/>
      <c r="E34" s="149"/>
      <c r="F34" s="149"/>
      <c r="G34" s="149"/>
      <c r="H34" s="149"/>
      <c r="I34" s="149"/>
      <c r="J34" s="149"/>
      <c r="K34" s="149"/>
      <c r="L34" s="149"/>
      <c r="M34" s="149"/>
      <c r="N34" s="292"/>
    </row>
    <row r="35" spans="1:14" ht="36" customHeight="1">
      <c r="A35" s="68"/>
      <c r="B35" s="108"/>
      <c r="C35" s="150"/>
      <c r="D35" s="150"/>
      <c r="E35" s="150"/>
      <c r="F35" s="150"/>
      <c r="G35" s="150"/>
      <c r="H35" s="150"/>
      <c r="I35" s="150"/>
      <c r="J35" s="150"/>
      <c r="K35" s="150"/>
      <c r="L35" s="150"/>
      <c r="M35" s="150"/>
      <c r="N35" s="293"/>
    </row>
    <row r="36" spans="1:14" ht="19.5" customHeight="1">
      <c r="A36" s="69" t="s">
        <v>101</v>
      </c>
      <c r="B36" s="69"/>
      <c r="C36" s="69"/>
      <c r="D36" s="69"/>
      <c r="E36" s="69"/>
      <c r="F36" s="69"/>
      <c r="G36" s="69"/>
      <c r="H36" s="69"/>
      <c r="I36" s="69"/>
      <c r="J36" s="69"/>
      <c r="K36" s="69"/>
      <c r="L36" s="69"/>
      <c r="M36" s="69"/>
      <c r="N36" s="69"/>
    </row>
    <row r="37" spans="1:14" ht="20.100000000000001" customHeight="1">
      <c r="A37" s="70" t="s">
        <v>127</v>
      </c>
      <c r="B37" s="70"/>
      <c r="C37" s="70"/>
      <c r="D37" s="70"/>
      <c r="E37" s="70"/>
      <c r="F37" s="70"/>
      <c r="G37" s="70"/>
      <c r="H37" s="70"/>
      <c r="I37" s="70"/>
      <c r="J37" s="70"/>
      <c r="K37" s="70"/>
      <c r="L37" s="70"/>
      <c r="M37" s="70"/>
      <c r="N37" s="70"/>
    </row>
    <row r="38" spans="1:14" ht="20.100000000000001" customHeight="1">
      <c r="A38" s="70" t="s">
        <v>187</v>
      </c>
      <c r="B38" s="70"/>
      <c r="C38" s="70"/>
      <c r="D38" s="70"/>
      <c r="E38" s="70"/>
      <c r="F38" s="70"/>
      <c r="G38" s="70"/>
      <c r="H38" s="70"/>
      <c r="I38" s="70"/>
      <c r="J38" s="70"/>
      <c r="K38" s="70"/>
      <c r="L38" s="70"/>
      <c r="M38" s="70"/>
      <c r="N38" s="70"/>
    </row>
    <row r="39" spans="1:14" ht="20.100000000000001" customHeight="1">
      <c r="A39" s="54" t="s">
        <v>137</v>
      </c>
      <c r="B39" s="70"/>
      <c r="C39" s="70"/>
      <c r="D39" s="70"/>
      <c r="E39" s="70"/>
      <c r="F39" s="70"/>
      <c r="G39" s="70"/>
      <c r="H39" s="70"/>
      <c r="I39" s="70"/>
      <c r="J39" s="70"/>
      <c r="K39" s="70"/>
      <c r="L39" s="70"/>
      <c r="M39" s="70"/>
      <c r="N39" s="70"/>
    </row>
    <row r="40" spans="1:14" ht="22.5" customHeight="1">
      <c r="A40" s="57" t="s">
        <v>136</v>
      </c>
      <c r="B40" s="109" t="s">
        <v>110</v>
      </c>
      <c r="C40" s="151"/>
      <c r="D40" s="151"/>
      <c r="E40" s="151"/>
      <c r="F40" s="151"/>
      <c r="G40" s="151"/>
      <c r="H40" s="151"/>
      <c r="I40" s="151"/>
      <c r="J40" s="151"/>
      <c r="K40" s="151"/>
      <c r="L40" s="151"/>
      <c r="M40" s="151"/>
      <c r="N40" s="294"/>
    </row>
    <row r="41" spans="1:14" ht="156" customHeight="1">
      <c r="A41" s="71" t="s">
        <v>50</v>
      </c>
      <c r="B41" s="110"/>
      <c r="C41" s="152"/>
      <c r="D41" s="152"/>
      <c r="E41" s="152"/>
      <c r="F41" s="152"/>
      <c r="G41" s="152"/>
      <c r="H41" s="152"/>
      <c r="I41" s="152"/>
      <c r="J41" s="152"/>
      <c r="K41" s="152"/>
      <c r="L41" s="152"/>
      <c r="M41" s="152"/>
      <c r="N41" s="295"/>
    </row>
    <row r="42" spans="1:14" ht="78" customHeight="1">
      <c r="A42" s="56" t="str">
        <f>IF('別記第３号様式(創造プログラム)'!P13=3,"地域課題解決への取組","地域交流プログラム")</f>
        <v>地域交流プログラム</v>
      </c>
      <c r="B42" s="111"/>
      <c r="C42" s="153"/>
      <c r="D42" s="153"/>
      <c r="E42" s="153"/>
      <c r="F42" s="153"/>
      <c r="G42" s="153"/>
      <c r="H42" s="153"/>
      <c r="I42" s="153"/>
      <c r="J42" s="153"/>
      <c r="K42" s="153"/>
      <c r="L42" s="153"/>
      <c r="M42" s="153"/>
      <c r="N42" s="296"/>
    </row>
    <row r="43" spans="1:14" ht="78" customHeight="1">
      <c r="A43" s="72" t="s">
        <v>186</v>
      </c>
      <c r="B43" s="112"/>
      <c r="C43" s="154"/>
      <c r="D43" s="154"/>
      <c r="E43" s="154"/>
      <c r="F43" s="154"/>
      <c r="G43" s="154"/>
      <c r="H43" s="154"/>
      <c r="I43" s="154"/>
      <c r="J43" s="154"/>
      <c r="K43" s="154"/>
      <c r="L43" s="154"/>
      <c r="M43" s="154"/>
      <c r="N43" s="297"/>
    </row>
    <row r="44" spans="1:14" ht="156" customHeight="1">
      <c r="A44" s="71" t="s">
        <v>192</v>
      </c>
      <c r="B44" s="110"/>
      <c r="C44" s="152"/>
      <c r="D44" s="152"/>
      <c r="E44" s="152"/>
      <c r="F44" s="152"/>
      <c r="G44" s="152"/>
      <c r="H44" s="152"/>
      <c r="I44" s="152"/>
      <c r="J44" s="152"/>
      <c r="K44" s="152"/>
      <c r="L44" s="152"/>
      <c r="M44" s="152"/>
      <c r="N44" s="295"/>
    </row>
    <row r="45" spans="1:14" ht="156" customHeight="1">
      <c r="A45" s="57" t="s">
        <v>193</v>
      </c>
      <c r="B45" s="110"/>
      <c r="C45" s="152"/>
      <c r="D45" s="152"/>
      <c r="E45" s="152"/>
      <c r="F45" s="152"/>
      <c r="G45" s="152"/>
      <c r="H45" s="152"/>
      <c r="I45" s="152"/>
      <c r="J45" s="152"/>
      <c r="K45" s="152"/>
      <c r="L45" s="152"/>
      <c r="M45" s="152"/>
      <c r="N45" s="295"/>
    </row>
    <row r="46" spans="1:14" ht="21" customHeight="1">
      <c r="A46" s="54" t="s">
        <v>211</v>
      </c>
      <c r="N46" s="11"/>
    </row>
    <row r="47" spans="1:14" ht="21" customHeight="1">
      <c r="A47" s="73" t="s">
        <v>13</v>
      </c>
      <c r="B47" s="93" t="s">
        <v>16</v>
      </c>
      <c r="C47" s="134"/>
      <c r="D47" s="177">
        <f>B3</f>
        <v>0</v>
      </c>
      <c r="E47" s="196"/>
      <c r="F47" s="196"/>
      <c r="G47" s="196"/>
      <c r="H47" s="196"/>
      <c r="I47" s="196"/>
      <c r="J47" s="196"/>
      <c r="K47" s="196"/>
      <c r="L47" s="196"/>
      <c r="M47" s="196"/>
      <c r="N47" s="298"/>
    </row>
    <row r="48" spans="1:14" ht="21" customHeight="1">
      <c r="A48" s="67"/>
      <c r="B48" s="93" t="s">
        <v>4</v>
      </c>
      <c r="C48" s="134"/>
      <c r="D48" s="178"/>
      <c r="E48" s="44"/>
      <c r="F48" s="44"/>
      <c r="G48" s="44"/>
      <c r="H48" s="44"/>
      <c r="I48" s="44"/>
      <c r="J48" s="44"/>
      <c r="K48" s="44"/>
      <c r="L48" s="44"/>
      <c r="M48" s="44"/>
      <c r="N48" s="49"/>
    </row>
    <row r="49" spans="1:16" ht="21" customHeight="1">
      <c r="A49" s="67"/>
      <c r="B49" s="113" t="s">
        <v>19</v>
      </c>
      <c r="C49" s="155"/>
      <c r="D49" s="122" t="s">
        <v>1</v>
      </c>
      <c r="E49" s="197"/>
      <c r="F49" s="197"/>
      <c r="G49" s="197"/>
      <c r="H49" s="197"/>
      <c r="I49" s="197"/>
      <c r="J49" s="197"/>
      <c r="K49" s="197"/>
      <c r="L49" s="197"/>
      <c r="M49" s="197"/>
      <c r="N49" s="299"/>
    </row>
    <row r="50" spans="1:16" ht="21" customHeight="1">
      <c r="A50" s="67"/>
      <c r="B50" s="114"/>
      <c r="C50" s="6"/>
      <c r="D50" s="179" t="s">
        <v>10</v>
      </c>
      <c r="E50" s="198"/>
      <c r="F50" s="198"/>
      <c r="G50" s="198"/>
      <c r="H50" s="198"/>
      <c r="I50" s="198"/>
      <c r="J50" s="198"/>
      <c r="K50" s="198"/>
      <c r="L50" s="198"/>
      <c r="M50" s="198"/>
      <c r="N50" s="300"/>
    </row>
    <row r="51" spans="1:16" ht="21" customHeight="1">
      <c r="A51" s="67"/>
      <c r="B51" s="91"/>
      <c r="C51" s="133"/>
      <c r="D51" s="180" t="s">
        <v>197</v>
      </c>
      <c r="E51" s="164"/>
      <c r="F51" s="164"/>
      <c r="G51" s="164"/>
      <c r="H51" s="224"/>
      <c r="I51" s="230" t="s">
        <v>31</v>
      </c>
      <c r="J51" s="245"/>
      <c r="K51" s="254" ph="1"/>
      <c r="L51" s="164" ph="1"/>
      <c r="M51" s="164" ph="1"/>
      <c r="N51" s="301" ph="1"/>
    </row>
    <row r="52" spans="1:16" ht="21" customHeight="1">
      <c r="A52" s="67"/>
      <c r="B52" s="86"/>
      <c r="C52" s="128"/>
      <c r="D52" s="181"/>
      <c r="E52" s="199" t="s">
        <v>194</v>
      </c>
      <c r="F52" s="214"/>
      <c r="G52" s="214"/>
      <c r="H52" s="225"/>
      <c r="I52" s="231"/>
      <c r="J52" s="247"/>
      <c r="K52" s="247"/>
      <c r="L52" s="247"/>
      <c r="M52" s="247"/>
      <c r="N52" s="302"/>
      <c r="O52" s="315"/>
      <c r="P52" s="3">
        <f>COUNTIF(D52:D55,"○")</f>
        <v>0</v>
      </c>
    </row>
    <row r="53" spans="1:16" ht="21" customHeight="1">
      <c r="A53" s="67"/>
      <c r="B53" s="86"/>
      <c r="C53" s="128"/>
      <c r="D53" s="181"/>
      <c r="E53" s="199" t="s">
        <v>195</v>
      </c>
      <c r="F53" s="214"/>
      <c r="G53" s="214"/>
      <c r="H53" s="225"/>
      <c r="I53" s="231"/>
      <c r="J53" s="247"/>
      <c r="K53" s="247"/>
      <c r="L53" s="247"/>
      <c r="M53" s="247"/>
      <c r="N53" s="302"/>
      <c r="O53" s="316"/>
    </row>
    <row r="54" spans="1:16" ht="21" customHeight="1">
      <c r="A54" s="67"/>
      <c r="B54" s="86"/>
      <c r="C54" s="128"/>
      <c r="D54" s="181"/>
      <c r="E54" s="199" t="s">
        <v>141</v>
      </c>
      <c r="F54" s="214"/>
      <c r="G54" s="214"/>
      <c r="H54" s="225"/>
      <c r="I54" s="231"/>
      <c r="J54" s="247"/>
      <c r="K54" s="247"/>
      <c r="L54" s="247"/>
      <c r="M54" s="247"/>
      <c r="N54" s="302"/>
      <c r="O54" s="317"/>
    </row>
    <row r="55" spans="1:16" ht="21" customHeight="1">
      <c r="A55" s="68"/>
      <c r="B55" s="115"/>
      <c r="C55" s="156"/>
      <c r="D55" s="182"/>
      <c r="E55" s="200" t="s">
        <v>196</v>
      </c>
      <c r="F55" s="215"/>
      <c r="G55" s="215"/>
      <c r="H55" s="226"/>
      <c r="I55" s="232"/>
      <c r="J55" s="246"/>
      <c r="K55" s="246"/>
      <c r="L55" s="246"/>
      <c r="M55" s="246"/>
      <c r="N55" s="303"/>
      <c r="O55" s="317"/>
    </row>
    <row r="56" spans="1:16" ht="21" customHeight="1">
      <c r="B56" s="116"/>
      <c r="C56" s="116"/>
      <c r="D56" s="116"/>
      <c r="E56" s="116"/>
      <c r="F56" s="116"/>
      <c r="G56" s="116"/>
      <c r="H56" s="116"/>
      <c r="I56" s="116"/>
      <c r="J56" s="116"/>
      <c r="K56" s="116"/>
      <c r="L56" s="116"/>
      <c r="M56" s="116"/>
      <c r="N56" s="116"/>
    </row>
    <row r="57" spans="1:16" ht="21" customHeight="1">
      <c r="A57" s="54" t="s">
        <v>58</v>
      </c>
      <c r="B57" s="116"/>
      <c r="C57" s="116"/>
      <c r="D57" s="116"/>
      <c r="E57" s="116"/>
      <c r="F57" s="116"/>
      <c r="G57" s="116"/>
      <c r="H57" s="116"/>
      <c r="I57" s="116"/>
      <c r="J57" s="116"/>
      <c r="K57" s="116"/>
      <c r="L57" s="116"/>
      <c r="M57" s="116"/>
      <c r="N57" s="116"/>
    </row>
    <row r="58" spans="1:16" ht="75" customHeight="1">
      <c r="A58" s="74" t="s">
        <v>207</v>
      </c>
      <c r="B58" s="117" t="e">
        <f>'別記第３号様式(３)(創造プログラム)'!E11</f>
        <v>#VALUE!</v>
      </c>
      <c r="C58" s="157"/>
      <c r="D58" s="183" t="s">
        <v>44</v>
      </c>
      <c r="E58" s="201" t="s">
        <v>75</v>
      </c>
      <c r="F58" s="201"/>
      <c r="G58" s="201"/>
      <c r="H58" s="201"/>
      <c r="I58" s="201"/>
      <c r="J58" s="201"/>
      <c r="K58" s="201"/>
      <c r="L58" s="201"/>
      <c r="M58" s="201"/>
      <c r="N58" s="304"/>
    </row>
    <row r="59" spans="1:16" ht="75" customHeight="1">
      <c r="A59" s="75" t="s">
        <v>119</v>
      </c>
      <c r="B59" s="118">
        <f>IF('別記第３号様式(３)(創造プログラム)'!$V$3=1,#REF!,'別記第３号様式(３)(創造プログラム)'!E7)</f>
        <v>0</v>
      </c>
      <c r="C59" s="158"/>
      <c r="D59" s="20" t="s">
        <v>44</v>
      </c>
      <c r="E59" s="202" t="s">
        <v>220</v>
      </c>
      <c r="F59" s="202"/>
      <c r="G59" s="202"/>
      <c r="H59" s="202"/>
      <c r="I59" s="202"/>
      <c r="J59" s="202"/>
      <c r="K59" s="202"/>
      <c r="L59" s="202"/>
      <c r="M59" s="202"/>
      <c r="N59" s="305"/>
    </row>
    <row r="60" spans="1:16" ht="41.25" customHeight="1">
      <c r="A60" s="75" t="s">
        <v>128</v>
      </c>
      <c r="B60" s="118" t="e">
        <f>(B58-B59)*0.5</f>
        <v>#VALUE!</v>
      </c>
      <c r="C60" s="158"/>
      <c r="D60" s="20" t="s">
        <v>44</v>
      </c>
      <c r="E60" s="203"/>
      <c r="F60" s="216"/>
      <c r="G60" s="216"/>
      <c r="H60" s="216"/>
      <c r="I60" s="216"/>
      <c r="J60" s="216"/>
      <c r="K60" s="216"/>
      <c r="L60" s="216"/>
      <c r="M60" s="216"/>
      <c r="N60" s="306"/>
    </row>
    <row r="61" spans="1:16" ht="41.25" customHeight="1">
      <c r="A61" s="76" t="s">
        <v>212</v>
      </c>
      <c r="B61" s="119"/>
      <c r="C61" s="159"/>
      <c r="D61" s="184" t="s">
        <v>44</v>
      </c>
      <c r="E61" s="204" t="s">
        <v>208</v>
      </c>
      <c r="F61" s="217"/>
      <c r="G61" s="217"/>
      <c r="H61" s="217"/>
      <c r="I61" s="217"/>
      <c r="J61" s="217"/>
      <c r="K61" s="217"/>
      <c r="L61" s="217"/>
      <c r="M61" s="217"/>
      <c r="N61" s="307"/>
    </row>
    <row r="62" spans="1:16" ht="57" customHeight="1">
      <c r="A62" s="77" t="s">
        <v>145</v>
      </c>
      <c r="B62" s="120" t="e">
        <f>ROUNDDOWN(MIN(B60,B61),-3)</f>
        <v>#VALUE!</v>
      </c>
      <c r="C62" s="160"/>
      <c r="D62" s="185" t="s">
        <v>44</v>
      </c>
      <c r="E62" s="205" t="s">
        <v>221</v>
      </c>
      <c r="F62" s="205"/>
      <c r="G62" s="205"/>
      <c r="H62" s="205"/>
      <c r="I62" s="205"/>
      <c r="J62" s="205"/>
      <c r="K62" s="205"/>
      <c r="L62" s="205"/>
      <c r="M62" s="205"/>
      <c r="N62" s="308"/>
    </row>
    <row r="63" spans="1:16" ht="20.100000000000001" customHeight="1">
      <c r="A63" s="7"/>
      <c r="N63" s="116"/>
    </row>
    <row r="64" spans="1:16" ht="20.100000000000001" customHeight="1">
      <c r="A64" s="54" t="s">
        <v>139</v>
      </c>
      <c r="B64" s="8"/>
      <c r="C64" s="8"/>
      <c r="D64" s="8"/>
      <c r="E64" s="8"/>
      <c r="F64" s="8"/>
      <c r="G64" s="8"/>
      <c r="H64" s="8"/>
      <c r="I64" s="8"/>
      <c r="J64" s="8"/>
      <c r="K64" s="8"/>
      <c r="L64" s="8"/>
      <c r="M64" s="8"/>
      <c r="N64" s="116"/>
    </row>
    <row r="65" spans="1:14" ht="21" customHeight="1">
      <c r="A65" s="78" t="s">
        <v>78</v>
      </c>
      <c r="B65" s="121" t="s">
        <v>80</v>
      </c>
      <c r="C65" s="161"/>
      <c r="D65" s="161"/>
      <c r="E65" s="161"/>
      <c r="F65" s="161"/>
      <c r="G65" s="161"/>
      <c r="H65" s="161"/>
      <c r="I65" s="233" t="s">
        <v>80</v>
      </c>
      <c r="J65" s="233"/>
      <c r="K65" s="161"/>
      <c r="L65" s="161"/>
      <c r="M65" s="161"/>
      <c r="N65" s="309"/>
    </row>
    <row r="66" spans="1:14" ht="21" customHeight="1">
      <c r="A66" s="79"/>
      <c r="B66" s="6" t="s">
        <v>181</v>
      </c>
      <c r="C66" s="162"/>
      <c r="D66" s="162"/>
      <c r="E66" s="162"/>
      <c r="F66" s="162"/>
      <c r="G66" s="162"/>
      <c r="H66" s="162"/>
      <c r="I66" s="223" t="s">
        <v>182</v>
      </c>
      <c r="J66" s="223"/>
      <c r="K66" s="162"/>
      <c r="L66" s="162"/>
      <c r="M66" s="162"/>
      <c r="N66" s="310"/>
    </row>
    <row r="67" spans="1:14" ht="21" customHeight="1">
      <c r="A67" s="79" t="s">
        <v>81</v>
      </c>
      <c r="B67" s="122" t="s">
        <v>80</v>
      </c>
      <c r="C67" s="163"/>
      <c r="D67" s="163"/>
      <c r="E67" s="163"/>
      <c r="F67" s="163"/>
      <c r="G67" s="163"/>
      <c r="H67" s="163"/>
      <c r="I67" s="163"/>
      <c r="J67" s="163"/>
      <c r="K67" s="163"/>
      <c r="L67" s="163"/>
      <c r="M67" s="163"/>
      <c r="N67" s="311"/>
    </row>
    <row r="68" spans="1:14" ht="21" customHeight="1">
      <c r="A68" s="79"/>
      <c r="B68" s="123"/>
      <c r="C68" s="164"/>
      <c r="D68" s="164"/>
      <c r="E68" s="164"/>
      <c r="F68" s="164"/>
      <c r="G68" s="164"/>
      <c r="H68" s="164"/>
      <c r="I68" s="164"/>
      <c r="J68" s="164"/>
      <c r="K68" s="164"/>
      <c r="L68" s="164"/>
      <c r="M68" s="164"/>
      <c r="N68" s="301"/>
    </row>
    <row r="69" spans="1:14" ht="21" customHeight="1">
      <c r="A69" s="80" t="s">
        <v>84</v>
      </c>
      <c r="B69" s="122" t="s">
        <v>85</v>
      </c>
      <c r="C69" s="165"/>
      <c r="D69" s="165"/>
      <c r="E69" s="206"/>
      <c r="F69" s="206"/>
      <c r="G69" s="206"/>
      <c r="H69" s="206"/>
      <c r="I69" s="206"/>
      <c r="J69" s="206"/>
      <c r="K69" s="206"/>
      <c r="L69" s="206"/>
      <c r="M69" s="206"/>
      <c r="N69" s="312"/>
    </row>
    <row r="70" spans="1:14" ht="21" customHeight="1">
      <c r="A70" s="81"/>
      <c r="B70" s="124" t="s">
        <v>84</v>
      </c>
      <c r="C70" s="166"/>
      <c r="D70" s="166"/>
      <c r="E70" s="166"/>
      <c r="F70" s="166"/>
      <c r="G70" s="166"/>
      <c r="H70" s="166"/>
      <c r="I70" s="166"/>
      <c r="J70" s="166"/>
      <c r="K70" s="166"/>
      <c r="L70" s="166"/>
      <c r="M70" s="166"/>
      <c r="N70" s="313"/>
    </row>
    <row r="71" spans="1:14" ht="20.100000000000001" customHeight="1">
      <c r="A71" s="82"/>
      <c r="B71" s="82"/>
      <c r="C71" s="82"/>
      <c r="D71" s="82"/>
      <c r="E71" s="82"/>
      <c r="F71" s="82"/>
      <c r="G71" s="82"/>
      <c r="H71" s="82"/>
      <c r="I71" s="82"/>
      <c r="J71" s="82"/>
      <c r="K71" s="82"/>
      <c r="L71" s="82"/>
      <c r="M71" s="82"/>
      <c r="N71" s="314"/>
    </row>
  </sheetData>
  <mergeCells count="120">
    <mergeCell ref="A1:N1"/>
    <mergeCell ref="B3:N3"/>
    <mergeCell ref="B4:N4"/>
    <mergeCell ref="B5:N5"/>
    <mergeCell ref="F6:G6"/>
    <mergeCell ref="J6:K6"/>
    <mergeCell ref="F7:G7"/>
    <mergeCell ref="B10:C10"/>
    <mergeCell ref="B11:C11"/>
    <mergeCell ref="B12:N12"/>
    <mergeCell ref="F13:G13"/>
    <mergeCell ref="K13:L13"/>
    <mergeCell ref="B14:C14"/>
    <mergeCell ref="D14:F14"/>
    <mergeCell ref="G14:I14"/>
    <mergeCell ref="J14:L14"/>
    <mergeCell ref="M14:N14"/>
    <mergeCell ref="D15:E15"/>
    <mergeCell ref="G15:H15"/>
    <mergeCell ref="J15:K15"/>
    <mergeCell ref="B16:I16"/>
    <mergeCell ref="J16:L16"/>
    <mergeCell ref="M16:N16"/>
    <mergeCell ref="B17:I17"/>
    <mergeCell ref="J17:L17"/>
    <mergeCell ref="B18:I18"/>
    <mergeCell ref="J18:L18"/>
    <mergeCell ref="B19:I19"/>
    <mergeCell ref="J19:L19"/>
    <mergeCell ref="B20:I20"/>
    <mergeCell ref="J20:L20"/>
    <mergeCell ref="B21:H21"/>
    <mergeCell ref="B28:C28"/>
    <mergeCell ref="D28:F28"/>
    <mergeCell ref="G28:I28"/>
    <mergeCell ref="J28:N28"/>
    <mergeCell ref="B29:C29"/>
    <mergeCell ref="D29:E29"/>
    <mergeCell ref="G29:I29"/>
    <mergeCell ref="J29:N29"/>
    <mergeCell ref="B30:C30"/>
    <mergeCell ref="D30:E30"/>
    <mergeCell ref="G30:I30"/>
    <mergeCell ref="J30:N30"/>
    <mergeCell ref="B31:C31"/>
    <mergeCell ref="D31:E31"/>
    <mergeCell ref="G31:I31"/>
    <mergeCell ref="J31:N31"/>
    <mergeCell ref="B32:C32"/>
    <mergeCell ref="D32:E32"/>
    <mergeCell ref="G32:I32"/>
    <mergeCell ref="J32:N32"/>
    <mergeCell ref="B33:C33"/>
    <mergeCell ref="D33:E33"/>
    <mergeCell ref="G33:I33"/>
    <mergeCell ref="J33:N33"/>
    <mergeCell ref="B34:N34"/>
    <mergeCell ref="B35:N35"/>
    <mergeCell ref="A36:N36"/>
    <mergeCell ref="A37:N37"/>
    <mergeCell ref="A38:N38"/>
    <mergeCell ref="B40:N40"/>
    <mergeCell ref="B41:N41"/>
    <mergeCell ref="B44:N44"/>
    <mergeCell ref="B45:N45"/>
    <mergeCell ref="B47:C47"/>
    <mergeCell ref="D47:N47"/>
    <mergeCell ref="B48:C48"/>
    <mergeCell ref="D48:N48"/>
    <mergeCell ref="E49:N49"/>
    <mergeCell ref="E50:N50"/>
    <mergeCell ref="E51:H51"/>
    <mergeCell ref="I51:J51"/>
    <mergeCell ref="K51:N51"/>
    <mergeCell ref="E52:H52"/>
    <mergeCell ref="E53:H53"/>
    <mergeCell ref="E54:H54"/>
    <mergeCell ref="E55:H55"/>
    <mergeCell ref="B58:C58"/>
    <mergeCell ref="E58:N58"/>
    <mergeCell ref="B59:C59"/>
    <mergeCell ref="E59:N59"/>
    <mergeCell ref="B60:C60"/>
    <mergeCell ref="E60:N60"/>
    <mergeCell ref="B61:C61"/>
    <mergeCell ref="E61:N61"/>
    <mergeCell ref="B62:C62"/>
    <mergeCell ref="E62:N62"/>
    <mergeCell ref="C65:H65"/>
    <mergeCell ref="I65:J65"/>
    <mergeCell ref="K65:N65"/>
    <mergeCell ref="C66:H66"/>
    <mergeCell ref="I66:J66"/>
    <mergeCell ref="K66:N66"/>
    <mergeCell ref="C67:N67"/>
    <mergeCell ref="B68:N68"/>
    <mergeCell ref="C69:D69"/>
    <mergeCell ref="E69:N69"/>
    <mergeCell ref="C70:N70"/>
    <mergeCell ref="A71:M71"/>
    <mergeCell ref="A6:A8"/>
    <mergeCell ref="B6:C7"/>
    <mergeCell ref="B8:N9"/>
    <mergeCell ref="A10:A11"/>
    <mergeCell ref="A12:A15"/>
    <mergeCell ref="A16:A17"/>
    <mergeCell ref="A22:A24"/>
    <mergeCell ref="B22:N24"/>
    <mergeCell ref="A25:A27"/>
    <mergeCell ref="B25:N27"/>
    <mergeCell ref="B42:N43"/>
    <mergeCell ref="B49:C51"/>
    <mergeCell ref="B52:C55"/>
    <mergeCell ref="I52:N55"/>
    <mergeCell ref="O53:O55"/>
    <mergeCell ref="A65:A66"/>
    <mergeCell ref="A67:A68"/>
    <mergeCell ref="A69:A70"/>
    <mergeCell ref="A28:A35"/>
    <mergeCell ref="A47:A55"/>
  </mergeCells>
  <phoneticPr fontId="3"/>
  <conditionalFormatting sqref="B3:B5">
    <cfRule type="cellIs" dxfId="71" priority="19" stopIfTrue="1" operator="equal">
      <formula>""</formula>
    </cfRule>
  </conditionalFormatting>
  <conditionalFormatting sqref="B13">
    <cfRule type="cellIs" dxfId="70" priority="7" stopIfTrue="1" operator="equal">
      <formula>""</formula>
    </cfRule>
  </conditionalFormatting>
  <conditionalFormatting sqref="L6 E7 D29:E33 J29:N33">
    <cfRule type="expression" dxfId="69" priority="69" stopIfTrue="1">
      <formula>D6=""</formula>
    </cfRule>
  </conditionalFormatting>
  <conditionalFormatting sqref="E10:E11 G10:G11 I10:I11 K10:K11 B41:B42 B44:B45">
    <cfRule type="cellIs" dxfId="68" priority="8" stopIfTrue="1" operator="equal">
      <formula>""</formula>
    </cfRule>
  </conditionalFormatting>
  <conditionalFormatting sqref="B15 D15:E15 G15:H15 B17:B19 B22 B25 B29:E33 J29:N33 B35 D48 E49:N49 E50:E51 K51 B68 C70">
    <cfRule type="cellIs" dxfId="67" priority="62" stopIfTrue="1" operator="equal">
      <formula>""</formula>
    </cfRule>
  </conditionalFormatting>
  <conditionalFormatting sqref="J20:L20">
    <cfRule type="cellIs" dxfId="66" priority="20" stopIfTrue="1" operator="equal">
      <formula>""</formula>
    </cfRule>
  </conditionalFormatting>
  <conditionalFormatting sqref="E6:E7 I6 L6 B8 E13 H13 B17:B19 J17:J19 M17:M20 B20:C20 B61">
    <cfRule type="cellIs" dxfId="65" priority="76" stopIfTrue="1" operator="equal">
      <formula>""</formula>
    </cfRule>
  </conditionalFormatting>
  <conditionalFormatting sqref="M13">
    <cfRule type="cellIs" dxfId="64" priority="6" stopIfTrue="1" operator="equal">
      <formula>""</formula>
    </cfRule>
  </conditionalFormatting>
  <conditionalFormatting sqref="M15">
    <cfRule type="expression" dxfId="63" priority="24" stopIfTrue="1">
      <formula>ISERROR($J$15/$B$13)</formula>
    </cfRule>
  </conditionalFormatting>
  <conditionalFormatting sqref="E51:H51">
    <cfRule type="expression" dxfId="62" priority="33" stopIfTrue="1">
      <formula>$E$51=""</formula>
    </cfRule>
  </conditionalFormatting>
  <conditionalFormatting sqref="K51:N51">
    <cfRule type="expression" dxfId="61" priority="32" stopIfTrue="1">
      <formula>$K$51=""</formula>
    </cfRule>
  </conditionalFormatting>
  <conditionalFormatting sqref="B60:C60">
    <cfRule type="expression" dxfId="60" priority="29" stopIfTrue="1">
      <formula>ISERROR(B60)</formula>
    </cfRule>
  </conditionalFormatting>
  <conditionalFormatting sqref="D52:D55">
    <cfRule type="expression" dxfId="59" priority="97" stopIfTrue="1">
      <formula>AND(#REF!="",$D$52="",$D$53="",$D$54="",$D$55="")</formula>
    </cfRule>
  </conditionalFormatting>
  <conditionalFormatting sqref="O53:O55">
    <cfRule type="expression" dxfId="58" priority="98" stopIfTrue="1">
      <formula>COUNTA($D$52:$D$55)=1</formula>
    </cfRule>
  </conditionalFormatting>
  <conditionalFormatting sqref="B62:C62">
    <cfRule type="expression" dxfId="57" priority="28" stopIfTrue="1">
      <formula>ISERROR($B$62)</formula>
    </cfRule>
  </conditionalFormatting>
  <conditionalFormatting sqref="C69">
    <cfRule type="cellIs" dxfId="56" priority="5" stopIfTrue="1" operator="equal">
      <formula>""</formula>
    </cfRule>
  </conditionalFormatting>
  <conditionalFormatting sqref="C65:C67 K65:K66">
    <cfRule type="cellIs" dxfId="55" priority="1" stopIfTrue="1" operator="equal">
      <formula>""</formula>
    </cfRule>
  </conditionalFormatting>
  <dataValidations count="9">
    <dataValidation imeMode="hiragana" allowBlank="1" showDropDown="0" showInputMessage="1" showErrorMessage="1" sqref="B8:N9 B17:I19 B20:C20 B4:B5 B3:N3"/>
    <dataValidation imeMode="off" allowBlank="1" showDropDown="0" showInputMessage="1" showErrorMessage="1" sqref="I51 E51 E49:N49 D29:E33 L15:N15 B13 H13 E13 B15 D15:J15 G10:G11 E10:E11 K10:K11 I10:I11 I6 M13"/>
    <dataValidation imeMode="halfAlpha" allowBlank="1" showDropDown="0" showInputMessage="1" showErrorMessage="1" sqref="C70:N70 J17:M20"/>
    <dataValidation type="list" imeMode="off" allowBlank="1" showDropDown="0" showInputMessage="1" showErrorMessage="1" sqref="E7">
      <formula1>"1,2,3"</formula1>
    </dataValidation>
    <dataValidation type="list" imeMode="off" allowBlank="1" showDropDown="0" showInputMessage="1" showErrorMessage="1" sqref="L6">
      <formula1>"2,3"</formula1>
    </dataValidation>
    <dataValidation imeMode="fullAlpha" allowBlank="1" showDropDown="0" showInputMessage="1" showErrorMessage="1" sqref="E6"/>
    <dataValidation type="list" allowBlank="1" showDropDown="0" showInputMessage="1" showErrorMessage="1" sqref="D52:D55">
      <formula1>"○"</formula1>
    </dataValidation>
    <dataValidation imeMode="fullKatakana" allowBlank="1" showDropDown="0" showInputMessage="1" showErrorMessage="1" sqref="C67:N67 I65 C65 K65"/>
    <dataValidation type="list" allowBlank="1" showDropDown="0" showInputMessage="1" showErrorMessage="1" sqref="C69:D69">
      <formula1>"普通,当座,別段"</formula1>
    </dataValidation>
  </dataValidations>
  <pageMargins left="0.78740157480314965" right="0.39370078740157483" top="0.78740157480314965" bottom="0.59055118110236227" header="0.31496062992125984" footer="0.51181102362204722"/>
  <pageSetup paperSize="9" scale="88" fitToWidth="1" fitToHeight="0" orientation="portrait" usePrinterDefaults="1" r:id="rId1"/>
  <headerFooter alignWithMargins="0"/>
  <rowBreaks count="2" manualBreakCount="2">
    <brk id="38" max="13" man="1"/>
    <brk id="45"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5" tint="0.6"/>
  </sheetPr>
  <dimension ref="A1:Z68"/>
  <sheetViews>
    <sheetView view="pageBreakPreview" topLeftCell="A55" zoomScaleNormal="115" zoomScaleSheetLayoutView="100" workbookViewId="0">
      <selection activeCell="K19" sqref="K19:Q19"/>
    </sheetView>
  </sheetViews>
  <sheetFormatPr defaultRowHeight="20.100000000000001" customHeight="1"/>
  <cols>
    <col min="1" max="1" width="2.5" customWidth="1"/>
    <col min="2" max="2" width="10.625" customWidth="1"/>
    <col min="3" max="3" width="5.625" customWidth="1"/>
    <col min="4" max="4" width="2.625" customWidth="1"/>
    <col min="5" max="5" width="8.625" customWidth="1"/>
    <col min="6" max="6" width="2.875" customWidth="1"/>
    <col min="7" max="7" width="2.375" customWidth="1"/>
    <col min="8" max="8" width="8.875" customWidth="1"/>
    <col min="9" max="9" width="2.875" customWidth="1"/>
    <col min="10" max="10" width="2.125" customWidth="1"/>
    <col min="11" max="11" width="9.125" customWidth="1"/>
    <col min="12" max="12" width="3.625" customWidth="1"/>
    <col min="13" max="13" width="2.875" customWidth="1"/>
    <col min="14" max="14" width="8.625" customWidth="1"/>
    <col min="15" max="15" width="3.625" customWidth="1"/>
    <col min="16" max="16" width="12.625" customWidth="1"/>
    <col min="17" max="17" width="6.25" customWidth="1"/>
    <col min="18" max="18" width="28" style="318" customWidth="1"/>
    <col min="19" max="19" width="9" customWidth="1"/>
    <col min="20" max="24" width="9" style="319" customWidth="1"/>
    <col min="25" max="25" width="9" style="318" customWidth="1"/>
    <col min="26" max="26" width="9" style="320" customWidth="1"/>
  </cols>
  <sheetData>
    <row r="1" spans="1:26" ht="28.5" customHeight="1">
      <c r="D1" s="369"/>
      <c r="E1" s="369"/>
      <c r="N1" s="470"/>
      <c r="P1" s="470"/>
      <c r="Q1" s="479"/>
      <c r="R1" s="479"/>
      <c r="S1" s="479"/>
      <c r="T1" s="512" t="s">
        <v>61</v>
      </c>
      <c r="U1" s="516"/>
      <c r="V1" s="516"/>
      <c r="W1" s="516"/>
      <c r="X1" s="519"/>
      <c r="Y1" s="520"/>
      <c r="Z1" s="522" t="e">
        <f>($E$11-$E$7)*1/2</f>
        <v>#VALUE!</v>
      </c>
    </row>
    <row r="2" spans="1:26" ht="20.100000000000001" customHeight="1">
      <c r="A2" s="321" t="s">
        <v>217</v>
      </c>
      <c r="B2" s="321"/>
      <c r="C2" s="321"/>
      <c r="D2" s="321"/>
      <c r="E2" s="321"/>
      <c r="F2" s="321"/>
      <c r="G2" s="321"/>
      <c r="H2" s="321"/>
      <c r="I2" s="321"/>
      <c r="J2" s="321"/>
      <c r="K2" s="321"/>
      <c r="L2" s="321"/>
      <c r="M2" s="321"/>
      <c r="N2" s="321"/>
      <c r="O2" s="321"/>
      <c r="P2" s="321"/>
      <c r="Q2" s="321"/>
      <c r="R2" s="501"/>
      <c r="S2" s="508"/>
      <c r="T2" s="513" t="s">
        <v>43</v>
      </c>
      <c r="U2" s="513" t="s">
        <v>11</v>
      </c>
      <c r="V2" s="513" t="s">
        <v>37</v>
      </c>
      <c r="W2" s="513" t="s">
        <v>63</v>
      </c>
      <c r="X2" s="513" t="s">
        <v>30</v>
      </c>
      <c r="Y2" s="520"/>
      <c r="Z2" s="523">
        <f>IF('別記第３号様式(創造プログラム)'!P13=3,5000000,10000000)</f>
        <v>10000000</v>
      </c>
    </row>
    <row r="3" spans="1:26" ht="20.100000000000001" customHeight="1">
      <c r="C3" s="323"/>
      <c r="D3" s="323"/>
      <c r="E3" s="323"/>
      <c r="R3" s="501"/>
      <c r="S3" s="509"/>
      <c r="T3" s="514" t="e">
        <f>IF(#REF!="○",1,"")</f>
        <v>#REF!</v>
      </c>
      <c r="U3" s="514" t="str">
        <f>IF('別記第３様式(２)(創造プログラム)'!$D$52="○",1,"")</f>
        <v/>
      </c>
      <c r="V3" s="514" t="str">
        <f>IF('別記第３様式(２)(創造プログラム)'!$D$53="○",1,"")</f>
        <v/>
      </c>
      <c r="W3" s="514" t="str">
        <f>IF('別記第３様式(２)(創造プログラム)'!$D$54="○",1,"")</f>
        <v/>
      </c>
      <c r="X3" s="514" t="str">
        <f>IF('別記第３様式(２)(創造プログラム)'!$D$55="○",1,"")</f>
        <v/>
      </c>
      <c r="Y3" s="520"/>
      <c r="Z3" s="523" t="e">
        <f>E11-E7-E8</f>
        <v>#VALUE!</v>
      </c>
    </row>
    <row r="4" spans="1:26" ht="20.100000000000001" customHeight="1">
      <c r="A4" s="322" t="s">
        <v>86</v>
      </c>
      <c r="B4" s="322"/>
      <c r="C4" s="322"/>
      <c r="D4" s="322"/>
      <c r="E4" s="322"/>
      <c r="F4" s="322"/>
      <c r="G4" s="322"/>
      <c r="H4" s="322"/>
      <c r="I4" s="322"/>
      <c r="J4" s="322"/>
      <c r="K4" s="322"/>
      <c r="L4" s="322"/>
      <c r="M4" s="322"/>
      <c r="N4" s="322"/>
      <c r="O4" s="322"/>
      <c r="P4" s="322"/>
      <c r="Q4" s="322"/>
      <c r="R4" s="501"/>
      <c r="S4" s="510"/>
      <c r="T4" s="510"/>
      <c r="U4" s="510"/>
      <c r="V4" s="510"/>
      <c r="W4" s="510"/>
      <c r="X4" s="510"/>
      <c r="Y4" s="520"/>
      <c r="Z4" s="523" t="e">
        <f>MIN($Z$1,$Z$2,$Z$3,'別記第３様式(２)(創造プログラム)'!$B$61)</f>
        <v>#VALUE!</v>
      </c>
    </row>
    <row r="5" spans="1:26" ht="30" customHeight="1">
      <c r="B5" s="325" t="s">
        <v>6</v>
      </c>
      <c r="C5" s="349"/>
      <c r="D5" s="370"/>
      <c r="E5" s="386" t="s">
        <v>218</v>
      </c>
      <c r="F5" s="396"/>
      <c r="G5" s="405"/>
      <c r="H5" s="409" t="s">
        <v>23</v>
      </c>
      <c r="I5" s="422"/>
      <c r="J5" s="422"/>
      <c r="K5" s="422"/>
      <c r="L5" s="422"/>
      <c r="M5" s="422"/>
      <c r="N5" s="422"/>
      <c r="O5" s="422"/>
      <c r="P5" s="422"/>
      <c r="Q5" s="480"/>
      <c r="S5" s="319"/>
      <c r="Y5" s="521"/>
      <c r="Z5" s="523" t="e">
        <f>($D$27-#REF!)*1/2</f>
        <v>#REF!</v>
      </c>
    </row>
    <row r="6" spans="1:26" ht="54.95" customHeight="1">
      <c r="B6" s="326"/>
      <c r="C6" s="350"/>
      <c r="D6" s="371"/>
      <c r="E6" s="21" t="s">
        <v>205</v>
      </c>
      <c r="F6" s="397"/>
      <c r="G6" s="397"/>
      <c r="H6" s="124"/>
      <c r="I6" s="423"/>
      <c r="J6" s="423"/>
      <c r="K6" s="423"/>
      <c r="L6" s="423"/>
      <c r="M6" s="423"/>
      <c r="N6" s="423"/>
      <c r="O6" s="423"/>
      <c r="P6" s="423"/>
      <c r="Q6" s="481"/>
      <c r="R6" s="502"/>
      <c r="S6" s="319"/>
      <c r="U6" s="515"/>
      <c r="V6" s="515"/>
      <c r="W6" s="515"/>
      <c r="X6" s="515"/>
      <c r="Y6" s="521"/>
      <c r="Z6" s="523">
        <f>IF('別記第３号様式(創造プログラム)'!P13=3,5000000,10000000)</f>
        <v>10000000</v>
      </c>
    </row>
    <row r="7" spans="1:26" ht="75" customHeight="1">
      <c r="B7" s="327" t="s">
        <v>40</v>
      </c>
      <c r="C7" s="351"/>
      <c r="D7" s="372"/>
      <c r="E7" s="387"/>
      <c r="F7" s="398"/>
      <c r="G7" s="398"/>
      <c r="H7" s="410" t="s">
        <v>219</v>
      </c>
      <c r="I7" s="424"/>
      <c r="J7" s="424"/>
      <c r="K7" s="424"/>
      <c r="L7" s="424"/>
      <c r="M7" s="424"/>
      <c r="N7" s="424"/>
      <c r="O7" s="424"/>
      <c r="P7" s="424"/>
      <c r="Q7" s="482"/>
      <c r="R7" s="503"/>
      <c r="S7" s="319"/>
      <c r="T7" s="515"/>
      <c r="U7" s="515"/>
      <c r="V7" s="515"/>
      <c r="W7" s="515"/>
      <c r="X7" s="515"/>
      <c r="Y7" s="521"/>
      <c r="Z7" s="523" t="e">
        <f>MIN($Z$5,$Z$6,#REF!,'別記第３様式(２)(創造プログラム)'!$B$61)</f>
        <v>#REF!</v>
      </c>
    </row>
    <row r="8" spans="1:26" ht="75" customHeight="1">
      <c r="B8" s="328" t="s">
        <v>45</v>
      </c>
      <c r="C8" s="352"/>
      <c r="D8" s="373"/>
      <c r="E8" s="388"/>
      <c r="F8" s="399"/>
      <c r="G8" s="399"/>
      <c r="H8" s="411" t="s">
        <v>87</v>
      </c>
      <c r="I8" s="425"/>
      <c r="J8" s="425"/>
      <c r="K8" s="425"/>
      <c r="L8" s="425"/>
      <c r="M8" s="425"/>
      <c r="N8" s="425"/>
      <c r="O8" s="425"/>
      <c r="P8" s="425"/>
      <c r="Q8" s="483"/>
      <c r="R8" s="503"/>
      <c r="S8" s="319"/>
      <c r="T8" s="515"/>
      <c r="U8" s="515"/>
      <c r="V8" s="515"/>
      <c r="W8" s="515"/>
      <c r="X8" s="515"/>
      <c r="Y8" s="521"/>
      <c r="Z8" s="523"/>
    </row>
    <row r="9" spans="1:26" ht="75" customHeight="1">
      <c r="B9" s="328" t="s">
        <v>27</v>
      </c>
      <c r="C9" s="352"/>
      <c r="D9" s="373"/>
      <c r="E9" s="389" t="e">
        <f>ROUNDDOWN((D27-E7-E8)*0.5,-3)</f>
        <v>#VALUE!</v>
      </c>
      <c r="F9" s="400"/>
      <c r="G9" s="400"/>
      <c r="H9" s="411" t="s">
        <v>222</v>
      </c>
      <c r="I9" s="425"/>
      <c r="J9" s="425"/>
      <c r="K9" s="425"/>
      <c r="L9" s="425"/>
      <c r="M9" s="425"/>
      <c r="N9" s="425"/>
      <c r="O9" s="425"/>
      <c r="P9" s="425"/>
      <c r="Q9" s="483"/>
      <c r="R9" s="503"/>
      <c r="S9" s="319"/>
      <c r="T9" s="515"/>
      <c r="U9" s="515"/>
      <c r="V9" s="515"/>
      <c r="W9" s="515"/>
      <c r="X9" s="515"/>
      <c r="Y9" s="521"/>
      <c r="Z9" s="523">
        <f>IF('別記第３号様式(創造プログラム)'!P13=3,5000000,10000000)</f>
        <v>10000000</v>
      </c>
    </row>
    <row r="10" spans="1:26" ht="75" customHeight="1">
      <c r="B10" s="329" t="s">
        <v>209</v>
      </c>
      <c r="C10" s="353"/>
      <c r="D10" s="374"/>
      <c r="E10" s="390" t="e">
        <f>D27-E7-E8-E9</f>
        <v>#VALUE!</v>
      </c>
      <c r="F10" s="401"/>
      <c r="G10" s="401"/>
      <c r="H10" s="412"/>
      <c r="I10" s="426"/>
      <c r="J10" s="426"/>
      <c r="K10" s="426"/>
      <c r="L10" s="426"/>
      <c r="M10" s="426"/>
      <c r="N10" s="426"/>
      <c r="O10" s="426"/>
      <c r="P10" s="426"/>
      <c r="Q10" s="484"/>
      <c r="R10" s="504"/>
      <c r="S10" s="319"/>
      <c r="Y10" s="521"/>
      <c r="Z10" s="523" t="e">
        <f>MIN(#REF!,$Z$9,#REF!,'別記第３様式(２)(創造プログラム)'!$B$61)</f>
        <v>#REF!</v>
      </c>
    </row>
    <row r="11" spans="1:26" ht="106.5" customHeight="1">
      <c r="B11" s="330" t="s">
        <v>210</v>
      </c>
      <c r="C11" s="354"/>
      <c r="D11" s="375"/>
      <c r="E11" s="391" t="e">
        <f>E7+E8+E9+E10</f>
        <v>#VALUE!</v>
      </c>
      <c r="F11" s="402"/>
      <c r="G11" s="402"/>
      <c r="H11" s="413" t="s">
        <v>55</v>
      </c>
      <c r="I11" s="427"/>
      <c r="J11" s="427"/>
      <c r="K11" s="427"/>
      <c r="L11" s="427"/>
      <c r="M11" s="427"/>
      <c r="N11" s="427"/>
      <c r="O11" s="427"/>
      <c r="P11" s="427"/>
      <c r="Q11" s="485"/>
      <c r="R11" s="503"/>
      <c r="S11" s="319"/>
      <c r="Y11" s="521"/>
      <c r="Z11" s="510"/>
    </row>
    <row r="12" spans="1:26" ht="20.100000000000001" customHeight="1">
      <c r="B12" s="323" t="s">
        <v>215</v>
      </c>
      <c r="C12" s="323"/>
      <c r="D12" s="323"/>
      <c r="E12" s="323"/>
      <c r="F12" s="323"/>
      <c r="G12" s="323"/>
      <c r="H12" s="414"/>
      <c r="I12" s="323"/>
      <c r="J12" s="323"/>
      <c r="K12" s="323"/>
      <c r="L12" s="323"/>
      <c r="M12" s="323"/>
      <c r="N12" s="323"/>
      <c r="O12" s="323"/>
      <c r="P12" s="323"/>
      <c r="Q12" s="323"/>
      <c r="S12" s="319"/>
      <c r="Y12" s="521"/>
      <c r="Z12" s="510"/>
    </row>
    <row r="13" spans="1:26" ht="20.100000000000001" customHeight="1">
      <c r="B13" s="323"/>
      <c r="C13" s="323"/>
      <c r="D13" s="323"/>
      <c r="E13" s="323"/>
      <c r="F13" s="323"/>
      <c r="G13" s="323"/>
      <c r="H13" s="323"/>
      <c r="I13" s="323"/>
      <c r="J13" s="323"/>
      <c r="K13" s="323"/>
      <c r="L13" s="323"/>
      <c r="M13" s="323"/>
      <c r="N13" s="323"/>
      <c r="O13" s="323"/>
      <c r="P13" s="323"/>
      <c r="Q13" s="323"/>
      <c r="S13" s="319"/>
      <c r="Y13" s="521"/>
      <c r="Z13" s="510"/>
    </row>
    <row r="14" spans="1:26" ht="20.100000000000001" customHeight="1">
      <c r="A14" s="322"/>
      <c r="B14" s="322"/>
      <c r="C14" s="322"/>
      <c r="D14" s="322"/>
      <c r="E14" s="322"/>
      <c r="F14" s="322"/>
      <c r="G14" s="322"/>
      <c r="H14" s="322"/>
      <c r="I14" s="322"/>
      <c r="J14" s="322"/>
      <c r="K14" s="322"/>
      <c r="L14" s="322"/>
      <c r="M14" s="322"/>
      <c r="N14" s="322"/>
      <c r="O14" s="322"/>
      <c r="P14" s="322"/>
      <c r="Q14" s="322"/>
      <c r="R14" s="505"/>
      <c r="S14" s="319"/>
      <c r="Y14" s="521"/>
      <c r="Z14" s="510"/>
    </row>
    <row r="15" spans="1:26" ht="20.100000000000001" customHeight="1">
      <c r="A15" s="322" t="s">
        <v>88</v>
      </c>
      <c r="B15" s="322"/>
      <c r="C15" s="322"/>
      <c r="D15" s="322"/>
      <c r="E15" s="322"/>
      <c r="F15" s="322"/>
      <c r="G15" s="322"/>
      <c r="H15" s="322"/>
      <c r="I15" s="322"/>
      <c r="J15" s="322"/>
      <c r="K15" s="322"/>
      <c r="L15" s="322"/>
      <c r="M15" s="322"/>
      <c r="N15" s="322"/>
      <c r="O15" s="322"/>
      <c r="P15" s="322"/>
      <c r="Q15" s="322"/>
      <c r="R15" s="505"/>
      <c r="S15" s="319"/>
      <c r="Y15" s="521"/>
      <c r="Z15" s="510"/>
    </row>
    <row r="16" spans="1:26" ht="28.5" customHeight="1">
      <c r="B16" s="331" t="s">
        <v>107</v>
      </c>
      <c r="C16" s="331"/>
      <c r="D16" s="331"/>
      <c r="E16" s="331"/>
      <c r="F16" s="331"/>
      <c r="G16" s="331"/>
      <c r="H16" s="331"/>
      <c r="I16" s="331"/>
      <c r="J16" s="331"/>
      <c r="K16" s="331"/>
      <c r="L16" s="331"/>
      <c r="M16" s="331"/>
      <c r="N16" s="331"/>
      <c r="O16" s="331"/>
      <c r="P16" s="331"/>
      <c r="Q16" s="331"/>
      <c r="R16" s="501"/>
      <c r="S16" s="510"/>
      <c r="Y16" s="521"/>
      <c r="Z16" s="510"/>
    </row>
    <row r="17" spans="1:26" ht="30" customHeight="1">
      <c r="B17" s="332" t="s">
        <v>198</v>
      </c>
      <c r="C17" s="355"/>
      <c r="D17" s="355" t="s">
        <v>24</v>
      </c>
      <c r="E17" s="355"/>
      <c r="F17" s="355"/>
      <c r="G17" s="355"/>
      <c r="H17" s="415" t="s">
        <v>138</v>
      </c>
      <c r="I17" s="428"/>
      <c r="J17" s="428"/>
      <c r="K17" s="452" t="s">
        <v>89</v>
      </c>
      <c r="L17" s="462"/>
      <c r="M17" s="462"/>
      <c r="N17" s="462"/>
      <c r="O17" s="462"/>
      <c r="P17" s="462"/>
      <c r="Q17" s="486"/>
      <c r="S17" s="319"/>
      <c r="Y17" s="521"/>
      <c r="Z17" s="510"/>
    </row>
    <row r="18" spans="1:26" ht="60" customHeight="1">
      <c r="B18" s="327" t="s">
        <v>47</v>
      </c>
      <c r="C18" s="351"/>
      <c r="D18" s="376"/>
      <c r="E18" s="376"/>
      <c r="F18" s="376"/>
      <c r="G18" s="376"/>
      <c r="H18" s="416"/>
      <c r="I18" s="429"/>
      <c r="J18" s="441"/>
      <c r="K18" s="453"/>
      <c r="L18" s="463"/>
      <c r="M18" s="463"/>
      <c r="N18" s="463"/>
      <c r="O18" s="463"/>
      <c r="P18" s="463"/>
      <c r="Q18" s="487"/>
      <c r="S18" s="319"/>
      <c r="U18" s="510">
        <f>'別記第３号様式(４)(創造プログラム)'!$E22</f>
        <v>0</v>
      </c>
      <c r="Y18" s="521"/>
      <c r="Z18" s="510"/>
    </row>
    <row r="19" spans="1:26" ht="60" customHeight="1">
      <c r="B19" s="328" t="s">
        <v>25</v>
      </c>
      <c r="C19" s="352"/>
      <c r="D19" s="377"/>
      <c r="E19" s="377"/>
      <c r="F19" s="377"/>
      <c r="G19" s="377"/>
      <c r="H19" s="417"/>
      <c r="I19" s="430"/>
      <c r="J19" s="442"/>
      <c r="K19" s="454"/>
      <c r="L19" s="464"/>
      <c r="M19" s="464"/>
      <c r="N19" s="464"/>
      <c r="O19" s="464"/>
      <c r="P19" s="464"/>
      <c r="Q19" s="488"/>
      <c r="S19" s="319"/>
      <c r="U19" s="510">
        <f>'別記第３号様式(４)(創造プログラム)'!$F22</f>
        <v>0</v>
      </c>
      <c r="Y19" s="521"/>
      <c r="Z19" s="510"/>
    </row>
    <row r="20" spans="1:26" ht="60" customHeight="1">
      <c r="B20" s="328" t="s">
        <v>26</v>
      </c>
      <c r="C20" s="352"/>
      <c r="D20" s="377"/>
      <c r="E20" s="377"/>
      <c r="F20" s="377"/>
      <c r="G20" s="377"/>
      <c r="H20" s="417"/>
      <c r="I20" s="430"/>
      <c r="J20" s="442"/>
      <c r="K20" s="454"/>
      <c r="L20" s="464"/>
      <c r="M20" s="464"/>
      <c r="N20" s="464"/>
      <c r="O20" s="464"/>
      <c r="P20" s="464"/>
      <c r="Q20" s="488"/>
      <c r="S20" s="319"/>
      <c r="U20" s="510">
        <f>'別記第３号様式(４)(創造プログラム)'!$G22</f>
        <v>0</v>
      </c>
      <c r="Y20" s="521"/>
      <c r="Z20" s="510"/>
    </row>
    <row r="21" spans="1:26" ht="60" customHeight="1">
      <c r="B21" s="328" t="s">
        <v>46</v>
      </c>
      <c r="C21" s="352"/>
      <c r="D21" s="377"/>
      <c r="E21" s="377"/>
      <c r="F21" s="377"/>
      <c r="G21" s="377"/>
      <c r="H21" s="417"/>
      <c r="I21" s="430"/>
      <c r="J21" s="430"/>
      <c r="K21" s="454"/>
      <c r="L21" s="464"/>
      <c r="M21" s="464"/>
      <c r="N21" s="464"/>
      <c r="O21" s="464"/>
      <c r="P21" s="464"/>
      <c r="Q21" s="488"/>
      <c r="S21" s="319"/>
      <c r="U21" s="510">
        <f>'別記第３号様式(４)(創造プログラム)'!$H22</f>
        <v>0</v>
      </c>
      <c r="Y21" s="521"/>
      <c r="Z21" s="510"/>
    </row>
    <row r="22" spans="1:26" ht="60" customHeight="1">
      <c r="B22" s="328" t="s">
        <v>28</v>
      </c>
      <c r="C22" s="352"/>
      <c r="D22" s="377"/>
      <c r="E22" s="377"/>
      <c r="F22" s="377"/>
      <c r="G22" s="377"/>
      <c r="H22" s="418"/>
      <c r="I22" s="431"/>
      <c r="J22" s="431"/>
      <c r="K22" s="454"/>
      <c r="L22" s="464"/>
      <c r="M22" s="464"/>
      <c r="N22" s="464"/>
      <c r="O22" s="464"/>
      <c r="P22" s="464"/>
      <c r="Q22" s="488"/>
      <c r="S22" s="319"/>
      <c r="U22" s="510">
        <f>'別記第３号様式(４)(創造プログラム)'!$I22</f>
        <v>0</v>
      </c>
      <c r="Y22" s="521"/>
      <c r="Z22" s="510"/>
    </row>
    <row r="23" spans="1:26" ht="60" customHeight="1">
      <c r="B23" s="328" t="s">
        <v>29</v>
      </c>
      <c r="C23" s="352"/>
      <c r="D23" s="377"/>
      <c r="E23" s="377"/>
      <c r="F23" s="377"/>
      <c r="G23" s="377"/>
      <c r="H23" s="419"/>
      <c r="I23" s="432"/>
      <c r="J23" s="432"/>
      <c r="K23" s="454"/>
      <c r="L23" s="464"/>
      <c r="M23" s="464"/>
      <c r="N23" s="464"/>
      <c r="O23" s="464"/>
      <c r="P23" s="464"/>
      <c r="Q23" s="488"/>
      <c r="S23" s="319"/>
      <c r="U23" s="510">
        <f>'別記第３号様式(４)(創造プログラム)'!$J22</f>
        <v>0</v>
      </c>
      <c r="Y23" s="521"/>
      <c r="Z23" s="510"/>
    </row>
    <row r="24" spans="1:26" ht="60" customHeight="1">
      <c r="B24" s="328" t="s">
        <v>32</v>
      </c>
      <c r="C24" s="352"/>
      <c r="D24" s="377"/>
      <c r="E24" s="377"/>
      <c r="F24" s="377"/>
      <c r="G24" s="377"/>
      <c r="H24" s="417"/>
      <c r="I24" s="430"/>
      <c r="J24" s="442"/>
      <c r="K24" s="454"/>
      <c r="L24" s="464"/>
      <c r="M24" s="464"/>
      <c r="N24" s="464"/>
      <c r="O24" s="464"/>
      <c r="P24" s="464"/>
      <c r="Q24" s="488"/>
      <c r="S24" s="319"/>
      <c r="U24" s="510">
        <f>'別記第３号様式(４)(創造プログラム)'!$K22</f>
        <v>0</v>
      </c>
      <c r="Y24" s="521"/>
      <c r="Z24" s="510"/>
    </row>
    <row r="25" spans="1:26" ht="45" customHeight="1">
      <c r="B25" s="333" t="s">
        <v>42</v>
      </c>
      <c r="C25" s="356" t="s">
        <v>34</v>
      </c>
      <c r="D25" s="378"/>
      <c r="E25" s="378"/>
      <c r="F25" s="378"/>
      <c r="G25" s="378"/>
      <c r="H25" s="420"/>
      <c r="I25" s="433"/>
      <c r="J25" s="443"/>
      <c r="K25" s="455"/>
      <c r="L25" s="465"/>
      <c r="M25" s="465"/>
      <c r="N25" s="465"/>
      <c r="O25" s="465"/>
      <c r="P25" s="465"/>
      <c r="Q25" s="489"/>
      <c r="S25" s="319"/>
      <c r="U25" s="510">
        <f>'別記第３号様式(４)(創造プログラム)'!$L22</f>
        <v>0</v>
      </c>
      <c r="Y25" s="521"/>
      <c r="Z25" s="510"/>
    </row>
    <row r="26" spans="1:26" ht="45" customHeight="1">
      <c r="B26" s="334"/>
      <c r="C26" s="357" t="s">
        <v>9</v>
      </c>
      <c r="D26" s="379"/>
      <c r="E26" s="379"/>
      <c r="F26" s="379"/>
      <c r="G26" s="379"/>
      <c r="H26" s="418"/>
      <c r="I26" s="431"/>
      <c r="J26" s="431"/>
      <c r="K26" s="456"/>
      <c r="L26" s="466"/>
      <c r="M26" s="466"/>
      <c r="N26" s="466"/>
      <c r="O26" s="466"/>
      <c r="P26" s="466"/>
      <c r="Q26" s="490"/>
      <c r="R26" s="506"/>
      <c r="S26" s="319"/>
      <c r="U26" s="510"/>
      <c r="Y26" s="521"/>
      <c r="Z26" s="510"/>
    </row>
    <row r="27" spans="1:26" ht="67.5" customHeight="1">
      <c r="B27" s="335" t="s">
        <v>216</v>
      </c>
      <c r="C27" s="358"/>
      <c r="D27" s="380" t="str">
        <f>IF(AND(D18="",D19="",D20="",D21="",D22="",D23="",D24="",D25="",D26=""),"",SUM(D18:D26))</f>
        <v/>
      </c>
      <c r="E27" s="392"/>
      <c r="F27" s="392"/>
      <c r="G27" s="406"/>
      <c r="H27" s="421" t="str">
        <f>IF(AND(H18="",H19="",H20="",H21="",H22="",H23="",H24="",H25="",H26=""),"",SUM(H18:H26))</f>
        <v/>
      </c>
      <c r="I27" s="434"/>
      <c r="J27" s="444"/>
      <c r="K27" s="413" t="s">
        <v>200</v>
      </c>
      <c r="L27" s="427"/>
      <c r="M27" s="427"/>
      <c r="N27" s="427"/>
      <c r="O27" s="427"/>
      <c r="P27" s="427"/>
      <c r="Q27" s="485"/>
      <c r="R27" s="507"/>
      <c r="S27" s="319"/>
      <c r="U27" s="510">
        <f>'別記第３号様式(４)(創造プログラム)'!$L23</f>
        <v>0</v>
      </c>
      <c r="Y27" s="521"/>
      <c r="Z27" s="510"/>
    </row>
    <row r="28" spans="1:26" ht="20.100000000000001" customHeight="1">
      <c r="B28" s="336" t="s">
        <v>33</v>
      </c>
      <c r="C28" s="336"/>
      <c r="D28" s="336"/>
      <c r="E28" s="336"/>
      <c r="F28" s="336"/>
      <c r="G28" s="336"/>
      <c r="H28" s="336"/>
      <c r="I28" s="336"/>
      <c r="J28" s="336"/>
      <c r="K28" s="336"/>
      <c r="L28" s="336"/>
      <c r="M28" s="336"/>
      <c r="N28" s="336"/>
      <c r="O28" s="336"/>
      <c r="P28" s="336"/>
      <c r="Q28" s="336"/>
      <c r="S28" s="319"/>
      <c r="Y28" s="521"/>
      <c r="Z28" s="510"/>
    </row>
    <row r="29" spans="1:26" ht="20.100000000000001" customHeight="1">
      <c r="B29" s="323"/>
      <c r="C29" s="323"/>
      <c r="D29" s="323"/>
      <c r="E29" s="323"/>
      <c r="F29" s="323"/>
      <c r="G29" s="323"/>
      <c r="H29" s="323"/>
      <c r="I29" s="323"/>
      <c r="J29" s="323"/>
      <c r="K29" s="323"/>
      <c r="L29" s="323"/>
      <c r="M29" s="323"/>
      <c r="N29" s="323"/>
      <c r="O29" s="323"/>
      <c r="P29" s="323"/>
      <c r="Q29" s="323"/>
      <c r="S29" s="319"/>
      <c r="Y29" s="521"/>
      <c r="Z29" s="510"/>
    </row>
    <row r="30" spans="1:26" ht="20.100000000000001" customHeight="1">
      <c r="A30" s="322"/>
      <c r="B30" s="322"/>
      <c r="C30" s="322"/>
      <c r="D30" s="322"/>
      <c r="E30" s="322"/>
      <c r="F30" s="322"/>
      <c r="G30" s="322"/>
      <c r="H30" s="322"/>
      <c r="I30" s="322"/>
      <c r="J30" s="322"/>
      <c r="K30" s="322"/>
      <c r="L30" s="322"/>
      <c r="M30" s="322"/>
      <c r="N30" s="322"/>
      <c r="O30" s="322"/>
      <c r="P30" s="322"/>
      <c r="Q30" s="322"/>
      <c r="R30" s="247"/>
      <c r="S30" s="319"/>
      <c r="Y30" s="319"/>
      <c r="Z30" s="510"/>
    </row>
    <row r="31" spans="1:26" ht="20.100000000000001" customHeight="1">
      <c r="A31" s="322" t="s">
        <v>169</v>
      </c>
      <c r="B31" s="322"/>
      <c r="C31" s="322"/>
      <c r="D31" s="322"/>
      <c r="E31" s="322"/>
      <c r="F31" s="322"/>
      <c r="G31" s="322"/>
      <c r="H31" s="322"/>
      <c r="I31" s="322"/>
      <c r="J31" s="322"/>
      <c r="K31" s="322"/>
      <c r="L31" s="322"/>
      <c r="M31" s="322"/>
      <c r="N31" s="322"/>
      <c r="O31" s="322"/>
      <c r="P31" s="322"/>
      <c r="Q31" s="322"/>
      <c r="R31" s="247"/>
      <c r="S31" s="319"/>
      <c r="Y31" s="319"/>
      <c r="Z31" s="510"/>
    </row>
    <row r="32" spans="1:26" ht="20.100000000000001" customHeight="1">
      <c r="B32" s="53" t="s">
        <v>150</v>
      </c>
      <c r="C32" s="53"/>
      <c r="D32" s="53"/>
      <c r="E32" s="53"/>
      <c r="F32" s="53"/>
      <c r="G32" s="53"/>
      <c r="H32" s="53"/>
      <c r="I32" s="53"/>
      <c r="J32" s="53"/>
      <c r="K32" s="53"/>
      <c r="L32" s="53"/>
      <c r="M32" s="53"/>
      <c r="N32" s="53"/>
      <c r="O32" s="53"/>
      <c r="P32" s="53"/>
      <c r="Q32" s="53"/>
      <c r="R32" s="247"/>
      <c r="S32" s="319"/>
      <c r="Y32" s="319"/>
      <c r="Z32" s="510"/>
    </row>
    <row r="33" spans="1:26" ht="20.100000000000001" customHeight="1">
      <c r="A33" s="323" t="s">
        <v>57</v>
      </c>
      <c r="B33" s="323"/>
      <c r="C33" s="323"/>
      <c r="D33" s="323"/>
      <c r="E33" s="323"/>
      <c r="F33" s="323"/>
      <c r="G33" s="323"/>
      <c r="H33" s="323"/>
      <c r="I33" s="323"/>
      <c r="J33" s="323"/>
      <c r="K33" s="323"/>
      <c r="L33" s="323"/>
      <c r="M33" s="323"/>
      <c r="N33" s="323"/>
      <c r="O33" s="323"/>
      <c r="P33" s="323"/>
      <c r="Q33" s="323"/>
      <c r="R33" s="247"/>
      <c r="S33" s="319"/>
      <c r="Y33" s="319"/>
      <c r="Z33" s="510"/>
    </row>
    <row r="34" spans="1:26" ht="20.100000000000001" customHeight="1">
      <c r="B34" s="337" t="s">
        <v>90</v>
      </c>
      <c r="C34" s="359"/>
      <c r="D34" s="359"/>
      <c r="E34" s="359"/>
      <c r="F34" s="359"/>
      <c r="G34" s="359"/>
      <c r="H34" s="359"/>
      <c r="I34" s="435"/>
      <c r="J34" s="445" t="s">
        <v>93</v>
      </c>
      <c r="K34" s="359"/>
      <c r="L34" s="435"/>
      <c r="M34" s="445" t="s">
        <v>94</v>
      </c>
      <c r="N34" s="359"/>
      <c r="O34" s="435"/>
      <c r="P34" s="472" t="s">
        <v>95</v>
      </c>
      <c r="Q34" s="491"/>
      <c r="R34" s="247"/>
      <c r="S34" s="319"/>
      <c r="Y34" s="319"/>
      <c r="Z34" s="510"/>
    </row>
    <row r="35" spans="1:26" ht="20.100000000000001" customHeight="1">
      <c r="B35" s="338"/>
      <c r="C35" s="360"/>
      <c r="D35" s="360"/>
      <c r="E35" s="360"/>
      <c r="F35" s="360"/>
      <c r="G35" s="360"/>
      <c r="H35" s="360"/>
      <c r="I35" s="156"/>
      <c r="J35" s="446"/>
      <c r="K35" s="360"/>
      <c r="L35" s="156"/>
      <c r="M35" s="446"/>
      <c r="N35" s="360"/>
      <c r="O35" s="156"/>
      <c r="P35" s="473"/>
      <c r="Q35" s="492"/>
      <c r="R35" s="247"/>
      <c r="S35" s="319" t="s">
        <v>140</v>
      </c>
      <c r="T35" s="319" t="s">
        <v>12</v>
      </c>
      <c r="U35" s="319" t="s">
        <v>171</v>
      </c>
      <c r="Y35" s="319"/>
      <c r="Z35" s="510"/>
    </row>
    <row r="36" spans="1:26" ht="20.100000000000001" customHeight="1">
      <c r="B36" s="339" t="s">
        <v>96</v>
      </c>
      <c r="C36" s="361"/>
      <c r="D36" s="381"/>
      <c r="E36" s="381"/>
      <c r="F36" s="381"/>
      <c r="G36" s="381"/>
      <c r="H36" s="381"/>
      <c r="I36" s="436"/>
      <c r="J36" s="447"/>
      <c r="K36" s="457"/>
      <c r="L36" s="127" t="s">
        <v>44</v>
      </c>
      <c r="M36" s="447"/>
      <c r="N36" s="457"/>
      <c r="O36" s="127" t="s">
        <v>98</v>
      </c>
      <c r="P36" s="474" t="str">
        <f t="shared" ref="P36:P49" si="0">IF(J36="","",J36*M36)</f>
        <v/>
      </c>
      <c r="Q36" s="493" t="s">
        <v>36</v>
      </c>
      <c r="R36" s="247"/>
      <c r="S36" s="511" t="str">
        <f t="shared" ref="S36:S49" si="1">IF(OR(C36="-",C36="－"),1,"")</f>
        <v/>
      </c>
      <c r="T36" s="511" t="str">
        <f t="shared" ref="T36:T49" si="2">IF(C36&lt;&gt;"",IF(OR(C36="-",C36="－"),"",1),"")</f>
        <v/>
      </c>
      <c r="U36" s="517" t="str">
        <f>IF(AND(C36&lt;&gt;"",S36&lt;&gt;1),"["&amp;C36&amp;"]"&amp;J36&amp;L36,"")</f>
        <v/>
      </c>
      <c r="V36" s="518" t="str">
        <f>IF(U36&lt;&gt;"","【前売】"&amp;U36&amp;U37&amp;U38&amp;U39&amp;U40&amp;U41&amp;U42,"")</f>
        <v/>
      </c>
      <c r="Y36" s="319"/>
      <c r="Z36" s="510"/>
    </row>
    <row r="37" spans="1:26" ht="20.100000000000001" customHeight="1">
      <c r="B37" s="340"/>
      <c r="C37" s="178"/>
      <c r="D37" s="44"/>
      <c r="E37" s="44"/>
      <c r="F37" s="44"/>
      <c r="G37" s="44"/>
      <c r="H37" s="44"/>
      <c r="I37" s="437"/>
      <c r="J37" s="448"/>
      <c r="K37" s="458"/>
      <c r="L37" s="20" t="s">
        <v>44</v>
      </c>
      <c r="M37" s="448"/>
      <c r="N37" s="458"/>
      <c r="O37" s="20" t="s">
        <v>98</v>
      </c>
      <c r="P37" s="475" t="str">
        <f t="shared" si="0"/>
        <v/>
      </c>
      <c r="Q37" s="494" t="s">
        <v>36</v>
      </c>
      <c r="R37" s="247"/>
      <c r="S37" s="511" t="str">
        <f t="shared" si="1"/>
        <v/>
      </c>
      <c r="T37" s="511" t="str">
        <f t="shared" si="2"/>
        <v/>
      </c>
      <c r="U37" s="511" t="str">
        <f t="shared" ref="U37:U49" si="3">IF(C37&lt;&gt;"","["&amp;C37&amp;"]"&amp;J37&amp;L37,"")</f>
        <v/>
      </c>
      <c r="Y37" s="319"/>
      <c r="Z37" s="510"/>
    </row>
    <row r="38" spans="1:26" ht="20.100000000000001" customHeight="1">
      <c r="B38" s="340"/>
      <c r="C38" s="178"/>
      <c r="D38" s="44"/>
      <c r="E38" s="44"/>
      <c r="F38" s="44"/>
      <c r="G38" s="44"/>
      <c r="H38" s="44"/>
      <c r="I38" s="437"/>
      <c r="J38" s="448"/>
      <c r="K38" s="458"/>
      <c r="L38" s="467" t="s">
        <v>44</v>
      </c>
      <c r="M38" s="448"/>
      <c r="N38" s="458"/>
      <c r="O38" s="467" t="s">
        <v>98</v>
      </c>
      <c r="P38" s="476" t="str">
        <f t="shared" si="0"/>
        <v/>
      </c>
      <c r="Q38" s="495" t="s">
        <v>36</v>
      </c>
      <c r="R38" s="247"/>
      <c r="S38" s="511" t="str">
        <f t="shared" si="1"/>
        <v/>
      </c>
      <c r="T38" s="511" t="str">
        <f t="shared" si="2"/>
        <v/>
      </c>
      <c r="U38" s="511" t="str">
        <f t="shared" si="3"/>
        <v/>
      </c>
      <c r="Y38" s="319"/>
      <c r="Z38" s="510"/>
    </row>
    <row r="39" spans="1:26" ht="20.100000000000001" customHeight="1">
      <c r="B39" s="340"/>
      <c r="C39" s="178"/>
      <c r="D39" s="44"/>
      <c r="E39" s="44"/>
      <c r="F39" s="44"/>
      <c r="G39" s="44"/>
      <c r="H39" s="44"/>
      <c r="I39" s="437"/>
      <c r="J39" s="448"/>
      <c r="K39" s="458"/>
      <c r="L39" s="20" t="s">
        <v>44</v>
      </c>
      <c r="M39" s="448"/>
      <c r="N39" s="458"/>
      <c r="O39" s="20" t="s">
        <v>98</v>
      </c>
      <c r="P39" s="475" t="str">
        <f t="shared" si="0"/>
        <v/>
      </c>
      <c r="Q39" s="494" t="s">
        <v>36</v>
      </c>
      <c r="R39" s="247"/>
      <c r="S39" s="511" t="str">
        <f t="shared" si="1"/>
        <v/>
      </c>
      <c r="T39" s="511" t="str">
        <f t="shared" si="2"/>
        <v/>
      </c>
      <c r="U39" s="511" t="str">
        <f t="shared" si="3"/>
        <v/>
      </c>
      <c r="Y39" s="319"/>
      <c r="Z39" s="510"/>
    </row>
    <row r="40" spans="1:26" ht="20.100000000000001" customHeight="1">
      <c r="B40" s="340"/>
      <c r="C40" s="178"/>
      <c r="D40" s="44"/>
      <c r="E40" s="44"/>
      <c r="F40" s="44"/>
      <c r="G40" s="44"/>
      <c r="H40" s="44"/>
      <c r="I40" s="437"/>
      <c r="J40" s="448"/>
      <c r="K40" s="458"/>
      <c r="L40" s="20" t="s">
        <v>44</v>
      </c>
      <c r="M40" s="448"/>
      <c r="N40" s="458"/>
      <c r="O40" s="20" t="s">
        <v>98</v>
      </c>
      <c r="P40" s="475" t="str">
        <f t="shared" si="0"/>
        <v/>
      </c>
      <c r="Q40" s="494" t="s">
        <v>36</v>
      </c>
      <c r="R40" s="247"/>
      <c r="S40" s="511" t="str">
        <f t="shared" si="1"/>
        <v/>
      </c>
      <c r="T40" s="511" t="str">
        <f t="shared" si="2"/>
        <v/>
      </c>
      <c r="U40" s="511" t="str">
        <f t="shared" si="3"/>
        <v/>
      </c>
      <c r="Y40" s="319"/>
      <c r="Z40" s="510"/>
    </row>
    <row r="41" spans="1:26" ht="20.100000000000001" customHeight="1">
      <c r="B41" s="340"/>
      <c r="C41" s="178"/>
      <c r="D41" s="44"/>
      <c r="E41" s="44"/>
      <c r="F41" s="44"/>
      <c r="G41" s="44"/>
      <c r="H41" s="44"/>
      <c r="I41" s="437"/>
      <c r="J41" s="448"/>
      <c r="K41" s="458"/>
      <c r="L41" s="20" t="s">
        <v>44</v>
      </c>
      <c r="M41" s="448"/>
      <c r="N41" s="458"/>
      <c r="O41" s="20" t="s">
        <v>98</v>
      </c>
      <c r="P41" s="475" t="str">
        <f t="shared" si="0"/>
        <v/>
      </c>
      <c r="Q41" s="494" t="s">
        <v>36</v>
      </c>
      <c r="R41" s="247"/>
      <c r="S41" s="511" t="str">
        <f t="shared" si="1"/>
        <v/>
      </c>
      <c r="T41" s="511" t="str">
        <f t="shared" si="2"/>
        <v/>
      </c>
      <c r="U41" s="511" t="str">
        <f t="shared" si="3"/>
        <v/>
      </c>
      <c r="Y41" s="319"/>
      <c r="Z41" s="510"/>
    </row>
    <row r="42" spans="1:26" ht="20.100000000000001" customHeight="1">
      <c r="B42" s="341"/>
      <c r="C42" s="29"/>
      <c r="D42" s="35"/>
      <c r="E42" s="35"/>
      <c r="F42" s="35"/>
      <c r="G42" s="35"/>
      <c r="H42" s="35"/>
      <c r="I42" s="438"/>
      <c r="J42" s="449"/>
      <c r="K42" s="459"/>
      <c r="L42" s="21" t="s">
        <v>44</v>
      </c>
      <c r="M42" s="449"/>
      <c r="N42" s="459"/>
      <c r="O42" s="21" t="s">
        <v>98</v>
      </c>
      <c r="P42" s="477" t="str">
        <f t="shared" si="0"/>
        <v/>
      </c>
      <c r="Q42" s="496" t="s">
        <v>36</v>
      </c>
      <c r="R42" s="247"/>
      <c r="S42" s="511" t="str">
        <f t="shared" si="1"/>
        <v/>
      </c>
      <c r="T42" s="511" t="str">
        <f t="shared" si="2"/>
        <v/>
      </c>
      <c r="U42" s="511" t="str">
        <f t="shared" si="3"/>
        <v/>
      </c>
      <c r="Y42" s="319"/>
      <c r="Z42" s="510"/>
    </row>
    <row r="43" spans="1:26" ht="20.100000000000001" customHeight="1">
      <c r="B43" s="339" t="s">
        <v>99</v>
      </c>
      <c r="C43" s="361"/>
      <c r="D43" s="381"/>
      <c r="E43" s="381"/>
      <c r="F43" s="381"/>
      <c r="G43" s="381"/>
      <c r="H43" s="381"/>
      <c r="I43" s="436"/>
      <c r="J43" s="447"/>
      <c r="K43" s="457"/>
      <c r="L43" s="467" t="s">
        <v>44</v>
      </c>
      <c r="M43" s="447"/>
      <c r="N43" s="457"/>
      <c r="O43" s="467" t="s">
        <v>98</v>
      </c>
      <c r="P43" s="476" t="str">
        <f t="shared" si="0"/>
        <v/>
      </c>
      <c r="Q43" s="495" t="s">
        <v>36</v>
      </c>
      <c r="R43" s="247"/>
      <c r="S43" s="511" t="str">
        <f t="shared" si="1"/>
        <v/>
      </c>
      <c r="T43" s="511" t="str">
        <f t="shared" si="2"/>
        <v/>
      </c>
      <c r="U43" s="517" t="str">
        <f t="shared" si="3"/>
        <v/>
      </c>
      <c r="V43" s="518" t="str">
        <f>IF(U43&lt;&gt;"","【当日】"&amp;U43&amp;U44&amp;U45&amp;U46&amp;U47&amp;U48&amp;U49,"")</f>
        <v/>
      </c>
      <c r="Y43" s="319"/>
      <c r="Z43" s="510"/>
    </row>
    <row r="44" spans="1:26" ht="20.100000000000001" customHeight="1">
      <c r="B44" s="340"/>
      <c r="C44" s="178"/>
      <c r="D44" s="44"/>
      <c r="E44" s="44"/>
      <c r="F44" s="44"/>
      <c r="G44" s="44"/>
      <c r="H44" s="44"/>
      <c r="I44" s="437"/>
      <c r="J44" s="448"/>
      <c r="K44" s="458"/>
      <c r="L44" s="20" t="s">
        <v>44</v>
      </c>
      <c r="M44" s="448"/>
      <c r="N44" s="458"/>
      <c r="O44" s="20" t="s">
        <v>98</v>
      </c>
      <c r="P44" s="475" t="str">
        <f t="shared" si="0"/>
        <v/>
      </c>
      <c r="Q44" s="494" t="s">
        <v>36</v>
      </c>
      <c r="R44" s="247"/>
      <c r="S44" s="511" t="str">
        <f t="shared" si="1"/>
        <v/>
      </c>
      <c r="T44" s="511" t="str">
        <f t="shared" si="2"/>
        <v/>
      </c>
      <c r="U44" s="511" t="str">
        <f t="shared" si="3"/>
        <v/>
      </c>
      <c r="Y44" s="319"/>
      <c r="Z44" s="510"/>
    </row>
    <row r="45" spans="1:26" ht="20.100000000000001" customHeight="1">
      <c r="B45" s="340"/>
      <c r="C45" s="178"/>
      <c r="D45" s="44"/>
      <c r="E45" s="44"/>
      <c r="F45" s="44"/>
      <c r="G45" s="44"/>
      <c r="H45" s="44"/>
      <c r="I45" s="437"/>
      <c r="J45" s="448"/>
      <c r="K45" s="458"/>
      <c r="L45" s="20" t="s">
        <v>44</v>
      </c>
      <c r="M45" s="448"/>
      <c r="N45" s="458"/>
      <c r="O45" s="20" t="s">
        <v>98</v>
      </c>
      <c r="P45" s="475" t="str">
        <f t="shared" si="0"/>
        <v/>
      </c>
      <c r="Q45" s="494" t="s">
        <v>36</v>
      </c>
      <c r="R45" s="247"/>
      <c r="S45" s="511" t="str">
        <f t="shared" si="1"/>
        <v/>
      </c>
      <c r="T45" s="511" t="str">
        <f t="shared" si="2"/>
        <v/>
      </c>
      <c r="U45" s="511" t="str">
        <f t="shared" si="3"/>
        <v/>
      </c>
      <c r="Y45" s="319"/>
      <c r="Z45" s="510"/>
    </row>
    <row r="46" spans="1:26" ht="20.100000000000001" customHeight="1">
      <c r="B46" s="340"/>
      <c r="C46" s="178"/>
      <c r="D46" s="44"/>
      <c r="E46" s="44"/>
      <c r="F46" s="44"/>
      <c r="G46" s="44"/>
      <c r="H46" s="44"/>
      <c r="I46" s="437"/>
      <c r="J46" s="448"/>
      <c r="K46" s="458"/>
      <c r="L46" s="20" t="s">
        <v>44</v>
      </c>
      <c r="M46" s="448"/>
      <c r="N46" s="458"/>
      <c r="O46" s="20" t="s">
        <v>98</v>
      </c>
      <c r="P46" s="475" t="str">
        <f t="shared" si="0"/>
        <v/>
      </c>
      <c r="Q46" s="494" t="s">
        <v>36</v>
      </c>
      <c r="R46" s="247"/>
      <c r="S46" s="511" t="str">
        <f t="shared" si="1"/>
        <v/>
      </c>
      <c r="T46" s="511" t="str">
        <f t="shared" si="2"/>
        <v/>
      </c>
      <c r="U46" s="511" t="str">
        <f t="shared" si="3"/>
        <v/>
      </c>
      <c r="Y46" s="319"/>
      <c r="Z46" s="510"/>
    </row>
    <row r="47" spans="1:26" ht="20.100000000000001" customHeight="1">
      <c r="B47" s="340"/>
      <c r="C47" s="178"/>
      <c r="D47" s="44"/>
      <c r="E47" s="44"/>
      <c r="F47" s="44"/>
      <c r="G47" s="44"/>
      <c r="H47" s="44"/>
      <c r="I47" s="437"/>
      <c r="J47" s="448"/>
      <c r="K47" s="458"/>
      <c r="L47" s="20" t="s">
        <v>44</v>
      </c>
      <c r="M47" s="448"/>
      <c r="N47" s="458"/>
      <c r="O47" s="20" t="s">
        <v>98</v>
      </c>
      <c r="P47" s="475" t="str">
        <f t="shared" si="0"/>
        <v/>
      </c>
      <c r="Q47" s="494" t="s">
        <v>36</v>
      </c>
      <c r="R47" s="247"/>
      <c r="S47" s="511" t="str">
        <f t="shared" si="1"/>
        <v/>
      </c>
      <c r="T47" s="511" t="str">
        <f t="shared" si="2"/>
        <v/>
      </c>
      <c r="U47" s="511" t="str">
        <f t="shared" si="3"/>
        <v/>
      </c>
      <c r="Y47" s="319"/>
      <c r="Z47" s="510"/>
    </row>
    <row r="48" spans="1:26" ht="20.100000000000001" customHeight="1">
      <c r="B48" s="340"/>
      <c r="C48" s="178"/>
      <c r="D48" s="44"/>
      <c r="E48" s="44"/>
      <c r="F48" s="44"/>
      <c r="G48" s="44"/>
      <c r="H48" s="44"/>
      <c r="I48" s="437"/>
      <c r="J48" s="448"/>
      <c r="K48" s="458"/>
      <c r="L48" s="20" t="s">
        <v>44</v>
      </c>
      <c r="M48" s="448"/>
      <c r="N48" s="458"/>
      <c r="O48" s="20" t="s">
        <v>98</v>
      </c>
      <c r="P48" s="475" t="str">
        <f t="shared" si="0"/>
        <v/>
      </c>
      <c r="Q48" s="494" t="s">
        <v>36</v>
      </c>
      <c r="R48" s="247"/>
      <c r="S48" s="511" t="str">
        <f t="shared" si="1"/>
        <v/>
      </c>
      <c r="T48" s="511" t="str">
        <f t="shared" si="2"/>
        <v/>
      </c>
      <c r="U48" s="511" t="str">
        <f t="shared" si="3"/>
        <v/>
      </c>
      <c r="Y48" s="319"/>
      <c r="Z48" s="510"/>
    </row>
    <row r="49" spans="1:26" ht="20.100000000000001" customHeight="1">
      <c r="B49" s="342"/>
      <c r="C49" s="362"/>
      <c r="D49" s="382"/>
      <c r="E49" s="382"/>
      <c r="F49" s="382"/>
      <c r="G49" s="382"/>
      <c r="H49" s="382"/>
      <c r="I49" s="439"/>
      <c r="J49" s="450"/>
      <c r="K49" s="460"/>
      <c r="L49" s="20" t="s">
        <v>44</v>
      </c>
      <c r="M49" s="450"/>
      <c r="N49" s="460"/>
      <c r="O49" s="20" t="s">
        <v>98</v>
      </c>
      <c r="P49" s="475" t="str">
        <f t="shared" si="0"/>
        <v/>
      </c>
      <c r="Q49" s="494" t="s">
        <v>36</v>
      </c>
      <c r="R49" s="247"/>
      <c r="S49" s="511" t="str">
        <f t="shared" si="1"/>
        <v/>
      </c>
      <c r="T49" s="511" t="str">
        <f t="shared" si="2"/>
        <v/>
      </c>
      <c r="U49" s="511" t="str">
        <f t="shared" si="3"/>
        <v/>
      </c>
      <c r="Y49" s="319"/>
      <c r="Z49" s="510"/>
    </row>
    <row r="50" spans="1:26" ht="20.100000000000001" customHeight="1">
      <c r="B50" s="343" t="s">
        <v>38</v>
      </c>
      <c r="C50" s="363"/>
      <c r="D50" s="363"/>
      <c r="E50" s="363"/>
      <c r="F50" s="363"/>
      <c r="G50" s="363"/>
      <c r="H50" s="363"/>
      <c r="I50" s="440"/>
      <c r="J50" s="451"/>
      <c r="K50" s="461"/>
      <c r="L50" s="468"/>
      <c r="M50" s="469" t="str">
        <f>IF(COUNT(M36:M49)=0,"",SUM(M36:M49))</f>
        <v/>
      </c>
      <c r="N50" s="471"/>
      <c r="O50" s="440" t="s">
        <v>98</v>
      </c>
      <c r="P50" s="478" t="str">
        <f>IF(COUNT(P36:P49)=0,"",SUM(P36:P49))</f>
        <v/>
      </c>
      <c r="Q50" s="497" t="s">
        <v>36</v>
      </c>
      <c r="R50" s="247"/>
      <c r="S50" s="319"/>
      <c r="Y50" s="319"/>
      <c r="Z50" s="510"/>
    </row>
    <row r="51" spans="1:26" ht="20.100000000000001" customHeight="1">
      <c r="C51" s="53"/>
      <c r="D51" s="53"/>
      <c r="E51" s="53"/>
      <c r="R51" s="247"/>
      <c r="S51" s="319"/>
      <c r="Y51" s="319"/>
      <c r="Z51" s="510"/>
    </row>
    <row r="52" spans="1:26" ht="20.100000000000001" customHeight="1">
      <c r="A52" s="323" t="s">
        <v>100</v>
      </c>
      <c r="B52" s="323"/>
      <c r="C52" s="323"/>
      <c r="D52" s="323"/>
      <c r="E52" s="323"/>
      <c r="F52" s="323"/>
      <c r="G52" s="323"/>
      <c r="H52" s="323"/>
      <c r="I52" s="323"/>
      <c r="J52" s="323"/>
      <c r="K52" s="323"/>
      <c r="L52" s="323"/>
      <c r="M52" s="323"/>
      <c r="N52" s="323"/>
      <c r="O52" s="323"/>
      <c r="P52" s="323"/>
      <c r="Q52" s="323"/>
      <c r="R52" s="247"/>
      <c r="S52" s="319"/>
      <c r="Y52" s="319"/>
      <c r="Z52" s="510"/>
    </row>
    <row r="53" spans="1:26" ht="20.100000000000001" customHeight="1">
      <c r="A53" s="323"/>
      <c r="B53" s="344" t="s">
        <v>64</v>
      </c>
      <c r="C53" s="364"/>
      <c r="D53" s="383">
        <v>0</v>
      </c>
      <c r="E53" s="393"/>
      <c r="F53" s="403" t="s">
        <v>44</v>
      </c>
      <c r="G53" s="323"/>
      <c r="H53" s="323"/>
      <c r="I53" s="323"/>
      <c r="J53" s="323"/>
      <c r="K53" s="323"/>
      <c r="L53" s="323"/>
      <c r="M53" s="323"/>
      <c r="N53" s="323"/>
      <c r="O53" s="323"/>
      <c r="P53" s="323"/>
      <c r="Q53" s="323"/>
      <c r="R53" s="247"/>
      <c r="S53" s="319"/>
      <c r="Y53" s="319"/>
      <c r="Z53" s="510"/>
    </row>
    <row r="54" spans="1:26" ht="81.75" customHeight="1">
      <c r="A54" s="323"/>
      <c r="B54" s="345" t="s">
        <v>66</v>
      </c>
      <c r="C54" s="365"/>
      <c r="D54" s="384"/>
      <c r="E54" s="394"/>
      <c r="F54" s="394"/>
      <c r="G54" s="394"/>
      <c r="H54" s="394"/>
      <c r="I54" s="394"/>
      <c r="J54" s="394"/>
      <c r="K54" s="394"/>
      <c r="L54" s="394"/>
      <c r="M54" s="394"/>
      <c r="N54" s="394"/>
      <c r="O54" s="394"/>
      <c r="P54" s="394"/>
      <c r="Q54" s="498"/>
      <c r="R54" s="247"/>
      <c r="S54" s="319"/>
      <c r="Y54" s="319"/>
      <c r="Z54" s="510"/>
    </row>
    <row r="55" spans="1:26" ht="20.100000000000001" customHeight="1">
      <c r="C55" s="53"/>
      <c r="D55" s="53"/>
      <c r="E55" s="53"/>
      <c r="R55" s="247"/>
      <c r="S55" s="319"/>
      <c r="Y55" s="319"/>
      <c r="Z55" s="510"/>
    </row>
    <row r="56" spans="1:26" ht="20.100000000000001" customHeight="1">
      <c r="A56" s="324" t="s">
        <v>199</v>
      </c>
      <c r="B56" s="324"/>
      <c r="C56" s="324"/>
      <c r="D56" s="324"/>
      <c r="E56" s="324"/>
      <c r="F56" s="324"/>
      <c r="G56" s="324"/>
      <c r="H56" s="324"/>
      <c r="I56" s="324"/>
      <c r="J56" s="324"/>
      <c r="K56" s="324"/>
      <c r="L56" s="324"/>
      <c r="M56" s="324"/>
      <c r="N56" s="324"/>
      <c r="O56" s="324"/>
      <c r="P56" s="324"/>
      <c r="Q56" s="324"/>
      <c r="R56" s="247"/>
      <c r="S56" s="319"/>
      <c r="Y56" s="319"/>
      <c r="Z56" s="319"/>
    </row>
    <row r="57" spans="1:26" ht="20.100000000000001" customHeight="1">
      <c r="A57" s="323"/>
      <c r="B57" s="346" t="s">
        <v>41</v>
      </c>
      <c r="C57" s="366"/>
      <c r="D57" s="385" t="str">
        <f>IF(SUM(P50,D53)=0,"",SUM(P50,D53))</f>
        <v/>
      </c>
      <c r="E57" s="395"/>
      <c r="F57" s="395"/>
      <c r="G57" s="407" t="s">
        <v>44</v>
      </c>
      <c r="H57" s="323"/>
      <c r="I57" s="323"/>
      <c r="J57" s="323"/>
      <c r="K57" s="323"/>
      <c r="L57" s="323"/>
      <c r="M57" s="323"/>
      <c r="N57" s="323"/>
      <c r="O57" s="323"/>
      <c r="P57" s="323"/>
      <c r="Q57" s="323"/>
      <c r="R57" s="247"/>
      <c r="S57" s="319"/>
      <c r="Y57" s="319"/>
      <c r="Z57" s="319"/>
    </row>
    <row r="58" spans="1:26" ht="20.100000000000001" customHeight="1">
      <c r="C58" s="53"/>
      <c r="D58" s="53"/>
      <c r="E58" s="53"/>
      <c r="R58" s="247"/>
      <c r="S58" s="319"/>
      <c r="Y58" s="319"/>
      <c r="Z58" s="319"/>
    </row>
    <row r="59" spans="1:26" ht="20.100000000000001" customHeight="1">
      <c r="A59" s="322" t="s">
        <v>51</v>
      </c>
      <c r="B59" s="322"/>
      <c r="C59" s="322"/>
      <c r="D59" s="322"/>
      <c r="E59" s="322"/>
      <c r="F59" s="322"/>
      <c r="G59" s="322"/>
      <c r="H59" s="322"/>
      <c r="I59" s="322"/>
      <c r="J59" s="322"/>
      <c r="K59" s="322"/>
      <c r="L59" s="322"/>
      <c r="M59" s="322"/>
      <c r="N59" s="322"/>
      <c r="O59" s="322"/>
      <c r="P59" s="322"/>
      <c r="Q59" s="322"/>
      <c r="R59" s="247"/>
      <c r="S59" s="319"/>
      <c r="Y59" s="319"/>
      <c r="Z59" s="510"/>
    </row>
    <row r="60" spans="1:26" ht="20.100000000000001" customHeight="1">
      <c r="B60" s="332" t="s">
        <v>3</v>
      </c>
      <c r="C60" s="355"/>
      <c r="D60" s="355"/>
      <c r="E60" s="355"/>
      <c r="F60" s="355"/>
      <c r="G60" s="355" t="s">
        <v>7</v>
      </c>
      <c r="H60" s="355"/>
      <c r="I60" s="355"/>
      <c r="J60" s="355"/>
      <c r="K60" s="355"/>
      <c r="L60" s="355"/>
      <c r="M60" s="355"/>
      <c r="N60" s="355"/>
      <c r="O60" s="355"/>
      <c r="P60" s="452" t="s">
        <v>21</v>
      </c>
      <c r="Q60" s="486"/>
      <c r="R60" s="247"/>
      <c r="S60" s="319" t="s">
        <v>140</v>
      </c>
      <c r="Y60" s="319"/>
      <c r="Z60" s="510"/>
    </row>
    <row r="61" spans="1:26" ht="20.100000000000001" customHeight="1">
      <c r="B61" s="347"/>
      <c r="C61" s="367"/>
      <c r="D61" s="367"/>
      <c r="E61" s="367"/>
      <c r="F61" s="367"/>
      <c r="G61" s="367"/>
      <c r="H61" s="367"/>
      <c r="I61" s="367"/>
      <c r="J61" s="367"/>
      <c r="K61" s="367"/>
      <c r="L61" s="367"/>
      <c r="M61" s="367"/>
      <c r="N61" s="367"/>
      <c r="O61" s="367"/>
      <c r="P61" s="447"/>
      <c r="Q61" s="499" t="s">
        <v>36</v>
      </c>
      <c r="R61" s="247"/>
      <c r="S61" s="511" t="str">
        <f t="shared" ref="S61:S66" si="4">IF(OR(B61="-",B61="－",B61="なし"),1,"")</f>
        <v/>
      </c>
      <c r="T61" s="511" t="str">
        <f t="shared" ref="T61:T66" si="5">IF(B61&lt;&gt;"",IF(OR(B61="-",B61="－",B61="なし"),"",1),"")</f>
        <v/>
      </c>
      <c r="Y61" s="319"/>
      <c r="Z61" s="510"/>
    </row>
    <row r="62" spans="1:26" ht="20.100000000000001" customHeight="1">
      <c r="B62" s="347"/>
      <c r="C62" s="367"/>
      <c r="D62" s="367"/>
      <c r="E62" s="367"/>
      <c r="F62" s="367"/>
      <c r="G62" s="367"/>
      <c r="H62" s="367"/>
      <c r="I62" s="367"/>
      <c r="J62" s="367"/>
      <c r="K62" s="367"/>
      <c r="L62" s="367"/>
      <c r="M62" s="367"/>
      <c r="N62" s="367"/>
      <c r="O62" s="367"/>
      <c r="P62" s="448"/>
      <c r="Q62" s="494" t="s">
        <v>36</v>
      </c>
      <c r="R62" s="247"/>
      <c r="S62" s="511" t="str">
        <f t="shared" si="4"/>
        <v/>
      </c>
      <c r="T62" s="511" t="str">
        <f t="shared" si="5"/>
        <v/>
      </c>
      <c r="Y62" s="319"/>
      <c r="Z62" s="510"/>
    </row>
    <row r="63" spans="1:26" ht="20.100000000000001" customHeight="1">
      <c r="B63" s="347"/>
      <c r="C63" s="367"/>
      <c r="D63" s="367"/>
      <c r="E63" s="367"/>
      <c r="F63" s="367"/>
      <c r="G63" s="367"/>
      <c r="H63" s="367"/>
      <c r="I63" s="367"/>
      <c r="J63" s="367"/>
      <c r="K63" s="367"/>
      <c r="L63" s="367"/>
      <c r="M63" s="367"/>
      <c r="N63" s="367"/>
      <c r="O63" s="367"/>
      <c r="P63" s="448"/>
      <c r="Q63" s="494" t="s">
        <v>36</v>
      </c>
      <c r="R63" s="247"/>
      <c r="S63" s="511" t="str">
        <f t="shared" si="4"/>
        <v/>
      </c>
      <c r="T63" s="511" t="str">
        <f t="shared" si="5"/>
        <v/>
      </c>
      <c r="Y63" s="319"/>
      <c r="Z63" s="510"/>
    </row>
    <row r="64" spans="1:26" ht="20.100000000000001" customHeight="1">
      <c r="B64" s="347"/>
      <c r="C64" s="367"/>
      <c r="D64" s="367"/>
      <c r="E64" s="367"/>
      <c r="F64" s="367"/>
      <c r="G64" s="367"/>
      <c r="H64" s="367"/>
      <c r="I64" s="367"/>
      <c r="J64" s="367"/>
      <c r="K64" s="367"/>
      <c r="L64" s="367"/>
      <c r="M64" s="367"/>
      <c r="N64" s="367"/>
      <c r="O64" s="367"/>
      <c r="P64" s="448"/>
      <c r="Q64" s="494" t="s">
        <v>36</v>
      </c>
      <c r="R64" s="247"/>
      <c r="S64" s="511" t="str">
        <f t="shared" si="4"/>
        <v/>
      </c>
      <c r="T64" s="511" t="str">
        <f t="shared" si="5"/>
        <v/>
      </c>
      <c r="Y64" s="319"/>
      <c r="Z64" s="510"/>
    </row>
    <row r="65" spans="2:26" ht="20.100000000000001" customHeight="1">
      <c r="B65" s="347"/>
      <c r="C65" s="367"/>
      <c r="D65" s="367"/>
      <c r="E65" s="367"/>
      <c r="F65" s="367"/>
      <c r="G65" s="367"/>
      <c r="H65" s="367"/>
      <c r="I65" s="367"/>
      <c r="J65" s="367"/>
      <c r="K65" s="367"/>
      <c r="L65" s="367"/>
      <c r="M65" s="367"/>
      <c r="N65" s="367"/>
      <c r="O65" s="367"/>
      <c r="P65" s="448"/>
      <c r="Q65" s="494" t="s">
        <v>36</v>
      </c>
      <c r="R65" s="247"/>
      <c r="S65" s="511" t="str">
        <f t="shared" si="4"/>
        <v/>
      </c>
      <c r="T65" s="511" t="str">
        <f t="shared" si="5"/>
        <v/>
      </c>
      <c r="Y65" s="319"/>
      <c r="Z65" s="510"/>
    </row>
    <row r="66" spans="2:26" ht="20.100000000000001" customHeight="1">
      <c r="B66" s="347"/>
      <c r="C66" s="367"/>
      <c r="D66" s="367"/>
      <c r="E66" s="367"/>
      <c r="F66" s="367"/>
      <c r="G66" s="367"/>
      <c r="H66" s="367"/>
      <c r="I66" s="367"/>
      <c r="J66" s="367"/>
      <c r="K66" s="367"/>
      <c r="L66" s="367"/>
      <c r="M66" s="367"/>
      <c r="N66" s="367"/>
      <c r="O66" s="367"/>
      <c r="P66" s="450"/>
      <c r="Q66" s="500" t="s">
        <v>36</v>
      </c>
      <c r="R66" s="247"/>
      <c r="S66" s="511" t="str">
        <f t="shared" si="4"/>
        <v/>
      </c>
      <c r="T66" s="511" t="str">
        <f t="shared" si="5"/>
        <v/>
      </c>
      <c r="Y66" s="319"/>
      <c r="Z66" s="510"/>
    </row>
    <row r="67" spans="2:26" ht="20.100000000000001" customHeight="1">
      <c r="B67" s="348" t="s">
        <v>41</v>
      </c>
      <c r="C67" s="368" t="s">
        <v>38</v>
      </c>
      <c r="D67" s="368"/>
      <c r="E67" s="368"/>
      <c r="F67" s="404"/>
      <c r="G67" s="408"/>
      <c r="H67" s="408"/>
      <c r="I67" s="408"/>
      <c r="J67" s="408"/>
      <c r="K67" s="408"/>
      <c r="L67" s="408"/>
      <c r="M67" s="408"/>
      <c r="N67" s="408"/>
      <c r="O67" s="408"/>
      <c r="P67" s="478" t="str">
        <f>IF(COUNT(P61:P66)=0,"",SUM(P61:P66))</f>
        <v/>
      </c>
      <c r="Q67" s="497" t="s">
        <v>36</v>
      </c>
      <c r="R67" s="247"/>
      <c r="S67" s="319"/>
      <c r="Y67" s="319"/>
      <c r="Z67" s="510"/>
    </row>
    <row r="68" spans="2:26" ht="20.100000000000001" customHeight="1">
      <c r="C68" s="53"/>
      <c r="D68" s="53"/>
      <c r="E68" s="53"/>
      <c r="R68" s="247"/>
      <c r="S68" s="319"/>
      <c r="Y68" s="319"/>
      <c r="Z68" s="510"/>
    </row>
  </sheetData>
  <mergeCells count="151">
    <mergeCell ref="T1:X1"/>
    <mergeCell ref="A2:Q2"/>
    <mergeCell ref="A4:Q4"/>
    <mergeCell ref="E5:G5"/>
    <mergeCell ref="E6:G6"/>
    <mergeCell ref="B7:D7"/>
    <mergeCell ref="E7:G7"/>
    <mergeCell ref="H7:Q7"/>
    <mergeCell ref="B8:D8"/>
    <mergeCell ref="E8:G8"/>
    <mergeCell ref="H8:Q8"/>
    <mergeCell ref="B9:D9"/>
    <mergeCell ref="E9:G9"/>
    <mergeCell ref="H9:Q9"/>
    <mergeCell ref="B10:D10"/>
    <mergeCell ref="E10:G10"/>
    <mergeCell ref="H10:Q10"/>
    <mergeCell ref="B11:D11"/>
    <mergeCell ref="E11:G11"/>
    <mergeCell ref="H11:Q11"/>
    <mergeCell ref="B12:Q12"/>
    <mergeCell ref="A14:Q14"/>
    <mergeCell ref="A15:Q15"/>
    <mergeCell ref="B16:Q16"/>
    <mergeCell ref="B17:C17"/>
    <mergeCell ref="D17:G17"/>
    <mergeCell ref="H17:J17"/>
    <mergeCell ref="K17:Q17"/>
    <mergeCell ref="B18:C18"/>
    <mergeCell ref="D18:G18"/>
    <mergeCell ref="H18:J18"/>
    <mergeCell ref="K18:Q18"/>
    <mergeCell ref="B19:C19"/>
    <mergeCell ref="D19:G19"/>
    <mergeCell ref="H19:J19"/>
    <mergeCell ref="K19:Q19"/>
    <mergeCell ref="B20:C20"/>
    <mergeCell ref="D20:G20"/>
    <mergeCell ref="H20:J20"/>
    <mergeCell ref="K20:Q20"/>
    <mergeCell ref="B21:C21"/>
    <mergeCell ref="D21:G21"/>
    <mergeCell ref="H21:J21"/>
    <mergeCell ref="K21:Q21"/>
    <mergeCell ref="B22:C22"/>
    <mergeCell ref="D22:G22"/>
    <mergeCell ref="H22:J22"/>
    <mergeCell ref="K22:Q22"/>
    <mergeCell ref="B23:C23"/>
    <mergeCell ref="D23:G23"/>
    <mergeCell ref="H23:J23"/>
    <mergeCell ref="K23:Q23"/>
    <mergeCell ref="B24:C24"/>
    <mergeCell ref="D24:G24"/>
    <mergeCell ref="H24:J24"/>
    <mergeCell ref="K24:Q24"/>
    <mergeCell ref="D25:G25"/>
    <mergeCell ref="H25:J25"/>
    <mergeCell ref="K25:Q25"/>
    <mergeCell ref="D26:G26"/>
    <mergeCell ref="H26:J26"/>
    <mergeCell ref="K26:Q26"/>
    <mergeCell ref="B27:C27"/>
    <mergeCell ref="D27:G27"/>
    <mergeCell ref="H27:J27"/>
    <mergeCell ref="K27:Q27"/>
    <mergeCell ref="B28:Q28"/>
    <mergeCell ref="A30:Q30"/>
    <mergeCell ref="A31:Q31"/>
    <mergeCell ref="B32:Q32"/>
    <mergeCell ref="A33:Q33"/>
    <mergeCell ref="C36:I36"/>
    <mergeCell ref="J36:K36"/>
    <mergeCell ref="M36:N36"/>
    <mergeCell ref="C37:I37"/>
    <mergeCell ref="J37:K37"/>
    <mergeCell ref="M37:N37"/>
    <mergeCell ref="C38:I38"/>
    <mergeCell ref="J38:K38"/>
    <mergeCell ref="M38:N38"/>
    <mergeCell ref="C39:I39"/>
    <mergeCell ref="J39:K39"/>
    <mergeCell ref="M39:N39"/>
    <mergeCell ref="C40:I40"/>
    <mergeCell ref="J40:K40"/>
    <mergeCell ref="M40:N40"/>
    <mergeCell ref="C41:I41"/>
    <mergeCell ref="J41:K41"/>
    <mergeCell ref="M41:N41"/>
    <mergeCell ref="C42:I42"/>
    <mergeCell ref="J42:K42"/>
    <mergeCell ref="M42:N42"/>
    <mergeCell ref="C43:I43"/>
    <mergeCell ref="J43:K43"/>
    <mergeCell ref="M43:N43"/>
    <mergeCell ref="C44:I44"/>
    <mergeCell ref="J44:K44"/>
    <mergeCell ref="M44:N44"/>
    <mergeCell ref="C45:I45"/>
    <mergeCell ref="J45:K45"/>
    <mergeCell ref="M45:N45"/>
    <mergeCell ref="C46:I46"/>
    <mergeCell ref="J46:K46"/>
    <mergeCell ref="M46:N46"/>
    <mergeCell ref="C47:I47"/>
    <mergeCell ref="J47:K47"/>
    <mergeCell ref="M47:N47"/>
    <mergeCell ref="C48:I48"/>
    <mergeCell ref="J48:K48"/>
    <mergeCell ref="M48:N48"/>
    <mergeCell ref="C49:I49"/>
    <mergeCell ref="J49:K49"/>
    <mergeCell ref="M49:N49"/>
    <mergeCell ref="B50:I50"/>
    <mergeCell ref="J50:L50"/>
    <mergeCell ref="M50:N50"/>
    <mergeCell ref="A52:Q52"/>
    <mergeCell ref="B53:C53"/>
    <mergeCell ref="D53:E53"/>
    <mergeCell ref="B54:C54"/>
    <mergeCell ref="D54:Q54"/>
    <mergeCell ref="B57:C57"/>
    <mergeCell ref="D57:F57"/>
    <mergeCell ref="A59:Q59"/>
    <mergeCell ref="B60:F60"/>
    <mergeCell ref="G60:O60"/>
    <mergeCell ref="P60:Q60"/>
    <mergeCell ref="B61:F61"/>
    <mergeCell ref="G61:O61"/>
    <mergeCell ref="B62:F62"/>
    <mergeCell ref="G62:O62"/>
    <mergeCell ref="B63:F63"/>
    <mergeCell ref="G63:O63"/>
    <mergeCell ref="B64:F64"/>
    <mergeCell ref="G64:O64"/>
    <mergeCell ref="B65:F65"/>
    <mergeCell ref="G65:O65"/>
    <mergeCell ref="B66:F66"/>
    <mergeCell ref="G66:O66"/>
    <mergeCell ref="B67:F67"/>
    <mergeCell ref="G67:O67"/>
    <mergeCell ref="S2:S3"/>
    <mergeCell ref="B5:D6"/>
    <mergeCell ref="H5:Q6"/>
    <mergeCell ref="B25:B26"/>
    <mergeCell ref="B34:I35"/>
    <mergeCell ref="J34:L35"/>
    <mergeCell ref="M34:O35"/>
    <mergeCell ref="P34:Q35"/>
    <mergeCell ref="B36:B42"/>
    <mergeCell ref="B43:B49"/>
  </mergeCells>
  <phoneticPr fontId="3"/>
  <conditionalFormatting sqref="E7:E8 E10:G10">
    <cfRule type="expression" dxfId="54" priority="8" stopIfTrue="1">
      <formula>E7=""</formula>
    </cfRule>
  </conditionalFormatting>
  <conditionalFormatting sqref="H10">
    <cfRule type="expression" dxfId="53" priority="9" stopIfTrue="1">
      <formula>AND(OR($V$3=1,$X$3=1),#REF!="")</formula>
    </cfRule>
    <cfRule type="expression" dxfId="52" priority="10" stopIfTrue="1">
      <formula>AND(OR($T$3=1,$U$3=1,$W$3=1),#REF!&lt;&gt;"-",#REF!&lt;&gt;"－",#REF!&lt;&gt;"",#REF!&lt;&gt;0)</formula>
    </cfRule>
  </conditionalFormatting>
  <conditionalFormatting sqref="R7">
    <cfRule type="expression" dxfId="51" priority="69" stopIfTrue="1">
      <formula>E7+#REF!=P50+D53</formula>
    </cfRule>
  </conditionalFormatting>
  <conditionalFormatting sqref="R8">
    <cfRule type="expression" dxfId="50" priority="86" stopIfTrue="1">
      <formula>E8+#REF!=P67</formula>
    </cfRule>
  </conditionalFormatting>
  <conditionalFormatting sqref="E9:G9">
    <cfRule type="expression" dxfId="49" priority="7" stopIfTrue="1">
      <formula>ISERROR(E9)</formula>
    </cfRule>
    <cfRule type="expression" dxfId="48" priority="12" stopIfTrue="1">
      <formula>E9=""</formula>
    </cfRule>
  </conditionalFormatting>
  <conditionalFormatting sqref="R10">
    <cfRule type="expression" dxfId="47" priority="24" stopIfTrue="1">
      <formula>IF(#REF!="","",AND(OR(V3=1,X3=1),(+#REF!+#REF!+#REF!+H10)&lt;&gt;#REF!))</formula>
    </cfRule>
    <cfRule type="expression" dxfId="46" priority="25" stopIfTrue="1">
      <formula>(+E7+E8+E9)&gt;E11</formula>
    </cfRule>
  </conditionalFormatting>
  <conditionalFormatting sqref="R11">
    <cfRule type="expression" dxfId="45" priority="61" stopIfTrue="1">
      <formula>IF(OR($V$3=1,$X$3=1),AND($E$11=#REF!,#REF!=$D$27),IF(OR($T$3=1,$U$3=1,$W$3=1),$E$11=$D$27,$T$3&lt;&gt;1))</formula>
    </cfRule>
  </conditionalFormatting>
  <conditionalFormatting sqref="D18:Q26 D53">
    <cfRule type="expression" dxfId="44" priority="41" stopIfTrue="1">
      <formula>D18=""</formula>
    </cfRule>
  </conditionalFormatting>
  <conditionalFormatting sqref="R27">
    <cfRule type="expression" dxfId="43" priority="30" stopIfTrue="1">
      <formula>OR($D$27=0,AND($D$27=$U$27,$D$18=$U$18,$D$19=$U$19,$D$20=$U$20,$D$21=$U$21,$D$22=$U$22,$D$23=$U$23,$D$24=$U$24,$D$25+$D$26=$U$25))</formula>
    </cfRule>
  </conditionalFormatting>
  <conditionalFormatting sqref="B61:F61">
    <cfRule type="expression" dxfId="42" priority="81" stopIfTrue="1">
      <formula>IF(SUM($S$61:$S$66)&gt;=1,SUM($S$61:$S$66)&lt;1,B61="")</formula>
    </cfRule>
  </conditionalFormatting>
  <conditionalFormatting sqref="B62:F66">
    <cfRule type="expression" dxfId="41" priority="82" stopIfTrue="1">
      <formula>IF(SUM($S$61:$S$66)&gt;=1,SUM($S$61:$S$66)&lt;1,B62="")</formula>
    </cfRule>
  </conditionalFormatting>
  <conditionalFormatting sqref="C36:I42">
    <cfRule type="expression" dxfId="40" priority="6" stopIfTrue="1">
      <formula>IF(SUM($S$36:$S$42)&gt;=1,SUM($S$36:$S$42)&lt;1,C36="")</formula>
    </cfRule>
  </conditionalFormatting>
  <conditionalFormatting sqref="C43:I49">
    <cfRule type="expression" dxfId="39" priority="5" stopIfTrue="1">
      <formula>IF(SUM($S$43:$S$49)&gt;=1,SUM($S$43:$S$49)&lt;1,C43="")</formula>
    </cfRule>
  </conditionalFormatting>
  <conditionalFormatting sqref="D54:Q54">
    <cfRule type="expression" dxfId="38" priority="31" stopIfTrue="1">
      <formula>AND($D$53&gt;0,$D$54="")</formula>
    </cfRule>
  </conditionalFormatting>
  <conditionalFormatting sqref="G61:P66">
    <cfRule type="expression" dxfId="37" priority="34" stopIfTrue="1">
      <formula>AND($B61&lt;&gt;"",$S61&lt;&gt;1,G61="")</formula>
    </cfRule>
  </conditionalFormatting>
  <conditionalFormatting sqref="J36:K49">
    <cfRule type="expression" dxfId="36" priority="4">
      <formula>AND($C36&lt;&gt;"",$S36&lt;&gt;1,J36="")</formula>
    </cfRule>
  </conditionalFormatting>
  <conditionalFormatting sqref="M36:N49">
    <cfRule type="expression" dxfId="35" priority="3">
      <formula>AND($C36&lt;&gt;"",$S36&lt;&gt;1,M36="")</formula>
    </cfRule>
  </conditionalFormatting>
  <dataValidations count="1">
    <dataValidation imeMode="off" allowBlank="1" showDropDown="0" showInputMessage="1" showErrorMessage="1" sqref="H10 E7:G10 D18:G26 M36:N50 P61:P67 J36:K49 P36:P50 F53 D53 Q1:S1"/>
  </dataValidations>
  <pageMargins left="0.59055118110236227" right="0.59055118110236227" top="0.78740157480314965" bottom="0.59055118110236227" header="0.51181102362204722" footer="0.51181102362204722"/>
  <pageSetup paperSize="9" scale="93" fitToWidth="1" fitToHeight="0" orientation="portrait" usePrinterDefaults="1" r:id="rId1"/>
  <headerFooter alignWithMargins="0"/>
  <rowBreaks count="2" manualBreakCount="2">
    <brk id="13" max="16383" man="1"/>
    <brk id="29" max="16"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8" stopIfTrue="1" id="{0C393D9B-1B0C-4DC2-80DC-C1AD81CB7DF5}">
            <xm:f>COUNTA('別記第３様式(２)(創造プログラム)'!$D$52:$D$55)&lt;&gt;0</xm:f>
            <x14:dxf>
              <font>
                <color theme="0"/>
              </font>
            </x14:dxf>
          </x14:cfRule>
          <xm:sqref>R6</xm:sqref>
        </x14:conditionalFormatting>
        <x14:conditionalFormatting xmlns:xm="http://schemas.microsoft.com/office/excel/2006/main">
          <x14:cfRule type="expression" priority="2" id="{9EC1EF77-2426-4DB5-BF28-AC903E8B87B0}">
            <xm:f>'別記第３様式(２)(創造プログラム)'!P52=1</xm:f>
            <x14:dxf>
              <font>
                <color theme="0"/>
              </font>
            </x14:dxf>
          </x14:cfRule>
          <xm:sqref>R9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6"/>
  </sheetPr>
  <dimension ref="A1:N30"/>
  <sheetViews>
    <sheetView tabSelected="1" view="pageBreakPreview" topLeftCell="A10" zoomScaleSheetLayoutView="100" workbookViewId="0">
      <selection activeCell="R10" sqref="R10"/>
    </sheetView>
  </sheetViews>
  <sheetFormatPr defaultRowHeight="13"/>
  <cols>
    <col min="1" max="1" width="6.375" style="524" customWidth="1"/>
    <col min="2" max="2" width="11.75" style="524" customWidth="1"/>
    <col min="3" max="3" width="5.75" style="524" customWidth="1"/>
    <col min="4" max="12" width="10.625" style="524" customWidth="1"/>
    <col min="13" max="13" width="8.625" style="524" customWidth="1"/>
    <col min="14" max="14" width="10.625" style="524" customWidth="1"/>
    <col min="15" max="15" width="5.5" style="524" customWidth="1"/>
    <col min="16" max="16384" width="9" style="524" customWidth="1"/>
  </cols>
  <sheetData>
    <row r="1" spans="1:14" s="525" customFormat="1" ht="19.5" customHeight="1">
      <c r="A1" s="527" t="s">
        <v>213</v>
      </c>
      <c r="N1" s="600" t="s">
        <v>118</v>
      </c>
    </row>
    <row r="2" spans="1:14" s="526" customFormat="1" ht="11">
      <c r="A2" s="528" t="s">
        <v>83</v>
      </c>
      <c r="B2" s="537" t="s">
        <v>117</v>
      </c>
      <c r="C2" s="545" t="s">
        <v>49</v>
      </c>
      <c r="D2" s="553" t="s">
        <v>82</v>
      </c>
      <c r="E2" s="562" t="s">
        <v>116</v>
      </c>
      <c r="F2" s="570"/>
      <c r="G2" s="570"/>
      <c r="H2" s="570"/>
      <c r="I2" s="570"/>
      <c r="J2" s="570"/>
      <c r="K2" s="570"/>
      <c r="L2" s="570"/>
      <c r="M2" s="592"/>
      <c r="N2" s="601" t="s">
        <v>115</v>
      </c>
    </row>
    <row r="3" spans="1:14" s="526" customFormat="1" ht="11">
      <c r="A3" s="529"/>
      <c r="B3" s="538"/>
      <c r="C3" s="546"/>
      <c r="D3" s="554"/>
      <c r="E3" s="563">
        <v>1</v>
      </c>
      <c r="F3" s="571">
        <v>2</v>
      </c>
      <c r="G3" s="571">
        <v>3</v>
      </c>
      <c r="H3" s="571">
        <v>4</v>
      </c>
      <c r="I3" s="571">
        <v>5</v>
      </c>
      <c r="J3" s="571">
        <v>6</v>
      </c>
      <c r="K3" s="571">
        <v>7</v>
      </c>
      <c r="L3" s="583">
        <v>8</v>
      </c>
      <c r="M3" s="593">
        <v>9</v>
      </c>
      <c r="N3" s="602"/>
    </row>
    <row r="4" spans="1:14" s="526" customFormat="1" ht="22">
      <c r="A4" s="530"/>
      <c r="B4" s="539"/>
      <c r="C4" s="547"/>
      <c r="D4" s="555"/>
      <c r="E4" s="564" t="s">
        <v>114</v>
      </c>
      <c r="F4" s="572" t="s">
        <v>113</v>
      </c>
      <c r="G4" s="572" t="s">
        <v>112</v>
      </c>
      <c r="H4" s="572" t="s">
        <v>111</v>
      </c>
      <c r="I4" s="578" t="s">
        <v>109</v>
      </c>
      <c r="J4" s="578" t="s">
        <v>108</v>
      </c>
      <c r="K4" s="578" t="s">
        <v>106</v>
      </c>
      <c r="L4" s="584" t="s">
        <v>14</v>
      </c>
      <c r="M4" s="594" t="s">
        <v>164</v>
      </c>
      <c r="N4" s="603"/>
    </row>
    <row r="5" spans="1:14" s="526" customFormat="1" ht="24" hidden="1" customHeight="1">
      <c r="A5" s="531" t="s">
        <v>83</v>
      </c>
      <c r="B5" s="540" t="s">
        <v>184</v>
      </c>
      <c r="C5" s="548" t="s">
        <v>49</v>
      </c>
      <c r="D5" s="556" t="s">
        <v>185</v>
      </c>
      <c r="E5" s="565" t="s">
        <v>114</v>
      </c>
      <c r="F5" s="573" t="s">
        <v>113</v>
      </c>
      <c r="G5" s="573" t="s">
        <v>112</v>
      </c>
      <c r="H5" s="573" t="s">
        <v>111</v>
      </c>
      <c r="I5" s="579" t="s">
        <v>109</v>
      </c>
      <c r="J5" s="579" t="s">
        <v>108</v>
      </c>
      <c r="K5" s="579" t="s">
        <v>106</v>
      </c>
      <c r="L5" s="585" t="s">
        <v>105</v>
      </c>
      <c r="M5" s="595" t="s">
        <v>104</v>
      </c>
      <c r="N5" s="604" t="s">
        <v>115</v>
      </c>
    </row>
    <row r="6" spans="1:14" s="526" customFormat="1" ht="23.1" customHeight="1">
      <c r="A6" s="532" t="s">
        <v>103</v>
      </c>
      <c r="B6" s="541"/>
      <c r="C6" s="549"/>
      <c r="D6" s="557"/>
      <c r="E6" s="566"/>
      <c r="F6" s="574"/>
      <c r="G6" s="574"/>
      <c r="H6" s="574"/>
      <c r="I6" s="574"/>
      <c r="J6" s="574"/>
      <c r="K6" s="574"/>
      <c r="L6" s="586"/>
      <c r="M6" s="596" t="str">
        <f t="shared" ref="M6:M21" si="0">IF(D6-SUM(E6:L6)=0,"",D6-SUM(E6:L6))</f>
        <v/>
      </c>
      <c r="N6" s="605"/>
    </row>
    <row r="7" spans="1:14" s="526" customFormat="1" ht="23.1" customHeight="1">
      <c r="A7" s="533" t="s">
        <v>103</v>
      </c>
      <c r="B7" s="542"/>
      <c r="C7" s="550"/>
      <c r="D7" s="558"/>
      <c r="E7" s="567"/>
      <c r="F7" s="575"/>
      <c r="G7" s="575"/>
      <c r="H7" s="575"/>
      <c r="I7" s="575"/>
      <c r="J7" s="575"/>
      <c r="K7" s="575"/>
      <c r="L7" s="587"/>
      <c r="M7" s="597" t="str">
        <f t="shared" si="0"/>
        <v/>
      </c>
      <c r="N7" s="606"/>
    </row>
    <row r="8" spans="1:14" s="526" customFormat="1" ht="23.1" customHeight="1">
      <c r="A8" s="533" t="s">
        <v>103</v>
      </c>
      <c r="B8" s="542"/>
      <c r="C8" s="550"/>
      <c r="D8" s="558"/>
      <c r="E8" s="567"/>
      <c r="F8" s="575"/>
      <c r="G8" s="575"/>
      <c r="H8" s="575"/>
      <c r="I8" s="575"/>
      <c r="J8" s="575"/>
      <c r="K8" s="575"/>
      <c r="L8" s="587"/>
      <c r="M8" s="597" t="str">
        <f t="shared" si="0"/>
        <v/>
      </c>
      <c r="N8" s="606"/>
    </row>
    <row r="9" spans="1:14" s="526" customFormat="1" ht="23.1" customHeight="1">
      <c r="A9" s="533" t="s">
        <v>103</v>
      </c>
      <c r="B9" s="542"/>
      <c r="C9" s="550"/>
      <c r="D9" s="558"/>
      <c r="E9" s="567"/>
      <c r="F9" s="575"/>
      <c r="G9" s="575"/>
      <c r="H9" s="575"/>
      <c r="I9" s="575"/>
      <c r="J9" s="575"/>
      <c r="K9" s="575"/>
      <c r="L9" s="587"/>
      <c r="M9" s="597" t="str">
        <f t="shared" si="0"/>
        <v/>
      </c>
      <c r="N9" s="606"/>
    </row>
    <row r="10" spans="1:14" s="526" customFormat="1" ht="23.1" customHeight="1">
      <c r="A10" s="533" t="s">
        <v>103</v>
      </c>
      <c r="B10" s="542"/>
      <c r="C10" s="550"/>
      <c r="D10" s="558"/>
      <c r="E10" s="567"/>
      <c r="F10" s="575"/>
      <c r="G10" s="575"/>
      <c r="H10" s="575"/>
      <c r="I10" s="575"/>
      <c r="J10" s="575"/>
      <c r="K10" s="575"/>
      <c r="L10" s="587"/>
      <c r="M10" s="597" t="str">
        <f t="shared" si="0"/>
        <v/>
      </c>
      <c r="N10" s="606"/>
    </row>
    <row r="11" spans="1:14" s="526" customFormat="1" ht="23.1" customHeight="1">
      <c r="A11" s="533" t="s">
        <v>103</v>
      </c>
      <c r="B11" s="542"/>
      <c r="C11" s="550"/>
      <c r="D11" s="558"/>
      <c r="E11" s="567"/>
      <c r="F11" s="575"/>
      <c r="G11" s="575"/>
      <c r="H11" s="575"/>
      <c r="I11" s="575"/>
      <c r="J11" s="575"/>
      <c r="K11" s="575"/>
      <c r="L11" s="587"/>
      <c r="M11" s="597" t="str">
        <f t="shared" si="0"/>
        <v/>
      </c>
      <c r="N11" s="606"/>
    </row>
    <row r="12" spans="1:14" s="526" customFormat="1" ht="23.1" customHeight="1">
      <c r="A12" s="533" t="s">
        <v>103</v>
      </c>
      <c r="B12" s="542"/>
      <c r="C12" s="550"/>
      <c r="D12" s="558"/>
      <c r="E12" s="567"/>
      <c r="F12" s="575"/>
      <c r="G12" s="575"/>
      <c r="H12" s="575"/>
      <c r="I12" s="575"/>
      <c r="J12" s="575"/>
      <c r="K12" s="575"/>
      <c r="L12" s="587"/>
      <c r="M12" s="597" t="str">
        <f t="shared" si="0"/>
        <v/>
      </c>
      <c r="N12" s="606"/>
    </row>
    <row r="13" spans="1:14" s="526" customFormat="1" ht="23.1" customHeight="1">
      <c r="A13" s="533" t="s">
        <v>103</v>
      </c>
      <c r="B13" s="542"/>
      <c r="C13" s="550"/>
      <c r="D13" s="558"/>
      <c r="E13" s="567"/>
      <c r="F13" s="575"/>
      <c r="G13" s="575"/>
      <c r="H13" s="575"/>
      <c r="I13" s="575"/>
      <c r="J13" s="575"/>
      <c r="K13" s="575"/>
      <c r="L13" s="587"/>
      <c r="M13" s="597" t="str">
        <f t="shared" si="0"/>
        <v/>
      </c>
      <c r="N13" s="606"/>
    </row>
    <row r="14" spans="1:14" s="526" customFormat="1" ht="23.1" customHeight="1">
      <c r="A14" s="533" t="s">
        <v>103</v>
      </c>
      <c r="B14" s="542"/>
      <c r="C14" s="550"/>
      <c r="D14" s="558"/>
      <c r="E14" s="567"/>
      <c r="F14" s="575"/>
      <c r="G14" s="575"/>
      <c r="H14" s="575"/>
      <c r="I14" s="575"/>
      <c r="J14" s="575"/>
      <c r="K14" s="575"/>
      <c r="L14" s="587"/>
      <c r="M14" s="597" t="str">
        <f t="shared" si="0"/>
        <v/>
      </c>
      <c r="N14" s="606"/>
    </row>
    <row r="15" spans="1:14" s="526" customFormat="1" ht="23.1" customHeight="1">
      <c r="A15" s="533" t="s">
        <v>103</v>
      </c>
      <c r="B15" s="542"/>
      <c r="C15" s="550"/>
      <c r="D15" s="558"/>
      <c r="E15" s="567"/>
      <c r="F15" s="575"/>
      <c r="G15" s="575"/>
      <c r="H15" s="575"/>
      <c r="I15" s="575"/>
      <c r="J15" s="575"/>
      <c r="K15" s="575"/>
      <c r="L15" s="587"/>
      <c r="M15" s="597" t="str">
        <f t="shared" si="0"/>
        <v/>
      </c>
      <c r="N15" s="606"/>
    </row>
    <row r="16" spans="1:14" s="526" customFormat="1" ht="23.1" customHeight="1">
      <c r="A16" s="533" t="s">
        <v>103</v>
      </c>
      <c r="B16" s="542"/>
      <c r="C16" s="550"/>
      <c r="D16" s="558"/>
      <c r="E16" s="567"/>
      <c r="F16" s="575"/>
      <c r="G16" s="575"/>
      <c r="H16" s="575"/>
      <c r="I16" s="575"/>
      <c r="J16" s="575"/>
      <c r="K16" s="575"/>
      <c r="L16" s="587"/>
      <c r="M16" s="597" t="str">
        <f t="shared" si="0"/>
        <v/>
      </c>
      <c r="N16" s="606"/>
    </row>
    <row r="17" spans="1:14" s="526" customFormat="1" ht="23.1" customHeight="1">
      <c r="A17" s="533" t="s">
        <v>103</v>
      </c>
      <c r="B17" s="542"/>
      <c r="C17" s="550"/>
      <c r="D17" s="558"/>
      <c r="E17" s="567"/>
      <c r="F17" s="575"/>
      <c r="G17" s="575"/>
      <c r="H17" s="575"/>
      <c r="I17" s="575"/>
      <c r="J17" s="575"/>
      <c r="K17" s="575"/>
      <c r="L17" s="587"/>
      <c r="M17" s="597" t="str">
        <f t="shared" si="0"/>
        <v/>
      </c>
      <c r="N17" s="606"/>
    </row>
    <row r="18" spans="1:14" s="526" customFormat="1" ht="23.1" customHeight="1">
      <c r="A18" s="533" t="s">
        <v>103</v>
      </c>
      <c r="B18" s="542"/>
      <c r="C18" s="550"/>
      <c r="D18" s="558"/>
      <c r="E18" s="567"/>
      <c r="F18" s="575"/>
      <c r="G18" s="575"/>
      <c r="H18" s="575"/>
      <c r="I18" s="575"/>
      <c r="J18" s="575"/>
      <c r="K18" s="575"/>
      <c r="L18" s="587"/>
      <c r="M18" s="597" t="str">
        <f t="shared" si="0"/>
        <v/>
      </c>
      <c r="N18" s="606"/>
    </row>
    <row r="19" spans="1:14" s="526" customFormat="1" ht="23.1" customHeight="1">
      <c r="A19" s="533" t="s">
        <v>103</v>
      </c>
      <c r="B19" s="542"/>
      <c r="C19" s="550"/>
      <c r="D19" s="558"/>
      <c r="E19" s="567"/>
      <c r="F19" s="575"/>
      <c r="G19" s="575"/>
      <c r="H19" s="575"/>
      <c r="I19" s="575"/>
      <c r="J19" s="575"/>
      <c r="K19" s="575"/>
      <c r="L19" s="587"/>
      <c r="M19" s="597" t="str">
        <f t="shared" si="0"/>
        <v/>
      </c>
      <c r="N19" s="606"/>
    </row>
    <row r="20" spans="1:14" s="526" customFormat="1" ht="23.1" customHeight="1">
      <c r="A20" s="533" t="s">
        <v>103</v>
      </c>
      <c r="B20" s="542"/>
      <c r="C20" s="550"/>
      <c r="D20" s="558"/>
      <c r="E20" s="567"/>
      <c r="F20" s="575"/>
      <c r="G20" s="575"/>
      <c r="H20" s="575"/>
      <c r="I20" s="575"/>
      <c r="J20" s="575"/>
      <c r="K20" s="575"/>
      <c r="L20" s="587"/>
      <c r="M20" s="597" t="str">
        <f t="shared" si="0"/>
        <v/>
      </c>
      <c r="N20" s="606"/>
    </row>
    <row r="21" spans="1:14" s="526" customFormat="1" ht="23.1" customHeight="1">
      <c r="A21" s="534" t="s">
        <v>103</v>
      </c>
      <c r="B21" s="543"/>
      <c r="C21" s="551"/>
      <c r="D21" s="559"/>
      <c r="E21" s="568"/>
      <c r="F21" s="576"/>
      <c r="G21" s="576"/>
      <c r="H21" s="576"/>
      <c r="I21" s="576"/>
      <c r="J21" s="576"/>
      <c r="K21" s="576"/>
      <c r="L21" s="588"/>
      <c r="M21" s="598" t="str">
        <f t="shared" si="0"/>
        <v/>
      </c>
      <c r="N21" s="607"/>
    </row>
    <row r="22" spans="1:14" s="526" customFormat="1" ht="23.1" customHeight="1">
      <c r="A22" s="535" t="s">
        <v>102</v>
      </c>
      <c r="B22" s="544"/>
      <c r="C22" s="552"/>
      <c r="D22" s="560">
        <f>SUBTOTAL(109,テーブル2[請求・
支払額])</f>
        <v>0</v>
      </c>
      <c r="E22" s="569">
        <f>SUBTOTAL(109,テーブル2[出演費又は展示品等借上料])</f>
        <v>0</v>
      </c>
      <c r="F22" s="577">
        <f>SUBTOTAL(109,テーブル2[音楽・文芸費])</f>
        <v>0</v>
      </c>
      <c r="G22" s="577">
        <f>SUBTOTAL(109,テーブル2[設営・舞台費])</f>
        <v>0</v>
      </c>
      <c r="H22" s="577">
        <f>SUBTOTAL(109,テーブル2[謝金・旅費・通信費])</f>
        <v>0</v>
      </c>
      <c r="I22" s="577">
        <f>SUBTOTAL(109,テーブル2[宣伝・印刷費])</f>
        <v>0</v>
      </c>
      <c r="J22" s="577">
        <f>SUBTOTAL(109,テーブル2[記録費])</f>
        <v>0</v>
      </c>
      <c r="K22" s="577">
        <f>SUBTOTAL(109,テーブル2[保険料])</f>
        <v>0</v>
      </c>
      <c r="L22" s="589">
        <f>SUBTOTAL(109,テーブル2[企画・制作費
(直営・委託)])</f>
        <v>0</v>
      </c>
      <c r="M22" s="599">
        <f>SUBTOTAL(109,テーブル2[助成対象外経費])</f>
        <v>0</v>
      </c>
      <c r="N22" s="608"/>
    </row>
    <row r="23" spans="1:14" s="526" customFormat="1" ht="24" customHeight="1">
      <c r="A23" s="536"/>
      <c r="D23" s="561"/>
      <c r="E23" s="561"/>
      <c r="F23" s="561"/>
      <c r="G23" s="561"/>
      <c r="H23" s="561"/>
      <c r="I23" s="580" t="s">
        <v>214</v>
      </c>
      <c r="J23" s="582"/>
      <c r="K23" s="582"/>
      <c r="L23" s="590">
        <f>SUM(テーブル2[[#Totals],[出演費又は展示品等借上料]:[企画・制作費
(直営・委託)]])</f>
        <v>0</v>
      </c>
      <c r="M23" s="561"/>
    </row>
    <row r="24" spans="1:14" s="526" customFormat="1" ht="6.75" customHeight="1">
      <c r="A24" s="536"/>
      <c r="D24" s="561"/>
      <c r="E24" s="561"/>
      <c r="F24" s="561"/>
      <c r="G24" s="561"/>
      <c r="H24" s="561"/>
      <c r="I24" s="581"/>
      <c r="J24" s="581"/>
      <c r="K24" s="581"/>
      <c r="L24" s="591"/>
      <c r="M24" s="561"/>
    </row>
    <row r="25" spans="1:14" s="526" customFormat="1" ht="11.1" customHeight="1">
      <c r="A25" s="526" t="s">
        <v>201</v>
      </c>
    </row>
    <row r="26" spans="1:14" s="526" customFormat="1" ht="11.1" customHeight="1">
      <c r="A26" s="526" t="s">
        <v>202</v>
      </c>
    </row>
    <row r="27" spans="1:14" s="526" customFormat="1" ht="11.1" customHeight="1">
      <c r="A27" s="526" t="s">
        <v>204</v>
      </c>
    </row>
    <row r="28" spans="1:14" s="526" customFormat="1" ht="11.1" customHeight="1">
      <c r="A28" s="526" t="s">
        <v>203</v>
      </c>
    </row>
    <row r="29" spans="1:14" ht="11.1" customHeight="1">
      <c r="A29" s="526" t="s">
        <v>223</v>
      </c>
      <c r="B29" s="526"/>
      <c r="C29" s="526"/>
      <c r="D29" s="526"/>
      <c r="E29" s="526"/>
      <c r="F29" s="526"/>
      <c r="G29" s="526"/>
      <c r="H29" s="526"/>
      <c r="I29" s="526"/>
      <c r="J29" s="526"/>
      <c r="K29" s="526"/>
      <c r="L29" s="526"/>
      <c r="M29" s="526"/>
      <c r="N29" s="526"/>
    </row>
    <row r="30" spans="1:14" ht="11.1" customHeight="1">
      <c r="A30" s="526" t="s">
        <v>224</v>
      </c>
      <c r="B30" s="526"/>
      <c r="C30" s="526"/>
      <c r="D30" s="526"/>
      <c r="E30" s="526"/>
      <c r="F30" s="526"/>
      <c r="G30" s="526"/>
      <c r="H30" s="526"/>
      <c r="I30" s="526"/>
      <c r="J30" s="526"/>
      <c r="K30" s="526"/>
      <c r="L30" s="526"/>
      <c r="M30" s="526"/>
      <c r="N30" s="526"/>
    </row>
  </sheetData>
  <mergeCells count="7">
    <mergeCell ref="E2:M2"/>
    <mergeCell ref="I23:K23"/>
    <mergeCell ref="A2:A4"/>
    <mergeCell ref="B2:B4"/>
    <mergeCell ref="C2:C4"/>
    <mergeCell ref="D2:D4"/>
    <mergeCell ref="N2:N4"/>
  </mergeCells>
  <phoneticPr fontId="3"/>
  <printOptions horizontalCentered="1" verticalCentered="1"/>
  <pageMargins left="0.39370078740157483" right="0.19685039370078741" top="0.78740157480314965" bottom="0.39370078740157483" header="0.51181102362204722" footer="0.51181102362204722"/>
  <pageSetup paperSize="9" scale="87" fitToWidth="1" fitToHeight="0" orientation="landscape" usePrinterDefaults="1" r:id="rId1"/>
  <headerFooter alignWithMargins="0"/>
  <drawing r:id="rId2"/>
  <legacyDrawing r:id="rId3"/>
  <tableParts count="1">
    <tablePart r:id="rId4"/>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DBインポート用</vt:lpstr>
      <vt:lpstr>別記第３号様式(創造プログラム)</vt:lpstr>
      <vt:lpstr>別記第３様式(２)(創造プログラム)</vt:lpstr>
      <vt:lpstr>別記第３号様式(３)(創造プログラム)</vt:lpstr>
      <vt:lpstr>別記第３号様式(４)(創造プログラム)</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（財）地域創造</dc:creator>
  <cp:lastModifiedBy>507884</cp:lastModifiedBy>
  <cp:lastPrinted>2025-07-08T04:33:26Z</cp:lastPrinted>
  <dcterms:created xsi:type="dcterms:W3CDTF">2007-07-17T02:50:11Z</dcterms:created>
  <dcterms:modified xsi:type="dcterms:W3CDTF">2026-06-30T00:31:35Z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2026-06-30T00:31:35Z</vt:filetime>
  </property>
</Properties>
</file>