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まち)水道係\PC：1184\水道\調査物\県庁\市町村振興課\公営企業に係る「経営比較分析表」の分析等についてH28.2.19\39高知県（市区町村）（差替え）\34 黒潮町\"/>
    </mc:Choice>
  </mc:AlternateContent>
  <workbookProtection workbookPassword="B501"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R6" i="5"/>
  <c r="AQ8" i="4" s="1"/>
  <c r="Q6" i="5"/>
  <c r="AI8" i="4" s="1"/>
  <c r="P6" i="5"/>
  <c r="O6" i="5"/>
  <c r="N6" i="5"/>
  <c r="M6" i="5"/>
  <c r="L6" i="5"/>
  <c r="Z8" i="4" s="1"/>
  <c r="K6" i="5"/>
  <c r="J6" i="5"/>
  <c r="J8" i="4" s="1"/>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Z10" i="4"/>
  <c r="R10" i="4"/>
  <c r="J10" i="4"/>
  <c r="B10" i="4"/>
  <c r="AY8" i="4"/>
  <c r="R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<sst xmlns="http://schemas.openxmlformats.org/spreadsheetml/2006/main" count="217" uniqueCount="107">
  <si>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</si>
  <si>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</si>
  <si>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</si>
  <si>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</si>
  <si>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</si>
  <si>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</si>
  <si>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</si>
  <si>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</si>
  <si>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</si>
  <si>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</si>
  <si>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</si>
  <si>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</si>
  <si>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</si>
  <si>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</si>
  <si>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</si>
  <si>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</si>
  <si>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</si>
  <si>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</si>
  <si>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</si>
  <si>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</si>
  <si>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</si>
  <si>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</si>
  <si>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</si>
  <si>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</si>
  <si>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</si>
  <si>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</si>
  <si>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</si>
  <si>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</si>
  <si>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</si>
  <si>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</si>
  <si>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</si>
  <si>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</si>
  <si>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</si>
  <si>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</si>
  <si>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</si>
  <si>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</si>
  <si>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</si>
  <si>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</si>
  <si>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</si>
  <si>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</si>
  <si>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</si>
  <si>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</si>
  <si>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</si>
  <si>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</si>
  <si>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</si>
  <si>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</si>
  <si>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</si>
  <si>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</si>
  <si>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</si>
  <si>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</si>
  <si>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</si>
  <si>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</si>
  <si>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</si>
  <si>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</si>
  <si>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</si>
  <si>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</si>
  <si>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</si>
  <si>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</si>
  <si>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</si>
  <si>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</si>
  <si>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</si>
  <si>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</si>
  <si>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</si>
  <si>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</si>
  <si>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</si>
  <si>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</si>
  <si>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</si>
  <si>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</si>
  <si>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</si>
  <si>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</si>
  <si>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</si>
  <si>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</si>
  <si>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</si>
  <si>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</si>
  <si>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</si>
  <si>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</si>
  <si>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</si>
  <si>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</si>
  <si>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</si>
  <si>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</si>
  <si>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</si>
  <si>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</si>
  <si>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</si>
  <si>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</si>
  <si>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</si>
  <si>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</si>
  <si>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</si>
  <si>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</si>
  <si>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</si>
  <si>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</si>
  <si>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</si>
  <si>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</si>
  <si>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</si>
  <si>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高知県　黒潮町</t>
  </si>
  <si>
    <t>法適用</t>
  </si>
  <si>
    <t>水道事業</t>
  </si>
  <si>
    <t>末端給水事業</t>
  </si>
  <si>
    <t>A7</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</si>
  <si>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</si>
  <si>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</si>
  <si>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</si>
  <si>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</si>
  <si>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</si>
  <si>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</si>
  <si>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上記を踏まえ、管路更新等を計画的に行うとともに、水道料金の見直しを図っていく必要があります。水道基本計画の修正により検討していきます。</t>
    <rPh sb="0" eb="2">
      <t>ジョウキ</t>
    </rPh>
    <rPh sb="3" eb="4">
      <t>フ</t>
    </rPh>
    <rPh sb="7" eb="9">
      <t>カンロ</t>
    </rPh>
    <rPh sb="9" eb="11">
      <t>コウシン</t>
    </rPh>
    <rPh sb="11" eb="12">
      <t>トウ</t>
    </rPh>
    <rPh sb="13" eb="15">
      <t>ケイカク</t>
    </rPh>
    <rPh sb="15" eb="16">
      <t>テキ</t>
    </rPh>
    <rPh sb="17" eb="18">
      <t>オコナ</t>
    </rPh>
    <rPh sb="24" eb="26">
      <t>スイドウ</t>
    </rPh>
    <rPh sb="26" eb="28">
      <t>リョウキン</t>
    </rPh>
    <rPh sb="29" eb="31">
      <t>ミナオ</t>
    </rPh>
    <rPh sb="33" eb="34">
      <t>ハカ</t>
    </rPh>
    <rPh sb="38" eb="40">
      <t>ヒツヨウ</t>
    </rPh>
    <rPh sb="46" eb="48">
      <t>スイドウ</t>
    </rPh>
    <rPh sb="48" eb="50">
      <t>キホン</t>
    </rPh>
    <rPh sb="50" eb="52">
      <t>ケイカク</t>
    </rPh>
    <rPh sb="53" eb="55">
      <t>シュウセイ</t>
    </rPh>
    <rPh sb="58" eb="60">
      <t>ケントウ</t>
    </rPh>
    <phoneticPr fontId="4"/>
  </si>
  <si>
    <t>有収率や管路の法定耐用年数を考慮しながら管路更新率が少なくとも１％を下回らないように管路更新に取り組む必要があります。水道基本計画の修正により管路更新を計画的に実施していきます。</t>
    <rPh sb="0" eb="2">
      <t>ユウシュウ</t>
    </rPh>
    <rPh sb="2" eb="3">
      <t>リツ</t>
    </rPh>
    <rPh sb="4" eb="6">
      <t>カンロ</t>
    </rPh>
    <rPh sb="7" eb="9">
      <t>ホウテイ</t>
    </rPh>
    <rPh sb="9" eb="11">
      <t>タイヨウ</t>
    </rPh>
    <rPh sb="11" eb="13">
      <t>ネンスウ</t>
    </rPh>
    <rPh sb="14" eb="16">
      <t>コウリョ</t>
    </rPh>
    <rPh sb="20" eb="22">
      <t>カンロ</t>
    </rPh>
    <rPh sb="22" eb="24">
      <t>コウシン</t>
    </rPh>
    <rPh sb="24" eb="25">
      <t>リツ</t>
    </rPh>
    <rPh sb="26" eb="27">
      <t>スク</t>
    </rPh>
    <rPh sb="34" eb="36">
      <t>シタマワ</t>
    </rPh>
    <rPh sb="42" eb="44">
      <t>カンロ</t>
    </rPh>
    <rPh sb="44" eb="46">
      <t>コウシン</t>
    </rPh>
    <rPh sb="47" eb="48">
      <t>ト</t>
    </rPh>
    <rPh sb="49" eb="50">
      <t>ク</t>
    </rPh>
    <rPh sb="51" eb="53">
      <t>ヒツヨウ</t>
    </rPh>
    <rPh sb="59" eb="61">
      <t>スイドウ</t>
    </rPh>
    <rPh sb="61" eb="63">
      <t>キホン</t>
    </rPh>
    <rPh sb="63" eb="65">
      <t>ケイカク</t>
    </rPh>
    <rPh sb="66" eb="68">
      <t>シュウセイ</t>
    </rPh>
    <rPh sb="71" eb="73">
      <t>カンロ</t>
    </rPh>
    <rPh sb="73" eb="75">
      <t>コウシン</t>
    </rPh>
    <rPh sb="76" eb="78">
      <t>ケイカク</t>
    </rPh>
    <rPh sb="78" eb="79">
      <t>テキ</t>
    </rPh>
    <rPh sb="80" eb="82">
      <t>ジッシ</t>
    </rPh>
    <phoneticPr fontId="4"/>
  </si>
  <si>
    <t>企業債残高対給水収益比率が類似団体平均値の倍程度、経常収支比率、料金回収率、給水原価については、差があり、低い状態にあります。
また、施設利用率の低さについては施設統合について検討しており、課題となっている水道料金の値上げについては検討していく必要があります。</t>
    <rPh sb="0" eb="2">
      <t>キギョウ</t>
    </rPh>
    <rPh sb="2" eb="3">
      <t>サイ</t>
    </rPh>
    <rPh sb="3" eb="5">
      <t>ザンダカ</t>
    </rPh>
    <rPh sb="5" eb="6">
      <t>タイ</t>
    </rPh>
    <rPh sb="6" eb="8">
      <t>キュウスイ</t>
    </rPh>
    <rPh sb="8" eb="10">
      <t>シュウエキ</t>
    </rPh>
    <rPh sb="10" eb="12">
      <t>ヒリツ</t>
    </rPh>
    <rPh sb="13" eb="15">
      <t>ルイジ</t>
    </rPh>
    <rPh sb="15" eb="17">
      <t>ダンタイ</t>
    </rPh>
    <rPh sb="17" eb="20">
      <t>ヘイキンチ</t>
    </rPh>
    <rPh sb="21" eb="22">
      <t>バイ</t>
    </rPh>
    <rPh sb="22" eb="24">
      <t>テイド</t>
    </rPh>
    <rPh sb="25" eb="27">
      <t>ケイジョウ</t>
    </rPh>
    <rPh sb="27" eb="29">
      <t>シュウシ</t>
    </rPh>
    <rPh sb="29" eb="31">
      <t>ヒリツ</t>
    </rPh>
    <rPh sb="32" eb="34">
      <t>リョウキン</t>
    </rPh>
    <rPh sb="34" eb="36">
      <t>カイシュウ</t>
    </rPh>
    <rPh sb="36" eb="37">
      <t>リツ</t>
    </rPh>
    <rPh sb="38" eb="40">
      <t>キュウスイ</t>
    </rPh>
    <rPh sb="40" eb="42">
      <t>ゲンカ</t>
    </rPh>
    <rPh sb="48" eb="49">
      <t>サ</t>
    </rPh>
    <rPh sb="53" eb="54">
      <t>ヒク</t>
    </rPh>
    <rPh sb="55" eb="57">
      <t>ジョウタイ</t>
    </rPh>
    <rPh sb="67" eb="69">
      <t>シセツ</t>
    </rPh>
    <rPh sb="69" eb="72">
      <t>リヨウリツ</t>
    </rPh>
    <rPh sb="73" eb="74">
      <t>ヒク</t>
    </rPh>
    <rPh sb="80" eb="82">
      <t>シセツ</t>
    </rPh>
    <rPh sb="82" eb="84">
      <t>トウゴウ</t>
    </rPh>
    <rPh sb="88" eb="90">
      <t>ケントウ</t>
    </rPh>
    <rPh sb="95" eb="97">
      <t>カダイ</t>
    </rPh>
    <rPh sb="103" eb="105">
      <t>スイドウ</t>
    </rPh>
    <rPh sb="105" eb="107">
      <t>リョウキン</t>
    </rPh>
    <rPh sb="108" eb="110">
      <t>ネア</t>
    </rPh>
    <rPh sb="116" eb="118">
      <t>ケントウ</t>
    </rPh>
    <rPh sb="122" eb="12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</si>
</sst>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0.73</c:v>
                </c:pt>
                <c:pt idx="1">
                  <c:v>1.73</c:v>
                </c:pt>
                <c:pt idx="2">
                  <c:v>1.07</c:v>
                </c:pt>
                <c:pt idx="3">
                  <c:v>0.1</c:v>
                </c:pt>
                <c:pt idx="4">
                  <c:v>0.38</c:v>
                </c:pt>
              </c:numCache>
            </c:numRef>
          </c:val>
        </c:ser>
        <c:dLbls>
          <c:showLegendKey val="0"/>
          <c:showVal val="0"/>
          <c:showCatName val="0"/>
          <c:showSerName val="0"/>
          <c:showPercent val="0"/>
          <c:showBubbleSize val="0"/>
        </c:dLbls>
        <c:gapWidth val="150"/>
        <c:axId val="242344240"/>
        <c:axId val="24234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0.5</c:v>
                </c:pt>
                <c:pt idx="2">
                  <c:v>0.6</c:v>
                </c:pt>
                <c:pt idx="3">
                  <c:v>0.71</c:v>
                </c:pt>
                <c:pt idx="4">
                  <c:v>0.68</c:v>
                </c:pt>
              </c:numCache>
            </c:numRef>
          </c:val>
          <c:smooth val="0"/>
        </c:ser>
        <c:dLbls>
          <c:showLegendKey val="0"/>
          <c:showVal val="0"/>
          <c:showCatName val="0"/>
          <c:showSerName val="0"/>
          <c:showPercent val="0"/>
          <c:showBubbleSize val="0"/>
        </c:dLbls>
        <c:marker val="1"/>
        <c:smooth val="0"/>
        <c:axId val="242344240"/>
        <c:axId val="242344624"/>
      </c:lineChart>
      <c:dateAx>
        <c:axId val="242344240"/>
        <c:scaling>
          <c:orientation val="minMax"/>
        </c:scaling>
        <c:delete val="1"/>
        <c:axPos val="b"/>
        <c:numFmt formatCode="ge" sourceLinked="1"/>
        <c:majorTickMark val="none"/>
        <c:minorTickMark val="none"/>
        <c:tickLblPos val="none"/>
        <c:crossAx val="242344624"/>
        <c:crosses val="autoZero"/>
        <c:auto val="1"/>
        <c:lblOffset val="100"/>
        <c:baseTimeUnit val="years"/>
      </c:dateAx>
      <c:valAx>
        <c:axId val="24234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34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47.01</c:v>
                </c:pt>
                <c:pt idx="1">
                  <c:v>46.37</c:v>
                </c:pt>
                <c:pt idx="2">
                  <c:v>45.69</c:v>
                </c:pt>
                <c:pt idx="3">
                  <c:v>45.74</c:v>
                </c:pt>
                <c:pt idx="4">
                  <c:v>43.83</c:v>
                </c:pt>
              </c:numCache>
            </c:numRef>
          </c:val>
        </c:ser>
        <c:dLbls>
          <c:showLegendKey val="0"/>
          <c:showVal val="0"/>
          <c:showCatName val="0"/>
          <c:showSerName val="0"/>
          <c:showPercent val="0"/>
          <c:showBubbleSize val="0"/>
        </c:dLbls>
        <c:gapWidth val="150"/>
        <c:axId val="243181768"/>
        <c:axId val="243182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53.5</c:v>
                </c:pt>
                <c:pt idx="1">
                  <c:v>52.9</c:v>
                </c:pt>
                <c:pt idx="2">
                  <c:v>54.51</c:v>
                </c:pt>
                <c:pt idx="3">
                  <c:v>54.47</c:v>
                </c:pt>
                <c:pt idx="4">
                  <c:v>53.61</c:v>
                </c:pt>
              </c:numCache>
            </c:numRef>
          </c:val>
          <c:smooth val="0"/>
        </c:ser>
        <c:dLbls>
          <c:showLegendKey val="0"/>
          <c:showVal val="0"/>
          <c:showCatName val="0"/>
          <c:showSerName val="0"/>
          <c:showPercent val="0"/>
          <c:showBubbleSize val="0"/>
        </c:dLbls>
        <c:marker val="1"/>
        <c:smooth val="0"/>
        <c:axId val="243181768"/>
        <c:axId val="243182160"/>
      </c:lineChart>
      <c:dateAx>
        <c:axId val="243181768"/>
        <c:scaling>
          <c:orientation val="minMax"/>
        </c:scaling>
        <c:delete val="1"/>
        <c:axPos val="b"/>
        <c:numFmt formatCode="ge" sourceLinked="1"/>
        <c:majorTickMark val="none"/>
        <c:minorTickMark val="none"/>
        <c:tickLblPos val="none"/>
        <c:crossAx val="243182160"/>
        <c:crosses val="autoZero"/>
        <c:auto val="1"/>
        <c:lblOffset val="100"/>
        <c:baseTimeUnit val="years"/>
      </c:dateAx>
      <c:valAx>
        <c:axId val="24318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181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81.05</c:v>
                </c:pt>
                <c:pt idx="1">
                  <c:v>81.13</c:v>
                </c:pt>
                <c:pt idx="2">
                  <c:v>80.8</c:v>
                </c:pt>
                <c:pt idx="3">
                  <c:v>81.48</c:v>
                </c:pt>
                <c:pt idx="4">
                  <c:v>80.67</c:v>
                </c:pt>
              </c:numCache>
            </c:numRef>
          </c:val>
        </c:ser>
        <c:dLbls>
          <c:showLegendKey val="0"/>
          <c:showVal val="0"/>
          <c:showCatName val="0"/>
          <c:showSerName val="0"/>
          <c:showPercent val="0"/>
          <c:showBubbleSize val="0"/>
        </c:dLbls>
        <c:gapWidth val="150"/>
        <c:axId val="243651232"/>
        <c:axId val="243651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82.8</c:v>
                </c:pt>
                <c:pt idx="1">
                  <c:v>81.63</c:v>
                </c:pt>
                <c:pt idx="2">
                  <c:v>81.790000000000006</c:v>
                </c:pt>
                <c:pt idx="3">
                  <c:v>81.459999999999994</c:v>
                </c:pt>
                <c:pt idx="4">
                  <c:v>81.31</c:v>
                </c:pt>
              </c:numCache>
            </c:numRef>
          </c:val>
          <c:smooth val="0"/>
        </c:ser>
        <c:dLbls>
          <c:showLegendKey val="0"/>
          <c:showVal val="0"/>
          <c:showCatName val="0"/>
          <c:showSerName val="0"/>
          <c:showPercent val="0"/>
          <c:showBubbleSize val="0"/>
        </c:dLbls>
        <c:marker val="1"/>
        <c:smooth val="0"/>
        <c:axId val="243651232"/>
        <c:axId val="243651624"/>
      </c:lineChart>
      <c:dateAx>
        <c:axId val="243651232"/>
        <c:scaling>
          <c:orientation val="minMax"/>
        </c:scaling>
        <c:delete val="1"/>
        <c:axPos val="b"/>
        <c:numFmt formatCode="ge" sourceLinked="1"/>
        <c:majorTickMark val="none"/>
        <c:minorTickMark val="none"/>
        <c:tickLblPos val="none"/>
        <c:crossAx val="243651624"/>
        <c:crosses val="autoZero"/>
        <c:auto val="1"/>
        <c:lblOffset val="100"/>
        <c:baseTimeUnit val="years"/>
      </c:dateAx>
      <c:valAx>
        <c:axId val="243651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65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102.72</c:v>
                </c:pt>
                <c:pt idx="1">
                  <c:v>103.73</c:v>
                </c:pt>
                <c:pt idx="2">
                  <c:v>102.45</c:v>
                </c:pt>
                <c:pt idx="3">
                  <c:v>105.21</c:v>
                </c:pt>
                <c:pt idx="4">
                  <c:v>99.5</c:v>
                </c:pt>
              </c:numCache>
            </c:numRef>
          </c:val>
        </c:ser>
        <c:dLbls>
          <c:showLegendKey val="0"/>
          <c:showVal val="0"/>
          <c:showCatName val="0"/>
          <c:showSerName val="0"/>
          <c:showPercent val="0"/>
          <c:showBubbleSize val="0"/>
        </c:dLbls>
        <c:gapWidth val="150"/>
        <c:axId val="242872280"/>
        <c:axId val="242878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111.1</c:v>
                </c:pt>
                <c:pt idx="1">
                  <c:v>109.08</c:v>
                </c:pt>
                <c:pt idx="2">
                  <c:v>108.33</c:v>
                </c:pt>
                <c:pt idx="3">
                  <c:v>107.95</c:v>
                </c:pt>
                <c:pt idx="4">
                  <c:v>109.49</c:v>
                </c:pt>
              </c:numCache>
            </c:numRef>
          </c:val>
          <c:smooth val="0"/>
        </c:ser>
        <c:dLbls>
          <c:showLegendKey val="0"/>
          <c:showVal val="0"/>
          <c:showCatName val="0"/>
          <c:showSerName val="0"/>
          <c:showPercent val="0"/>
          <c:showBubbleSize val="0"/>
        </c:dLbls>
        <c:marker val="1"/>
        <c:smooth val="0"/>
        <c:axId val="242872280"/>
        <c:axId val="242878808"/>
      </c:lineChart>
      <c:dateAx>
        <c:axId val="242872280"/>
        <c:scaling>
          <c:orientation val="minMax"/>
        </c:scaling>
        <c:delete val="1"/>
        <c:axPos val="b"/>
        <c:numFmt formatCode="ge" sourceLinked="1"/>
        <c:majorTickMark val="none"/>
        <c:minorTickMark val="none"/>
        <c:tickLblPos val="none"/>
        <c:crossAx val="242878808"/>
        <c:crosses val="autoZero"/>
        <c:auto val="1"/>
        <c:lblOffset val="100"/>
        <c:baseTimeUnit val="years"/>
      </c:dateAx>
      <c:valAx>
        <c:axId val="242878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2872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26.72</c:v>
                </c:pt>
                <c:pt idx="1">
                  <c:v>27.91</c:v>
                </c:pt>
                <c:pt idx="2">
                  <c:v>28.87</c:v>
                </c:pt>
                <c:pt idx="3">
                  <c:v>29.78</c:v>
                </c:pt>
                <c:pt idx="4">
                  <c:v>41.79</c:v>
                </c:pt>
              </c:numCache>
            </c:numRef>
          </c:val>
        </c:ser>
        <c:dLbls>
          <c:showLegendKey val="0"/>
          <c:showVal val="0"/>
          <c:showCatName val="0"/>
          <c:showSerName val="0"/>
          <c:showPercent val="0"/>
          <c:showBubbleSize val="0"/>
        </c:dLbls>
        <c:gapWidth val="150"/>
        <c:axId val="242833944"/>
        <c:axId val="242912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35.71</c:v>
                </c:pt>
                <c:pt idx="1">
                  <c:v>37.25</c:v>
                </c:pt>
                <c:pt idx="2">
                  <c:v>37.799999999999997</c:v>
                </c:pt>
                <c:pt idx="3">
                  <c:v>38.520000000000003</c:v>
                </c:pt>
                <c:pt idx="4">
                  <c:v>46.67</c:v>
                </c:pt>
              </c:numCache>
            </c:numRef>
          </c:val>
          <c:smooth val="0"/>
        </c:ser>
        <c:dLbls>
          <c:showLegendKey val="0"/>
          <c:showVal val="0"/>
          <c:showCatName val="0"/>
          <c:showSerName val="0"/>
          <c:showPercent val="0"/>
          <c:showBubbleSize val="0"/>
        </c:dLbls>
        <c:marker val="1"/>
        <c:smooth val="0"/>
        <c:axId val="242833944"/>
        <c:axId val="242912152"/>
      </c:lineChart>
      <c:dateAx>
        <c:axId val="242833944"/>
        <c:scaling>
          <c:orientation val="minMax"/>
        </c:scaling>
        <c:delete val="1"/>
        <c:axPos val="b"/>
        <c:numFmt formatCode="ge" sourceLinked="1"/>
        <c:majorTickMark val="none"/>
        <c:minorTickMark val="none"/>
        <c:tickLblPos val="none"/>
        <c:crossAx val="242912152"/>
        <c:crosses val="autoZero"/>
        <c:auto val="1"/>
        <c:lblOffset val="100"/>
        <c:baseTimeUnit val="years"/>
      </c:dateAx>
      <c:valAx>
        <c:axId val="242912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833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formatCode="#,##0.00;&quot;△&quot;#,##0.00">
                  <c:v>0</c:v>
                </c:pt>
                <c:pt idx="1">
                  <c:v>1</c:v>
                </c:pt>
                <c:pt idx="2">
                  <c:v>0.99</c:v>
                </c:pt>
                <c:pt idx="3">
                  <c:v>1.5</c:v>
                </c:pt>
                <c:pt idx="4">
                  <c:v>3.91</c:v>
                </c:pt>
              </c:numCache>
            </c:numRef>
          </c:val>
        </c:ser>
        <c:dLbls>
          <c:showLegendKey val="0"/>
          <c:showVal val="0"/>
          <c:showCatName val="0"/>
          <c:showSerName val="0"/>
          <c:showPercent val="0"/>
          <c:showBubbleSize val="0"/>
        </c:dLbls>
        <c:gapWidth val="150"/>
        <c:axId val="243345736"/>
        <c:axId val="242962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6.62</c:v>
                </c:pt>
                <c:pt idx="1">
                  <c:v>7.9</c:v>
                </c:pt>
                <c:pt idx="2">
                  <c:v>8.2200000000000006</c:v>
                </c:pt>
                <c:pt idx="3">
                  <c:v>9.43</c:v>
                </c:pt>
                <c:pt idx="4">
                  <c:v>10.029999999999999</c:v>
                </c:pt>
              </c:numCache>
            </c:numRef>
          </c:val>
          <c:smooth val="0"/>
        </c:ser>
        <c:dLbls>
          <c:showLegendKey val="0"/>
          <c:showVal val="0"/>
          <c:showCatName val="0"/>
          <c:showSerName val="0"/>
          <c:showPercent val="0"/>
          <c:showBubbleSize val="0"/>
        </c:dLbls>
        <c:marker val="1"/>
        <c:smooth val="0"/>
        <c:axId val="243345736"/>
        <c:axId val="242962664"/>
      </c:lineChart>
      <c:dateAx>
        <c:axId val="243345736"/>
        <c:scaling>
          <c:orientation val="minMax"/>
        </c:scaling>
        <c:delete val="1"/>
        <c:axPos val="b"/>
        <c:numFmt formatCode="ge" sourceLinked="1"/>
        <c:majorTickMark val="none"/>
        <c:minorTickMark val="none"/>
        <c:tickLblPos val="none"/>
        <c:crossAx val="242962664"/>
        <c:crosses val="autoZero"/>
        <c:auto val="1"/>
        <c:lblOffset val="100"/>
        <c:baseTimeUnit val="years"/>
      </c:dateAx>
      <c:valAx>
        <c:axId val="242962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345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42963840"/>
        <c:axId val="242964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17.43</c:v>
                </c:pt>
                <c:pt idx="1">
                  <c:v>16.09</c:v>
                </c:pt>
                <c:pt idx="2">
                  <c:v>15.69</c:v>
                </c:pt>
                <c:pt idx="3">
                  <c:v>13.47</c:v>
                </c:pt>
                <c:pt idx="4">
                  <c:v>9.49</c:v>
                </c:pt>
              </c:numCache>
            </c:numRef>
          </c:val>
          <c:smooth val="0"/>
        </c:ser>
        <c:dLbls>
          <c:showLegendKey val="0"/>
          <c:showVal val="0"/>
          <c:showCatName val="0"/>
          <c:showSerName val="0"/>
          <c:showPercent val="0"/>
          <c:showBubbleSize val="0"/>
        </c:dLbls>
        <c:marker val="1"/>
        <c:smooth val="0"/>
        <c:axId val="242963840"/>
        <c:axId val="242964232"/>
      </c:lineChart>
      <c:dateAx>
        <c:axId val="242963840"/>
        <c:scaling>
          <c:orientation val="minMax"/>
        </c:scaling>
        <c:delete val="1"/>
        <c:axPos val="b"/>
        <c:numFmt formatCode="ge" sourceLinked="1"/>
        <c:majorTickMark val="none"/>
        <c:minorTickMark val="none"/>
        <c:tickLblPos val="none"/>
        <c:crossAx val="242964232"/>
        <c:crosses val="autoZero"/>
        <c:auto val="1"/>
        <c:lblOffset val="100"/>
        <c:baseTimeUnit val="years"/>
      </c:dateAx>
      <c:valAx>
        <c:axId val="2429642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296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1436.51</c:v>
                </c:pt>
                <c:pt idx="1">
                  <c:v>706.64</c:v>
                </c:pt>
                <c:pt idx="2">
                  <c:v>819.01</c:v>
                </c:pt>
                <c:pt idx="3">
                  <c:v>355.74</c:v>
                </c:pt>
                <c:pt idx="4">
                  <c:v>273.55</c:v>
                </c:pt>
              </c:numCache>
            </c:numRef>
          </c:val>
        </c:ser>
        <c:dLbls>
          <c:showLegendKey val="0"/>
          <c:showVal val="0"/>
          <c:showCatName val="0"/>
          <c:showSerName val="0"/>
          <c:showPercent val="0"/>
          <c:showBubbleSize val="0"/>
        </c:dLbls>
        <c:gapWidth val="150"/>
        <c:axId val="242965408"/>
        <c:axId val="242965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1149.75</c:v>
                </c:pt>
                <c:pt idx="1">
                  <c:v>1128.25</c:v>
                </c:pt>
                <c:pt idx="2">
                  <c:v>1159.4100000000001</c:v>
                </c:pt>
                <c:pt idx="3">
                  <c:v>1081.23</c:v>
                </c:pt>
                <c:pt idx="4">
                  <c:v>406.37</c:v>
                </c:pt>
              </c:numCache>
            </c:numRef>
          </c:val>
          <c:smooth val="0"/>
        </c:ser>
        <c:dLbls>
          <c:showLegendKey val="0"/>
          <c:showVal val="0"/>
          <c:showCatName val="0"/>
          <c:showSerName val="0"/>
          <c:showPercent val="0"/>
          <c:showBubbleSize val="0"/>
        </c:dLbls>
        <c:marker val="1"/>
        <c:smooth val="0"/>
        <c:axId val="242965408"/>
        <c:axId val="242965800"/>
      </c:lineChart>
      <c:dateAx>
        <c:axId val="242965408"/>
        <c:scaling>
          <c:orientation val="minMax"/>
        </c:scaling>
        <c:delete val="1"/>
        <c:axPos val="b"/>
        <c:numFmt formatCode="ge" sourceLinked="1"/>
        <c:majorTickMark val="none"/>
        <c:minorTickMark val="none"/>
        <c:tickLblPos val="none"/>
        <c:crossAx val="242965800"/>
        <c:crosses val="autoZero"/>
        <c:auto val="1"/>
        <c:lblOffset val="100"/>
        <c:baseTimeUnit val="years"/>
      </c:dateAx>
      <c:valAx>
        <c:axId val="2429658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296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835.28</c:v>
                </c:pt>
                <c:pt idx="1">
                  <c:v>827.9</c:v>
                </c:pt>
                <c:pt idx="2">
                  <c:v>825.06</c:v>
                </c:pt>
                <c:pt idx="3">
                  <c:v>835.12</c:v>
                </c:pt>
                <c:pt idx="4">
                  <c:v>865.39</c:v>
                </c:pt>
              </c:numCache>
            </c:numRef>
          </c:val>
        </c:ser>
        <c:dLbls>
          <c:showLegendKey val="0"/>
          <c:showVal val="0"/>
          <c:showCatName val="0"/>
          <c:showSerName val="0"/>
          <c:showPercent val="0"/>
          <c:showBubbleSize val="0"/>
        </c:dLbls>
        <c:gapWidth val="150"/>
        <c:axId val="243381168"/>
        <c:axId val="243381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462.52</c:v>
                </c:pt>
                <c:pt idx="1">
                  <c:v>474.06</c:v>
                </c:pt>
                <c:pt idx="2">
                  <c:v>458</c:v>
                </c:pt>
                <c:pt idx="3">
                  <c:v>443.13</c:v>
                </c:pt>
                <c:pt idx="4">
                  <c:v>442.54</c:v>
                </c:pt>
              </c:numCache>
            </c:numRef>
          </c:val>
          <c:smooth val="0"/>
        </c:ser>
        <c:dLbls>
          <c:showLegendKey val="0"/>
          <c:showVal val="0"/>
          <c:showCatName val="0"/>
          <c:showSerName val="0"/>
          <c:showPercent val="0"/>
          <c:showBubbleSize val="0"/>
        </c:dLbls>
        <c:marker val="1"/>
        <c:smooth val="0"/>
        <c:axId val="243381168"/>
        <c:axId val="243381560"/>
      </c:lineChart>
      <c:dateAx>
        <c:axId val="243381168"/>
        <c:scaling>
          <c:orientation val="minMax"/>
        </c:scaling>
        <c:delete val="1"/>
        <c:axPos val="b"/>
        <c:numFmt formatCode="ge" sourceLinked="1"/>
        <c:majorTickMark val="none"/>
        <c:minorTickMark val="none"/>
        <c:tickLblPos val="none"/>
        <c:crossAx val="243381560"/>
        <c:crosses val="autoZero"/>
        <c:auto val="1"/>
        <c:lblOffset val="100"/>
        <c:baseTimeUnit val="years"/>
      </c:dateAx>
      <c:valAx>
        <c:axId val="2433815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338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96.82</c:v>
                </c:pt>
                <c:pt idx="1">
                  <c:v>97.28</c:v>
                </c:pt>
                <c:pt idx="2">
                  <c:v>97.39</c:v>
                </c:pt>
                <c:pt idx="3">
                  <c:v>98.68</c:v>
                </c:pt>
                <c:pt idx="4">
                  <c:v>94.65</c:v>
                </c:pt>
              </c:numCache>
            </c:numRef>
          </c:val>
        </c:ser>
        <c:dLbls>
          <c:showLegendKey val="0"/>
          <c:showVal val="0"/>
          <c:showCatName val="0"/>
          <c:showSerName val="0"/>
          <c:showPercent val="0"/>
          <c:showBubbleSize val="0"/>
        </c:dLbls>
        <c:gapWidth val="150"/>
        <c:axId val="243178632"/>
        <c:axId val="24317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99.71</c:v>
                </c:pt>
                <c:pt idx="1">
                  <c:v>96.62</c:v>
                </c:pt>
                <c:pt idx="2">
                  <c:v>96.27</c:v>
                </c:pt>
                <c:pt idx="3">
                  <c:v>95.4</c:v>
                </c:pt>
                <c:pt idx="4">
                  <c:v>98.6</c:v>
                </c:pt>
              </c:numCache>
            </c:numRef>
          </c:val>
          <c:smooth val="0"/>
        </c:ser>
        <c:dLbls>
          <c:showLegendKey val="0"/>
          <c:showVal val="0"/>
          <c:showCatName val="0"/>
          <c:showSerName val="0"/>
          <c:showPercent val="0"/>
          <c:showBubbleSize val="0"/>
        </c:dLbls>
        <c:marker val="1"/>
        <c:smooth val="0"/>
        <c:axId val="243178632"/>
        <c:axId val="243179024"/>
      </c:lineChart>
      <c:dateAx>
        <c:axId val="243178632"/>
        <c:scaling>
          <c:orientation val="minMax"/>
        </c:scaling>
        <c:delete val="1"/>
        <c:axPos val="b"/>
        <c:numFmt formatCode="ge" sourceLinked="1"/>
        <c:majorTickMark val="none"/>
        <c:minorTickMark val="none"/>
        <c:tickLblPos val="none"/>
        <c:crossAx val="243179024"/>
        <c:crosses val="autoZero"/>
        <c:auto val="1"/>
        <c:lblOffset val="100"/>
        <c:baseTimeUnit val="years"/>
      </c:dateAx>
      <c:valAx>
        <c:axId val="24317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178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123.08</c:v>
                </c:pt>
                <c:pt idx="1">
                  <c:v>121.76</c:v>
                </c:pt>
                <c:pt idx="2">
                  <c:v>122.66</c:v>
                </c:pt>
                <c:pt idx="3">
                  <c:v>121.5</c:v>
                </c:pt>
                <c:pt idx="4">
                  <c:v>127.37</c:v>
                </c:pt>
              </c:numCache>
            </c:numRef>
          </c:val>
        </c:ser>
        <c:dLbls>
          <c:showLegendKey val="0"/>
          <c:showVal val="0"/>
          <c:showCatName val="0"/>
          <c:showSerName val="0"/>
          <c:showPercent val="0"/>
          <c:showBubbleSize val="0"/>
        </c:dLbls>
        <c:gapWidth val="150"/>
        <c:axId val="243180200"/>
        <c:axId val="24318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176.84</c:v>
                </c:pt>
                <c:pt idx="1">
                  <c:v>184.53</c:v>
                </c:pt>
                <c:pt idx="2">
                  <c:v>186.94</c:v>
                </c:pt>
                <c:pt idx="3">
                  <c:v>186.15</c:v>
                </c:pt>
                <c:pt idx="4">
                  <c:v>181.67</c:v>
                </c:pt>
              </c:numCache>
            </c:numRef>
          </c:val>
          <c:smooth val="0"/>
        </c:ser>
        <c:dLbls>
          <c:showLegendKey val="0"/>
          <c:showVal val="0"/>
          <c:showCatName val="0"/>
          <c:showSerName val="0"/>
          <c:showPercent val="0"/>
          <c:showBubbleSize val="0"/>
        </c:dLbls>
        <c:marker val="1"/>
        <c:smooth val="0"/>
        <c:axId val="243180200"/>
        <c:axId val="243180592"/>
      </c:lineChart>
      <c:dateAx>
        <c:axId val="243180200"/>
        <c:scaling>
          <c:orientation val="minMax"/>
        </c:scaling>
        <c:delete val="1"/>
        <c:axPos val="b"/>
        <c:numFmt formatCode="ge" sourceLinked="1"/>
        <c:majorTickMark val="none"/>
        <c:minorTickMark val="none"/>
        <c:tickLblPos val="none"/>
        <c:crossAx val="243180592"/>
        <c:crosses val="autoZero"/>
        <c:auto val="1"/>
        <c:lblOffset val="100"/>
        <c:baseTimeUnit val="years"/>
      </c:dateAx>
      <c:valAx>
        <c:axId val="24318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180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O1" zoomScaleNormal="10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高知県　黒潮町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A7</v>
      </c>
      <c r="AA8" s="72"/>
      <c r="AB8" s="72"/>
      <c r="AC8" s="72"/>
      <c r="AD8" s="72"/>
      <c r="AE8" s="72"/>
      <c r="AF8" s="72"/>
      <c r="AG8" s="73"/>
      <c r="AH8" s="3"/>
      <c r="AI8" s="74">
        <f>データ!Q6</f>
        <v>12137</v>
      </c>
      <c r="AJ8" s="75"/>
      <c r="AK8" s="75"/>
      <c r="AL8" s="75"/>
      <c r="AM8" s="75"/>
      <c r="AN8" s="75"/>
      <c r="AO8" s="75"/>
      <c r="AP8" s="76"/>
      <c r="AQ8" s="57">
        <f>データ!R6</f>
        <v>188.58</v>
      </c>
      <c r="AR8" s="57"/>
      <c r="AS8" s="57"/>
      <c r="AT8" s="57"/>
      <c r="AU8" s="57"/>
      <c r="AV8" s="57"/>
      <c r="AW8" s="57"/>
      <c r="AX8" s="57"/>
      <c r="AY8" s="57">
        <f>データ!S6</f>
        <v>64.36</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53.6</v>
      </c>
      <c r="K10" s="57"/>
      <c r="L10" s="57"/>
      <c r="M10" s="57"/>
      <c r="N10" s="57"/>
      <c r="O10" s="57"/>
      <c r="P10" s="57"/>
      <c r="Q10" s="57"/>
      <c r="R10" s="57">
        <f>データ!O6</f>
        <v>98.74</v>
      </c>
      <c r="S10" s="57"/>
      <c r="T10" s="57"/>
      <c r="U10" s="57"/>
      <c r="V10" s="57"/>
      <c r="W10" s="57"/>
      <c r="X10" s="57"/>
      <c r="Y10" s="57"/>
      <c r="Z10" s="65">
        <f>データ!P6</f>
        <v>2270</v>
      </c>
      <c r="AA10" s="65"/>
      <c r="AB10" s="65"/>
      <c r="AC10" s="65"/>
      <c r="AD10" s="65"/>
      <c r="AE10" s="65"/>
      <c r="AF10" s="65"/>
      <c r="AG10" s="65"/>
      <c r="AH10" s="2"/>
      <c r="AI10" s="65">
        <f>データ!T6</f>
        <v>11927</v>
      </c>
      <c r="AJ10" s="65"/>
      <c r="AK10" s="65"/>
      <c r="AL10" s="65"/>
      <c r="AM10" s="65"/>
      <c r="AN10" s="65"/>
      <c r="AO10" s="65"/>
      <c r="AP10" s="65"/>
      <c r="AQ10" s="57">
        <f>データ!U6</f>
        <v>228.76</v>
      </c>
      <c r="AR10" s="57"/>
      <c r="AS10" s="57"/>
      <c r="AT10" s="57"/>
      <c r="AU10" s="57"/>
      <c r="AV10" s="57"/>
      <c r="AW10" s="57"/>
      <c r="AX10" s="57"/>
      <c r="AY10" s="57">
        <f>データ!V6</f>
        <v>52.14</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104</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394289</v>
      </c>
      <c r="D6" s="31">
        <f t="shared" si="3"/>
        <v>46</v>
      </c>
      <c r="E6" s="31">
        <f t="shared" si="3"/>
        <v>1</v>
      </c>
      <c r="F6" s="31">
        <f t="shared" si="3"/>
        <v>0</v>
      </c>
      <c r="G6" s="31">
        <f t="shared" si="3"/>
        <v>1</v>
      </c>
      <c r="H6" s="31" t="str">
        <f t="shared" si="3"/>
        <v>高知県　黒潮町</v>
      </c>
      <c r="I6" s="31" t="str">
        <f t="shared" si="3"/>
        <v>法適用</v>
      </c>
      <c r="J6" s="31" t="str">
        <f t="shared" si="3"/>
        <v>水道事業</v>
      </c>
      <c r="K6" s="31" t="str">
        <f t="shared" si="3"/>
        <v>末端給水事業</v>
      </c>
      <c r="L6" s="31" t="str">
        <f t="shared" si="3"/>
        <v>A7</v>
      </c>
      <c r="M6" s="32" t="str">
        <f t="shared" si="3"/>
        <v>-</v>
      </c>
      <c r="N6" s="32">
        <f t="shared" si="3"/>
        <v>53.6</v>
      </c>
      <c r="O6" s="32">
        <f t="shared" si="3"/>
        <v>98.74</v>
      </c>
      <c r="P6" s="32">
        <f t="shared" si="3"/>
        <v>2270</v>
      </c>
      <c r="Q6" s="32">
        <f t="shared" si="3"/>
        <v>12137</v>
      </c>
      <c r="R6" s="32">
        <f t="shared" si="3"/>
        <v>188.58</v>
      </c>
      <c r="S6" s="32">
        <f t="shared" si="3"/>
        <v>64.36</v>
      </c>
      <c r="T6" s="32">
        <f t="shared" si="3"/>
        <v>11927</v>
      </c>
      <c r="U6" s="32">
        <f t="shared" si="3"/>
        <v>228.76</v>
      </c>
      <c r="V6" s="32">
        <f t="shared" si="3"/>
        <v>52.14</v>
      </c>
      <c r="W6" s="33">
        <f>IF(W7="",NA(),W7)</f>
        <v>102.72</v>
      </c>
      <c r="X6" s="33">
        <f t="shared" ref="X6:AF6" si="4">IF(X7="",NA(),X7)</f>
        <v>103.73</v>
      </c>
      <c r="Y6" s="33">
        <f t="shared" si="4"/>
        <v>102.45</v>
      </c>
      <c r="Z6" s="33">
        <f t="shared" si="4"/>
        <v>105.21</v>
      </c>
      <c r="AA6" s="33">
        <f t="shared" si="4"/>
        <v>99.5</v>
      </c>
      <c r="AB6" s="33">
        <f t="shared" si="4"/>
        <v>111.1</v>
      </c>
      <c r="AC6" s="33">
        <f t="shared" si="4"/>
        <v>109.08</v>
      </c>
      <c r="AD6" s="33">
        <f t="shared" si="4"/>
        <v>108.33</v>
      </c>
      <c r="AE6" s="33">
        <f t="shared" si="4"/>
        <v>107.95</v>
      </c>
      <c r="AF6" s="33">
        <f t="shared" si="4"/>
        <v>109.49</v>
      </c>
      <c r="AG6" s="32" t="str">
        <f>IF(AG7="","",IF(AG7="-","【-】","【"&amp;SUBSTITUTE(TEXT(AG7,"#,##0.00"),"-","△")&amp;"】"))</f>
        <v>【113.03】</v>
      </c>
      <c r="AH6" s="32">
        <f>IF(AH7="",NA(),AH7)</f>
        <v>0</v>
      </c>
      <c r="AI6" s="32">
        <f t="shared" ref="AI6:AQ6" si="5">IF(AI7="",NA(),AI7)</f>
        <v>0</v>
      </c>
      <c r="AJ6" s="32">
        <f t="shared" si="5"/>
        <v>0</v>
      </c>
      <c r="AK6" s="32">
        <f t="shared" si="5"/>
        <v>0</v>
      </c>
      <c r="AL6" s="32">
        <f t="shared" si="5"/>
        <v>0</v>
      </c>
      <c r="AM6" s="33">
        <f t="shared" si="5"/>
        <v>17.43</v>
      </c>
      <c r="AN6" s="33">
        <f t="shared" si="5"/>
        <v>16.09</v>
      </c>
      <c r="AO6" s="33">
        <f t="shared" si="5"/>
        <v>15.69</v>
      </c>
      <c r="AP6" s="33">
        <f t="shared" si="5"/>
        <v>13.47</v>
      </c>
      <c r="AQ6" s="33">
        <f t="shared" si="5"/>
        <v>9.49</v>
      </c>
      <c r="AR6" s="32" t="str">
        <f>IF(AR7="","",IF(AR7="-","【-】","【"&amp;SUBSTITUTE(TEXT(AR7,"#,##0.00"),"-","△")&amp;"】"))</f>
        <v>【0.81】</v>
      </c>
      <c r="AS6" s="33">
        <f>IF(AS7="",NA(),AS7)</f>
        <v>1436.51</v>
      </c>
      <c r="AT6" s="33">
        <f t="shared" ref="AT6:BB6" si="6">IF(AT7="",NA(),AT7)</f>
        <v>706.64</v>
      </c>
      <c r="AU6" s="33">
        <f t="shared" si="6"/>
        <v>819.01</v>
      </c>
      <c r="AV6" s="33">
        <f t="shared" si="6"/>
        <v>355.74</v>
      </c>
      <c r="AW6" s="33">
        <f t="shared" si="6"/>
        <v>273.55</v>
      </c>
      <c r="AX6" s="33">
        <f t="shared" si="6"/>
        <v>1149.75</v>
      </c>
      <c r="AY6" s="33">
        <f t="shared" si="6"/>
        <v>1128.25</v>
      </c>
      <c r="AZ6" s="33">
        <f t="shared" si="6"/>
        <v>1159.4100000000001</v>
      </c>
      <c r="BA6" s="33">
        <f t="shared" si="6"/>
        <v>1081.23</v>
      </c>
      <c r="BB6" s="33">
        <f t="shared" si="6"/>
        <v>406.37</v>
      </c>
      <c r="BC6" s="32" t="str">
        <f>IF(BC7="","",IF(BC7="-","【-】","【"&amp;SUBSTITUTE(TEXT(BC7,"#,##0.00"),"-","△")&amp;"】"))</f>
        <v>【264.16】</v>
      </c>
      <c r="BD6" s="33">
        <f>IF(BD7="",NA(),BD7)</f>
        <v>835.28</v>
      </c>
      <c r="BE6" s="33">
        <f t="shared" ref="BE6:BM6" si="7">IF(BE7="",NA(),BE7)</f>
        <v>827.9</v>
      </c>
      <c r="BF6" s="33">
        <f t="shared" si="7"/>
        <v>825.06</v>
      </c>
      <c r="BG6" s="33">
        <f t="shared" si="7"/>
        <v>835.12</v>
      </c>
      <c r="BH6" s="33">
        <f t="shared" si="7"/>
        <v>865.39</v>
      </c>
      <c r="BI6" s="33">
        <f t="shared" si="7"/>
        <v>462.52</v>
      </c>
      <c r="BJ6" s="33">
        <f t="shared" si="7"/>
        <v>474.06</v>
      </c>
      <c r="BK6" s="33">
        <f t="shared" si="7"/>
        <v>458</v>
      </c>
      <c r="BL6" s="33">
        <f t="shared" si="7"/>
        <v>443.13</v>
      </c>
      <c r="BM6" s="33">
        <f t="shared" si="7"/>
        <v>442.54</v>
      </c>
      <c r="BN6" s="32" t="str">
        <f>IF(BN7="","",IF(BN7="-","【-】","【"&amp;SUBSTITUTE(TEXT(BN7,"#,##0.00"),"-","△")&amp;"】"))</f>
        <v>【283.72】</v>
      </c>
      <c r="BO6" s="33">
        <f>IF(BO7="",NA(),BO7)</f>
        <v>96.82</v>
      </c>
      <c r="BP6" s="33">
        <f t="shared" ref="BP6:BX6" si="8">IF(BP7="",NA(),BP7)</f>
        <v>97.28</v>
      </c>
      <c r="BQ6" s="33">
        <f t="shared" si="8"/>
        <v>97.39</v>
      </c>
      <c r="BR6" s="33">
        <f t="shared" si="8"/>
        <v>98.68</v>
      </c>
      <c r="BS6" s="33">
        <f t="shared" si="8"/>
        <v>94.65</v>
      </c>
      <c r="BT6" s="33">
        <f t="shared" si="8"/>
        <v>99.71</v>
      </c>
      <c r="BU6" s="33">
        <f t="shared" si="8"/>
        <v>96.62</v>
      </c>
      <c r="BV6" s="33">
        <f t="shared" si="8"/>
        <v>96.27</v>
      </c>
      <c r="BW6" s="33">
        <f t="shared" si="8"/>
        <v>95.4</v>
      </c>
      <c r="BX6" s="33">
        <f t="shared" si="8"/>
        <v>98.6</v>
      </c>
      <c r="BY6" s="32" t="str">
        <f>IF(BY7="","",IF(BY7="-","【-】","【"&amp;SUBSTITUTE(TEXT(BY7,"#,##0.00"),"-","△")&amp;"】"))</f>
        <v>【104.60】</v>
      </c>
      <c r="BZ6" s="33">
        <f>IF(BZ7="",NA(),BZ7)</f>
        <v>123.08</v>
      </c>
      <c r="CA6" s="33">
        <f t="shared" ref="CA6:CI6" si="9">IF(CA7="",NA(),CA7)</f>
        <v>121.76</v>
      </c>
      <c r="CB6" s="33">
        <f t="shared" si="9"/>
        <v>122.66</v>
      </c>
      <c r="CC6" s="33">
        <f t="shared" si="9"/>
        <v>121.5</v>
      </c>
      <c r="CD6" s="33">
        <f t="shared" si="9"/>
        <v>127.37</v>
      </c>
      <c r="CE6" s="33">
        <f t="shared" si="9"/>
        <v>176.84</v>
      </c>
      <c r="CF6" s="33">
        <f t="shared" si="9"/>
        <v>184.53</v>
      </c>
      <c r="CG6" s="33">
        <f t="shared" si="9"/>
        <v>186.94</v>
      </c>
      <c r="CH6" s="33">
        <f t="shared" si="9"/>
        <v>186.15</v>
      </c>
      <c r="CI6" s="33">
        <f t="shared" si="9"/>
        <v>181.67</v>
      </c>
      <c r="CJ6" s="32" t="str">
        <f>IF(CJ7="","",IF(CJ7="-","【-】","【"&amp;SUBSTITUTE(TEXT(CJ7,"#,##0.00"),"-","△")&amp;"】"))</f>
        <v>【164.21】</v>
      </c>
      <c r="CK6" s="33">
        <f>IF(CK7="",NA(),CK7)</f>
        <v>47.01</v>
      </c>
      <c r="CL6" s="33">
        <f t="shared" ref="CL6:CT6" si="10">IF(CL7="",NA(),CL7)</f>
        <v>46.37</v>
      </c>
      <c r="CM6" s="33">
        <f t="shared" si="10"/>
        <v>45.69</v>
      </c>
      <c r="CN6" s="33">
        <f t="shared" si="10"/>
        <v>45.74</v>
      </c>
      <c r="CO6" s="33">
        <f t="shared" si="10"/>
        <v>43.83</v>
      </c>
      <c r="CP6" s="33">
        <f t="shared" si="10"/>
        <v>53.5</v>
      </c>
      <c r="CQ6" s="33">
        <f t="shared" si="10"/>
        <v>52.9</v>
      </c>
      <c r="CR6" s="33">
        <f t="shared" si="10"/>
        <v>54.51</v>
      </c>
      <c r="CS6" s="33">
        <f t="shared" si="10"/>
        <v>54.47</v>
      </c>
      <c r="CT6" s="33">
        <f t="shared" si="10"/>
        <v>53.61</v>
      </c>
      <c r="CU6" s="32" t="str">
        <f>IF(CU7="","",IF(CU7="-","【-】","【"&amp;SUBSTITUTE(TEXT(CU7,"#,##0.00"),"-","△")&amp;"】"))</f>
        <v>【59.80】</v>
      </c>
      <c r="CV6" s="33">
        <f>IF(CV7="",NA(),CV7)</f>
        <v>81.05</v>
      </c>
      <c r="CW6" s="33">
        <f t="shared" ref="CW6:DE6" si="11">IF(CW7="",NA(),CW7)</f>
        <v>81.13</v>
      </c>
      <c r="CX6" s="33">
        <f t="shared" si="11"/>
        <v>80.8</v>
      </c>
      <c r="CY6" s="33">
        <f t="shared" si="11"/>
        <v>81.48</v>
      </c>
      <c r="CZ6" s="33">
        <f t="shared" si="11"/>
        <v>80.67</v>
      </c>
      <c r="DA6" s="33">
        <f t="shared" si="11"/>
        <v>82.8</v>
      </c>
      <c r="DB6" s="33">
        <f t="shared" si="11"/>
        <v>81.63</v>
      </c>
      <c r="DC6" s="33">
        <f t="shared" si="11"/>
        <v>81.790000000000006</v>
      </c>
      <c r="DD6" s="33">
        <f t="shared" si="11"/>
        <v>81.459999999999994</v>
      </c>
      <c r="DE6" s="33">
        <f t="shared" si="11"/>
        <v>81.31</v>
      </c>
      <c r="DF6" s="32" t="str">
        <f>IF(DF7="","",IF(DF7="-","【-】","【"&amp;SUBSTITUTE(TEXT(DF7,"#,##0.00"),"-","△")&amp;"】"))</f>
        <v>【89.78】</v>
      </c>
      <c r="DG6" s="33">
        <f>IF(DG7="",NA(),DG7)</f>
        <v>26.72</v>
      </c>
      <c r="DH6" s="33">
        <f t="shared" ref="DH6:DP6" si="12">IF(DH7="",NA(),DH7)</f>
        <v>27.91</v>
      </c>
      <c r="DI6" s="33">
        <f t="shared" si="12"/>
        <v>28.87</v>
      </c>
      <c r="DJ6" s="33">
        <f t="shared" si="12"/>
        <v>29.78</v>
      </c>
      <c r="DK6" s="33">
        <f t="shared" si="12"/>
        <v>41.79</v>
      </c>
      <c r="DL6" s="33">
        <f t="shared" si="12"/>
        <v>35.71</v>
      </c>
      <c r="DM6" s="33">
        <f t="shared" si="12"/>
        <v>37.25</v>
      </c>
      <c r="DN6" s="33">
        <f t="shared" si="12"/>
        <v>37.799999999999997</v>
      </c>
      <c r="DO6" s="33">
        <f t="shared" si="12"/>
        <v>38.520000000000003</v>
      </c>
      <c r="DP6" s="33">
        <f t="shared" si="12"/>
        <v>46.67</v>
      </c>
      <c r="DQ6" s="32" t="str">
        <f>IF(DQ7="","",IF(DQ7="-","【-】","【"&amp;SUBSTITUTE(TEXT(DQ7,"#,##0.00"),"-","△")&amp;"】"))</f>
        <v>【46.31】</v>
      </c>
      <c r="DR6" s="32">
        <f>IF(DR7="",NA(),DR7)</f>
        <v>0</v>
      </c>
      <c r="DS6" s="33">
        <f t="shared" ref="DS6:EA6" si="13">IF(DS7="",NA(),DS7)</f>
        <v>1</v>
      </c>
      <c r="DT6" s="33">
        <f t="shared" si="13"/>
        <v>0.99</v>
      </c>
      <c r="DU6" s="33">
        <f t="shared" si="13"/>
        <v>1.5</v>
      </c>
      <c r="DV6" s="33">
        <f t="shared" si="13"/>
        <v>3.91</v>
      </c>
      <c r="DW6" s="33">
        <f t="shared" si="13"/>
        <v>6.62</v>
      </c>
      <c r="DX6" s="33">
        <f t="shared" si="13"/>
        <v>7.9</v>
      </c>
      <c r="DY6" s="33">
        <f t="shared" si="13"/>
        <v>8.2200000000000006</v>
      </c>
      <c r="DZ6" s="33">
        <f t="shared" si="13"/>
        <v>9.43</v>
      </c>
      <c r="EA6" s="33">
        <f t="shared" si="13"/>
        <v>10.029999999999999</v>
      </c>
      <c r="EB6" s="32" t="str">
        <f>IF(EB7="","",IF(EB7="-","【-】","【"&amp;SUBSTITUTE(TEXT(EB7,"#,##0.00"),"-","△")&amp;"】"))</f>
        <v>【12.42】</v>
      </c>
      <c r="EC6" s="33">
        <f>IF(EC7="",NA(),EC7)</f>
        <v>0.73</v>
      </c>
      <c r="ED6" s="33">
        <f t="shared" ref="ED6:EL6" si="14">IF(ED7="",NA(),ED7)</f>
        <v>1.73</v>
      </c>
      <c r="EE6" s="33">
        <f t="shared" si="14"/>
        <v>1.07</v>
      </c>
      <c r="EF6" s="33">
        <f t="shared" si="14"/>
        <v>0.1</v>
      </c>
      <c r="EG6" s="33">
        <f t="shared" si="14"/>
        <v>0.38</v>
      </c>
      <c r="EH6" s="33">
        <f t="shared" si="14"/>
        <v>0.61</v>
      </c>
      <c r="EI6" s="33">
        <f t="shared" si="14"/>
        <v>0.5</v>
      </c>
      <c r="EJ6" s="33">
        <f t="shared" si="14"/>
        <v>0.6</v>
      </c>
      <c r="EK6" s="33">
        <f t="shared" si="14"/>
        <v>0.71</v>
      </c>
      <c r="EL6" s="33">
        <f t="shared" si="14"/>
        <v>0.68</v>
      </c>
      <c r="EM6" s="32" t="str">
        <f>IF(EM7="","",IF(EM7="-","【-】","【"&amp;SUBSTITUTE(TEXT(EM7,"#,##0.00"),"-","△")&amp;"】"))</f>
        <v>【0.78】</v>
      </c>
    </row>
    <row r="7" spans="1:143" s="34" customFormat="1">
      <c r="A7" s="26"/>
      <c r="B7" s="35">
        <v>2014</v>
      </c>
      <c r="C7" s="35">
        <v>394289</v>
      </c>
      <c r="D7" s="35">
        <v>46</v>
      </c>
      <c r="E7" s="35">
        <v>1</v>
      </c>
      <c r="F7" s="35">
        <v>0</v>
      </c>
      <c r="G7" s="35">
        <v>1</v>
      </c>
      <c r="H7" s="35" t="s">
        <v>93</v>
      </c>
      <c r="I7" s="35" t="s">
        <v>94</v>
      </c>
      <c r="J7" s="35" t="s">
        <v>95</v>
      </c>
      <c r="K7" s="35" t="s">
        <v>96</v>
      </c>
      <c r="L7" s="35" t="s">
        <v>97</v>
      </c>
      <c r="M7" s="36" t="s">
        <v>98</v>
      </c>
      <c r="N7" s="36">
        <v>53.6</v>
      </c>
      <c r="O7" s="36">
        <v>98.74</v>
      </c>
      <c r="P7" s="36">
        <v>2270</v>
      </c>
      <c r="Q7" s="36">
        <v>12137</v>
      </c>
      <c r="R7" s="36">
        <v>188.58</v>
      </c>
      <c r="S7" s="36">
        <v>64.36</v>
      </c>
      <c r="T7" s="36">
        <v>11927</v>
      </c>
      <c r="U7" s="36">
        <v>228.76</v>
      </c>
      <c r="V7" s="36">
        <v>52.14</v>
      </c>
      <c r="W7" s="36">
        <v>102.72</v>
      </c>
      <c r="X7" s="36">
        <v>103.73</v>
      </c>
      <c r="Y7" s="36">
        <v>102.45</v>
      </c>
      <c r="Z7" s="36">
        <v>105.21</v>
      </c>
      <c r="AA7" s="36">
        <v>99.5</v>
      </c>
      <c r="AB7" s="36">
        <v>111.1</v>
      </c>
      <c r="AC7" s="36">
        <v>109.08</v>
      </c>
      <c r="AD7" s="36">
        <v>108.33</v>
      </c>
      <c r="AE7" s="36">
        <v>107.95</v>
      </c>
      <c r="AF7" s="36">
        <v>109.49</v>
      </c>
      <c r="AG7" s="36">
        <v>113.03</v>
      </c>
      <c r="AH7" s="36">
        <v>0</v>
      </c>
      <c r="AI7" s="36">
        <v>0</v>
      </c>
      <c r="AJ7" s="36">
        <v>0</v>
      </c>
      <c r="AK7" s="36">
        <v>0</v>
      </c>
      <c r="AL7" s="36">
        <v>0</v>
      </c>
      <c r="AM7" s="36">
        <v>17.43</v>
      </c>
      <c r="AN7" s="36">
        <v>16.09</v>
      </c>
      <c r="AO7" s="36">
        <v>15.69</v>
      </c>
      <c r="AP7" s="36">
        <v>13.47</v>
      </c>
      <c r="AQ7" s="36">
        <v>9.49</v>
      </c>
      <c r="AR7" s="36">
        <v>0.81</v>
      </c>
      <c r="AS7" s="36">
        <v>1436.51</v>
      </c>
      <c r="AT7" s="36">
        <v>706.64</v>
      </c>
      <c r="AU7" s="36">
        <v>819.01</v>
      </c>
      <c r="AV7" s="36">
        <v>355.74</v>
      </c>
      <c r="AW7" s="36">
        <v>273.55</v>
      </c>
      <c r="AX7" s="36">
        <v>1149.75</v>
      </c>
      <c r="AY7" s="36">
        <v>1128.25</v>
      </c>
      <c r="AZ7" s="36">
        <v>1159.4100000000001</v>
      </c>
      <c r="BA7" s="36">
        <v>1081.23</v>
      </c>
      <c r="BB7" s="36">
        <v>406.37</v>
      </c>
      <c r="BC7" s="36">
        <v>264.16000000000003</v>
      </c>
      <c r="BD7" s="36">
        <v>835.28</v>
      </c>
      <c r="BE7" s="36">
        <v>827.9</v>
      </c>
      <c r="BF7" s="36">
        <v>825.06</v>
      </c>
      <c r="BG7" s="36">
        <v>835.12</v>
      </c>
      <c r="BH7" s="36">
        <v>865.39</v>
      </c>
      <c r="BI7" s="36">
        <v>462.52</v>
      </c>
      <c r="BJ7" s="36">
        <v>474.06</v>
      </c>
      <c r="BK7" s="36">
        <v>458</v>
      </c>
      <c r="BL7" s="36">
        <v>443.13</v>
      </c>
      <c r="BM7" s="36">
        <v>442.54</v>
      </c>
      <c r="BN7" s="36">
        <v>283.72000000000003</v>
      </c>
      <c r="BO7" s="36">
        <v>96.82</v>
      </c>
      <c r="BP7" s="36">
        <v>97.28</v>
      </c>
      <c r="BQ7" s="36">
        <v>97.39</v>
      </c>
      <c r="BR7" s="36">
        <v>98.68</v>
      </c>
      <c r="BS7" s="36">
        <v>94.65</v>
      </c>
      <c r="BT7" s="36">
        <v>99.71</v>
      </c>
      <c r="BU7" s="36">
        <v>96.62</v>
      </c>
      <c r="BV7" s="36">
        <v>96.27</v>
      </c>
      <c r="BW7" s="36">
        <v>95.4</v>
      </c>
      <c r="BX7" s="36">
        <v>98.6</v>
      </c>
      <c r="BY7" s="36">
        <v>104.6</v>
      </c>
      <c r="BZ7" s="36">
        <v>123.08</v>
      </c>
      <c r="CA7" s="36">
        <v>121.76</v>
      </c>
      <c r="CB7" s="36">
        <v>122.66</v>
      </c>
      <c r="CC7" s="36">
        <v>121.5</v>
      </c>
      <c r="CD7" s="36">
        <v>127.37</v>
      </c>
      <c r="CE7" s="36">
        <v>176.84</v>
      </c>
      <c r="CF7" s="36">
        <v>184.53</v>
      </c>
      <c r="CG7" s="36">
        <v>186.94</v>
      </c>
      <c r="CH7" s="36">
        <v>186.15</v>
      </c>
      <c r="CI7" s="36">
        <v>181.67</v>
      </c>
      <c r="CJ7" s="36">
        <v>164.21</v>
      </c>
      <c r="CK7" s="36">
        <v>47.01</v>
      </c>
      <c r="CL7" s="36">
        <v>46.37</v>
      </c>
      <c r="CM7" s="36">
        <v>45.69</v>
      </c>
      <c r="CN7" s="36">
        <v>45.74</v>
      </c>
      <c r="CO7" s="36">
        <v>43.83</v>
      </c>
      <c r="CP7" s="36">
        <v>53.5</v>
      </c>
      <c r="CQ7" s="36">
        <v>52.9</v>
      </c>
      <c r="CR7" s="36">
        <v>54.51</v>
      </c>
      <c r="CS7" s="36">
        <v>54.47</v>
      </c>
      <c r="CT7" s="36">
        <v>53.61</v>
      </c>
      <c r="CU7" s="36">
        <v>59.8</v>
      </c>
      <c r="CV7" s="36">
        <v>81.05</v>
      </c>
      <c r="CW7" s="36">
        <v>81.13</v>
      </c>
      <c r="CX7" s="36">
        <v>80.8</v>
      </c>
      <c r="CY7" s="36">
        <v>81.48</v>
      </c>
      <c r="CZ7" s="36">
        <v>80.67</v>
      </c>
      <c r="DA7" s="36">
        <v>82.8</v>
      </c>
      <c r="DB7" s="36">
        <v>81.63</v>
      </c>
      <c r="DC7" s="36">
        <v>81.790000000000006</v>
      </c>
      <c r="DD7" s="36">
        <v>81.459999999999994</v>
      </c>
      <c r="DE7" s="36">
        <v>81.31</v>
      </c>
      <c r="DF7" s="36">
        <v>89.78</v>
      </c>
      <c r="DG7" s="36">
        <v>26.72</v>
      </c>
      <c r="DH7" s="36">
        <v>27.91</v>
      </c>
      <c r="DI7" s="36">
        <v>28.87</v>
      </c>
      <c r="DJ7" s="36">
        <v>29.78</v>
      </c>
      <c r="DK7" s="36">
        <v>41.79</v>
      </c>
      <c r="DL7" s="36">
        <v>35.71</v>
      </c>
      <c r="DM7" s="36">
        <v>37.25</v>
      </c>
      <c r="DN7" s="36">
        <v>37.799999999999997</v>
      </c>
      <c r="DO7" s="36">
        <v>38.520000000000003</v>
      </c>
      <c r="DP7" s="36">
        <v>46.67</v>
      </c>
      <c r="DQ7" s="36">
        <v>46.31</v>
      </c>
      <c r="DR7" s="36">
        <v>0</v>
      </c>
      <c r="DS7" s="36">
        <v>1</v>
      </c>
      <c r="DT7" s="36">
        <v>0.99</v>
      </c>
      <c r="DU7" s="36">
        <v>1.5</v>
      </c>
      <c r="DV7" s="36">
        <v>3.91</v>
      </c>
      <c r="DW7" s="36">
        <v>6.62</v>
      </c>
      <c r="DX7" s="36">
        <v>7.9</v>
      </c>
      <c r="DY7" s="36">
        <v>8.2200000000000006</v>
      </c>
      <c r="DZ7" s="36">
        <v>9.43</v>
      </c>
      <c r="EA7" s="36">
        <v>10.029999999999999</v>
      </c>
      <c r="EB7" s="36">
        <v>12.42</v>
      </c>
      <c r="EC7" s="36">
        <v>0.73</v>
      </c>
      <c r="ED7" s="36">
        <v>1.73</v>
      </c>
      <c r="EE7" s="36">
        <v>1.07</v>
      </c>
      <c r="EF7" s="36">
        <v>0.1</v>
      </c>
      <c r="EG7" s="36">
        <v>0.38</v>
      </c>
      <c r="EH7" s="36">
        <v>0.61</v>
      </c>
      <c r="EI7" s="36">
        <v>0.5</v>
      </c>
      <c r="EJ7" s="36">
        <v>0.6</v>
      </c>
      <c r="EK7" s="36">
        <v>0.71</v>
      </c>
      <c r="EL7" s="36">
        <v>0.68</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畠中 哲司</cp:lastModifiedBy>
  <cp:lastPrinted>2016-02-24T04:17:57Z</cp:lastPrinted>
  <dcterms:created xsi:type="dcterms:W3CDTF">2016-02-03T07:28:22Z</dcterms:created>
  <dcterms:modified xsi:type="dcterms:W3CDTF">2016-02-24T04:18:15Z</dcterms:modified>
  <cp:category/>
</cp:coreProperties>
</file>