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<sst xmlns="http://schemas.openxmlformats.org/spreadsheetml/2006/main" count="218" uniqueCount="108">
  <si>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</si>
  <si>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</si>
  <si>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</si>
  <si>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</si>
  <si>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</si>
  <si>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</si>
  <si>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</si>
  <si>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</si>
  <si>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</si>
  <si>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</si>
  <si>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</si>
  <si>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</si>
  <si>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</si>
  <si>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</si>
  <si>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</si>
  <si>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</si>
  <si>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</si>
  <si>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</si>
  <si>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</si>
  <si>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</si>
  <si>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</si>
  <si>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</si>
  <si>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</si>
  <si>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</si>
  <si>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</si>
  <si>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</si>
  <si>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</si>
  <si>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</si>
  <si>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</si>
  <si>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</si>
  <si>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</si>
  <si>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</si>
  <si>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</si>
  <si>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</si>
  <si>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</si>
  <si>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</si>
  <si>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</si>
  <si>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</si>
  <si>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</si>
  <si>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</si>
  <si>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</si>
  <si>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</si>
  <si>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</si>
  <si>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</si>
  <si>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</si>
  <si>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</si>
  <si>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</si>
  <si>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</si>
  <si>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</si>
  <si>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</si>
  <si>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</si>
  <si>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</si>
  <si>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</si>
  <si>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</si>
  <si>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</si>
  <si>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</si>
  <si>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</si>
  <si>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</si>
  <si>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</si>
  <si>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</si>
  <si>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</si>
  <si>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</si>
  <si>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</si>
  <si>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</si>
  <si>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</si>
  <si>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</si>
  <si>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</si>
  <si>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</si>
  <si>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</si>
  <si>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</si>
  <si>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</si>
  <si>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</si>
  <si>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</si>
  <si>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</si>
  <si>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</si>
  <si>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</si>
  <si>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</si>
  <si>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</si>
  <si>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</si>
  <si>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</si>
  <si>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</si>
  <si>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</si>
  <si>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</si>
  <si>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</si>
  <si>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</si>
  <si>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</si>
  <si>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</si>
  <si>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</si>
  <si>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</si>
  <si>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</si>
  <si>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</si>
  <si>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</si>
  <si>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</si>
  <si>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田野町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</si>
  <si>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</si>
  <si>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</si>
  <si>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</si>
  <si>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</si>
  <si>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</si>
  <si>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</si>
  <si>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</si>
  <si>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</si>
  <si>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</si>
  <si>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</si>
  <si>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</si>
  <si>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類似団体平均値よりも低く、赤字の状況が続いている。今後は人口減少に伴う給水人口の減少により、収益減が見込まれる。ついては、施設利用率や給収率更なる向上を目指しながら効率的な事業運営により経営の健全化を目指す。
④企業債現在高対給水収益比率については、類似団体平均値より低い状況である。今後は効率的な建設改良の実施により起債の抑制に努める。</t>
    <rPh sb="1" eb="3">
      <t>シュウエキ</t>
    </rPh>
    <rPh sb="3" eb="4">
      <t>テキ</t>
    </rPh>
    <rPh sb="4" eb="6">
      <t>シュウシ</t>
    </rPh>
    <rPh sb="6" eb="8">
      <t>ヒリツ</t>
    </rPh>
    <rPh sb="14" eb="16">
      <t>ルイジ</t>
    </rPh>
    <rPh sb="16" eb="18">
      <t>ダンタイ</t>
    </rPh>
    <rPh sb="18" eb="21">
      <t>ヘイキンチ</t>
    </rPh>
    <rPh sb="24" eb="25">
      <t>ヒク</t>
    </rPh>
    <rPh sb="27" eb="29">
      <t>アカジ</t>
    </rPh>
    <rPh sb="30" eb="32">
      <t>ジョウキョウ</t>
    </rPh>
    <rPh sb="33" eb="34">
      <t>ツヅ</t>
    </rPh>
    <rPh sb="39" eb="41">
      <t>コンゴ</t>
    </rPh>
    <rPh sb="42" eb="44">
      <t>ジンコウ</t>
    </rPh>
    <rPh sb="44" eb="46">
      <t>ゲンショウ</t>
    </rPh>
    <rPh sb="47" eb="48">
      <t>トモナ</t>
    </rPh>
    <rPh sb="49" eb="51">
      <t>キュウスイ</t>
    </rPh>
    <rPh sb="51" eb="53">
      <t>ジンコウ</t>
    </rPh>
    <rPh sb="54" eb="56">
      <t>ゲンショウ</t>
    </rPh>
    <rPh sb="60" eb="62">
      <t>シュウエキ</t>
    </rPh>
    <rPh sb="62" eb="63">
      <t>ゲン</t>
    </rPh>
    <rPh sb="64" eb="66">
      <t>ミコ</t>
    </rPh>
    <rPh sb="75" eb="77">
      <t>シセツ</t>
    </rPh>
    <rPh sb="77" eb="79">
      <t>リヨウ</t>
    </rPh>
    <rPh sb="79" eb="80">
      <t>リツ</t>
    </rPh>
    <rPh sb="81" eb="82">
      <t>キュウ</t>
    </rPh>
    <rPh sb="121" eb="123">
      <t>キギョウ</t>
    </rPh>
    <rPh sb="123" eb="124">
      <t>サイ</t>
    </rPh>
    <rPh sb="124" eb="126">
      <t>ゲンザイ</t>
    </rPh>
    <rPh sb="126" eb="127">
      <t>ダカ</t>
    </rPh>
    <rPh sb="127" eb="128">
      <t>タイ</t>
    </rPh>
    <rPh sb="128" eb="130">
      <t>キュウスイ</t>
    </rPh>
    <rPh sb="130" eb="132">
      <t>シュウエキ</t>
    </rPh>
    <rPh sb="132" eb="134">
      <t>ヒリツ</t>
    </rPh>
    <rPh sb="140" eb="142">
      <t>ルイジ</t>
    </rPh>
    <rPh sb="142" eb="144">
      <t>ダンタイ</t>
    </rPh>
    <rPh sb="144" eb="147">
      <t>ヘイキンチ</t>
    </rPh>
    <rPh sb="149" eb="150">
      <t>ヒク</t>
    </rPh>
    <rPh sb="151" eb="153">
      <t>ジョウキョウ</t>
    </rPh>
    <rPh sb="157" eb="159">
      <t>コンゴ</t>
    </rPh>
    <rPh sb="160" eb="163">
      <t>コウリツテキ</t>
    </rPh>
    <rPh sb="164" eb="166">
      <t>ケンセツ</t>
    </rPh>
    <rPh sb="166" eb="168">
      <t>カイリョウ</t>
    </rPh>
    <rPh sb="169" eb="171">
      <t>ジッシ</t>
    </rPh>
    <rPh sb="174" eb="176">
      <t>キサイ</t>
    </rPh>
    <rPh sb="177" eb="179">
      <t>ヨクセイ</t>
    </rPh>
    <rPh sb="180" eb="181">
      <t>ツト</t>
    </rPh>
    <phoneticPr fontId="4"/>
  </si>
  <si>
    <t>管更新工事により老朽管は確実に減少傾向にある。取水・配水施設も平成１７年に建設されており、早急に老朽化対象を施工する状況ではない。今後は管路の老朽化等の状況に応じて、適宜、漏水対策や更新工事を実施する予定。</t>
    <rPh sb="0" eb="1">
      <t>カン</t>
    </rPh>
    <rPh sb="1" eb="3">
      <t>コウシン</t>
    </rPh>
    <rPh sb="3" eb="5">
      <t>コウジ</t>
    </rPh>
    <rPh sb="8" eb="10">
      <t>ロウキュウ</t>
    </rPh>
    <rPh sb="10" eb="11">
      <t>カン</t>
    </rPh>
    <rPh sb="12" eb="14">
      <t>カクジツ</t>
    </rPh>
    <rPh sb="15" eb="17">
      <t>ゲンショウ</t>
    </rPh>
    <rPh sb="17" eb="19">
      <t>ケイコウ</t>
    </rPh>
    <rPh sb="23" eb="25">
      <t>シュスイ</t>
    </rPh>
    <rPh sb="26" eb="28">
      <t>ハイスイ</t>
    </rPh>
    <rPh sb="28" eb="30">
      <t>シセツ</t>
    </rPh>
    <rPh sb="31" eb="33">
      <t>ヘイセイ</t>
    </rPh>
    <rPh sb="35" eb="36">
      <t>ネン</t>
    </rPh>
    <rPh sb="37" eb="39">
      <t>ケンセツ</t>
    </rPh>
    <rPh sb="45" eb="47">
      <t>ソウキュウ</t>
    </rPh>
    <rPh sb="48" eb="51">
      <t>ロウキュウカ</t>
    </rPh>
    <rPh sb="51" eb="53">
      <t>タイショウ</t>
    </rPh>
    <rPh sb="54" eb="56">
      <t>セコウ</t>
    </rPh>
    <rPh sb="58" eb="60">
      <t>ジョウキョウ</t>
    </rPh>
    <rPh sb="65" eb="67">
      <t>コンゴ</t>
    </rPh>
    <rPh sb="68" eb="70">
      <t>カンロ</t>
    </rPh>
    <rPh sb="71" eb="74">
      <t>ロウキュウカ</t>
    </rPh>
    <rPh sb="74" eb="75">
      <t>トウ</t>
    </rPh>
    <rPh sb="76" eb="78">
      <t>ジョウキョウ</t>
    </rPh>
    <rPh sb="79" eb="80">
      <t>オウ</t>
    </rPh>
    <rPh sb="83" eb="85">
      <t>テキギ</t>
    </rPh>
    <rPh sb="86" eb="88">
      <t>ロウスイ</t>
    </rPh>
    <rPh sb="88" eb="90">
      <t>タイサク</t>
    </rPh>
    <rPh sb="91" eb="93">
      <t>コウシン</t>
    </rPh>
    <rPh sb="93" eb="95">
      <t>コウジ</t>
    </rPh>
    <rPh sb="96" eb="98">
      <t>ジッシ</t>
    </rPh>
    <rPh sb="100" eb="102">
      <t>ヨテイ</t>
    </rPh>
    <phoneticPr fontId="4"/>
  </si>
  <si>
    <t>収益的収支比率が１００％を大きく下回る状況が続いており、経営の健全化が急務となっている。
施設利用率の向上や建設改良に係る起債発行の抑制等を積極的に行い、経営の健全化を目指す。</t>
    <rPh sb="0" eb="2">
      <t>シュウエキ</t>
    </rPh>
    <rPh sb="2" eb="3">
      <t>テキ</t>
    </rPh>
    <rPh sb="3" eb="5">
      <t>シュウシ</t>
    </rPh>
    <rPh sb="5" eb="7">
      <t>ヒリツ</t>
    </rPh>
    <rPh sb="13" eb="14">
      <t>オオ</t>
    </rPh>
    <rPh sb="16" eb="18">
      <t>シタマワ</t>
    </rPh>
    <rPh sb="19" eb="21">
      <t>ジョウキョウ</t>
    </rPh>
    <rPh sb="22" eb="23">
      <t>ツヅ</t>
    </rPh>
    <rPh sb="28" eb="30">
      <t>ケイエイ</t>
    </rPh>
    <rPh sb="31" eb="33">
      <t>ケンゼン</t>
    </rPh>
    <rPh sb="33" eb="34">
      <t>カ</t>
    </rPh>
    <rPh sb="35" eb="37">
      <t>キュウム</t>
    </rPh>
    <rPh sb="45" eb="47">
      <t>シセツ</t>
    </rPh>
    <rPh sb="47" eb="50">
      <t>リヨウリツ</t>
    </rPh>
    <rPh sb="51" eb="53">
      <t>コウジョウ</t>
    </rPh>
    <rPh sb="54" eb="56">
      <t>ケンセツ</t>
    </rPh>
    <rPh sb="56" eb="58">
      <t>カイリョウ</t>
    </rPh>
    <rPh sb="59" eb="60">
      <t>カカ</t>
    </rPh>
    <rPh sb="61" eb="63">
      <t>キサイ</t>
    </rPh>
    <rPh sb="63" eb="65">
      <t>ハッコウ</t>
    </rPh>
    <rPh sb="66" eb="68">
      <t>ヨクセイ</t>
    </rPh>
    <rPh sb="68" eb="69">
      <t>トウ</t>
    </rPh>
    <rPh sb="70" eb="73">
      <t>セッキョクテキ</t>
    </rPh>
    <rPh sb="74" eb="75">
      <t>オコナ</t>
    </rPh>
    <rPh sb="77" eb="79">
      <t>ケイエイ</t>
    </rPh>
    <rPh sb="80" eb="83">
      <t>ケンゼンカ</t>
    </rPh>
    <rPh sb="84" eb="86">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</si>
</sst>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3.16</c:v>
                </c:pt>
                <c:pt idx="3" formatCode="#,##0.00;&quot;△&quot;#,##0.00;&quot;-&quot;">
                  <c:v>6.91</c:v>
                </c:pt>
                <c:pt idx="4" formatCode="#,##0.00;&quot;△&quot;#,##0.00;&quot;-&quot;">
                  <c:v>6.19</c:v>
                </c:pt>
              </c:numCache>
            </c:numRef>
          </c:val>
        </c:ser>
        <c:dLbls>
          <c:showLegendKey val="0"/>
          <c:showVal val="0"/>
          <c:showCatName val="0"/>
          <c:showSerName val="0"/>
          <c:showPercent val="0"/>
          <c:showBubbleSize val="0"/>
        </c:dLbls>
        <c:gapWidth val="150"/>
        <c:axId val="78956800"/>
        <c:axId val="880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78956800"/>
        <c:axId val="88064000"/>
      </c:lineChart>
      <c:dateAx>
        <c:axId val="78956800"/>
        <c:scaling>
          <c:orientation val="minMax"/>
        </c:scaling>
        <c:delete val="1"/>
        <c:axPos val="b"/>
        <c:numFmt formatCode="ge" sourceLinked="1"/>
        <c:majorTickMark val="none"/>
        <c:minorTickMark val="none"/>
        <c:tickLblPos val="none"/>
        <c:crossAx val="88064000"/>
        <c:crosses val="autoZero"/>
        <c:auto val="1"/>
        <c:lblOffset val="100"/>
        <c:baseTimeUnit val="years"/>
      </c:dateAx>
      <c:valAx>
        <c:axId val="880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77.319999999999993</c:v>
                </c:pt>
                <c:pt idx="1">
                  <c:v>61.36</c:v>
                </c:pt>
                <c:pt idx="2">
                  <c:v>58.82</c:v>
                </c:pt>
                <c:pt idx="3">
                  <c:v>57.67</c:v>
                </c:pt>
                <c:pt idx="4">
                  <c:v>65.44</c:v>
                </c:pt>
              </c:numCache>
            </c:numRef>
          </c:val>
        </c:ser>
        <c:dLbls>
          <c:showLegendKey val="0"/>
          <c:showVal val="0"/>
          <c:showCatName val="0"/>
          <c:showSerName val="0"/>
          <c:showPercent val="0"/>
          <c:showBubbleSize val="0"/>
        </c:dLbls>
        <c:gapWidth val="150"/>
        <c:axId val="78961280"/>
        <c:axId val="880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78961280"/>
        <c:axId val="88015232"/>
      </c:lineChart>
      <c:dateAx>
        <c:axId val="78961280"/>
        <c:scaling>
          <c:orientation val="minMax"/>
        </c:scaling>
        <c:delete val="1"/>
        <c:axPos val="b"/>
        <c:numFmt formatCode="ge" sourceLinked="1"/>
        <c:majorTickMark val="none"/>
        <c:minorTickMark val="none"/>
        <c:tickLblPos val="none"/>
        <c:crossAx val="88015232"/>
        <c:crosses val="autoZero"/>
        <c:auto val="1"/>
        <c:lblOffset val="100"/>
        <c:baseTimeUnit val="years"/>
      </c:dateAx>
      <c:valAx>
        <c:axId val="880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74.239999999999995</c:v>
                </c:pt>
                <c:pt idx="1">
                  <c:v>89.39</c:v>
                </c:pt>
                <c:pt idx="2">
                  <c:v>86.47</c:v>
                </c:pt>
                <c:pt idx="3">
                  <c:v>86.47</c:v>
                </c:pt>
                <c:pt idx="4">
                  <c:v>75.87</c:v>
                </c:pt>
              </c:numCache>
            </c:numRef>
          </c:val>
        </c:ser>
        <c:dLbls>
          <c:showLegendKey val="0"/>
          <c:showVal val="0"/>
          <c:showCatName val="0"/>
          <c:showSerName val="0"/>
          <c:showPercent val="0"/>
          <c:showBubbleSize val="0"/>
        </c:dLbls>
        <c:gapWidth val="150"/>
        <c:axId val="88103936"/>
        <c:axId val="883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8103936"/>
        <c:axId val="88355584"/>
      </c:lineChart>
      <c:dateAx>
        <c:axId val="88103936"/>
        <c:scaling>
          <c:orientation val="minMax"/>
        </c:scaling>
        <c:delete val="1"/>
        <c:axPos val="b"/>
        <c:numFmt formatCode="ge" sourceLinked="1"/>
        <c:majorTickMark val="none"/>
        <c:minorTickMark val="none"/>
        <c:tickLblPos val="none"/>
        <c:crossAx val="88355584"/>
        <c:crosses val="autoZero"/>
        <c:auto val="1"/>
        <c:lblOffset val="100"/>
        <c:baseTimeUnit val="years"/>
      </c:dateAx>
      <c:valAx>
        <c:axId val="883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65.67</c:v>
                </c:pt>
                <c:pt idx="1">
                  <c:v>71.930000000000007</c:v>
                </c:pt>
                <c:pt idx="2">
                  <c:v>64.349999999999994</c:v>
                </c:pt>
                <c:pt idx="3">
                  <c:v>61.57</c:v>
                </c:pt>
                <c:pt idx="4">
                  <c:v>61.6</c:v>
                </c:pt>
              </c:numCache>
            </c:numRef>
          </c:val>
        </c:ser>
        <c:dLbls>
          <c:showLegendKey val="0"/>
          <c:showVal val="0"/>
          <c:showCatName val="0"/>
          <c:showSerName val="0"/>
          <c:showPercent val="0"/>
          <c:showBubbleSize val="0"/>
        </c:dLbls>
        <c:gapWidth val="150"/>
        <c:axId val="99609984"/>
        <c:axId val="1002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99609984"/>
        <c:axId val="100235136"/>
      </c:lineChart>
      <c:dateAx>
        <c:axId val="99609984"/>
        <c:scaling>
          <c:orientation val="minMax"/>
        </c:scaling>
        <c:delete val="1"/>
        <c:axPos val="b"/>
        <c:numFmt formatCode="ge" sourceLinked="1"/>
        <c:majorTickMark val="none"/>
        <c:minorTickMark val="none"/>
        <c:tickLblPos val="none"/>
        <c:crossAx val="100235136"/>
        <c:crosses val="autoZero"/>
        <c:auto val="1"/>
        <c:lblOffset val="100"/>
        <c:baseTimeUnit val="years"/>
      </c:dateAx>
      <c:valAx>
        <c:axId val="1002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501312"/>
        <c:axId val="695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501312"/>
        <c:axId val="69502848"/>
      </c:lineChart>
      <c:dateAx>
        <c:axId val="69501312"/>
        <c:scaling>
          <c:orientation val="minMax"/>
        </c:scaling>
        <c:delete val="1"/>
        <c:axPos val="b"/>
        <c:numFmt formatCode="ge" sourceLinked="1"/>
        <c:majorTickMark val="none"/>
        <c:minorTickMark val="none"/>
        <c:tickLblPos val="none"/>
        <c:crossAx val="69502848"/>
        <c:crosses val="autoZero"/>
        <c:auto val="1"/>
        <c:lblOffset val="100"/>
        <c:baseTimeUnit val="years"/>
      </c:dateAx>
      <c:valAx>
        <c:axId val="695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526272"/>
        <c:axId val="695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526272"/>
        <c:axId val="69527808"/>
      </c:lineChart>
      <c:dateAx>
        <c:axId val="69526272"/>
        <c:scaling>
          <c:orientation val="minMax"/>
        </c:scaling>
        <c:delete val="1"/>
        <c:axPos val="b"/>
        <c:numFmt formatCode="ge" sourceLinked="1"/>
        <c:majorTickMark val="none"/>
        <c:minorTickMark val="none"/>
        <c:tickLblPos val="none"/>
        <c:crossAx val="69527808"/>
        <c:crosses val="autoZero"/>
        <c:auto val="1"/>
        <c:lblOffset val="100"/>
        <c:baseTimeUnit val="years"/>
      </c:dateAx>
      <c:valAx>
        <c:axId val="695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5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919872"/>
        <c:axId val="699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919872"/>
        <c:axId val="69921408"/>
      </c:lineChart>
      <c:dateAx>
        <c:axId val="69919872"/>
        <c:scaling>
          <c:orientation val="minMax"/>
        </c:scaling>
        <c:delete val="1"/>
        <c:axPos val="b"/>
        <c:numFmt formatCode="ge" sourceLinked="1"/>
        <c:majorTickMark val="none"/>
        <c:minorTickMark val="none"/>
        <c:tickLblPos val="none"/>
        <c:crossAx val="69921408"/>
        <c:crosses val="autoZero"/>
        <c:auto val="1"/>
        <c:lblOffset val="100"/>
        <c:baseTimeUnit val="years"/>
      </c:dateAx>
      <c:valAx>
        <c:axId val="699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756288"/>
        <c:axId val="777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756288"/>
        <c:axId val="77757824"/>
      </c:lineChart>
      <c:dateAx>
        <c:axId val="77756288"/>
        <c:scaling>
          <c:orientation val="minMax"/>
        </c:scaling>
        <c:delete val="1"/>
        <c:axPos val="b"/>
        <c:numFmt formatCode="ge" sourceLinked="1"/>
        <c:majorTickMark val="none"/>
        <c:minorTickMark val="none"/>
        <c:tickLblPos val="none"/>
        <c:crossAx val="77757824"/>
        <c:crosses val="autoZero"/>
        <c:auto val="1"/>
        <c:lblOffset val="100"/>
        <c:baseTimeUnit val="years"/>
      </c:dateAx>
      <c:valAx>
        <c:axId val="777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2451.69</c:v>
                </c:pt>
                <c:pt idx="1">
                  <c:v>1821.31</c:v>
                </c:pt>
                <c:pt idx="2">
                  <c:v>1889.84</c:v>
                </c:pt>
                <c:pt idx="3">
                  <c:v>2082.56</c:v>
                </c:pt>
                <c:pt idx="4">
                  <c:v>2271.4499999999998</c:v>
                </c:pt>
              </c:numCache>
            </c:numRef>
          </c:val>
        </c:ser>
        <c:dLbls>
          <c:showLegendKey val="0"/>
          <c:showVal val="0"/>
          <c:showCatName val="0"/>
          <c:showSerName val="0"/>
          <c:showPercent val="0"/>
          <c:showBubbleSize val="0"/>
        </c:dLbls>
        <c:gapWidth val="150"/>
        <c:axId val="78256000"/>
        <c:axId val="782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78256000"/>
        <c:axId val="78257536"/>
      </c:lineChart>
      <c:dateAx>
        <c:axId val="78256000"/>
        <c:scaling>
          <c:orientation val="minMax"/>
        </c:scaling>
        <c:delete val="1"/>
        <c:axPos val="b"/>
        <c:numFmt formatCode="ge" sourceLinked="1"/>
        <c:majorTickMark val="none"/>
        <c:minorTickMark val="none"/>
        <c:tickLblPos val="none"/>
        <c:crossAx val="78257536"/>
        <c:crosses val="autoZero"/>
        <c:auto val="1"/>
        <c:lblOffset val="100"/>
        <c:baseTimeUnit val="years"/>
      </c:dateAx>
      <c:valAx>
        <c:axId val="782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43.92</c:v>
                </c:pt>
                <c:pt idx="1">
                  <c:v>53.74</c:v>
                </c:pt>
                <c:pt idx="2">
                  <c:v>49.53</c:v>
                </c:pt>
                <c:pt idx="3">
                  <c:v>46.48</c:v>
                </c:pt>
                <c:pt idx="4">
                  <c:v>45.54</c:v>
                </c:pt>
              </c:numCache>
            </c:numRef>
          </c:val>
        </c:ser>
        <c:dLbls>
          <c:showLegendKey val="0"/>
          <c:showVal val="0"/>
          <c:showCatName val="0"/>
          <c:showSerName val="0"/>
          <c:showPercent val="0"/>
          <c:showBubbleSize val="0"/>
        </c:dLbls>
        <c:gapWidth val="150"/>
        <c:axId val="78276864"/>
        <c:axId val="782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78276864"/>
        <c:axId val="78282752"/>
      </c:lineChart>
      <c:dateAx>
        <c:axId val="78276864"/>
        <c:scaling>
          <c:orientation val="minMax"/>
        </c:scaling>
        <c:delete val="1"/>
        <c:axPos val="b"/>
        <c:numFmt formatCode="ge" sourceLinked="1"/>
        <c:majorTickMark val="none"/>
        <c:minorTickMark val="none"/>
        <c:tickLblPos val="none"/>
        <c:crossAx val="78282752"/>
        <c:crosses val="autoZero"/>
        <c:auto val="1"/>
        <c:lblOffset val="100"/>
        <c:baseTimeUnit val="years"/>
      </c:dateAx>
      <c:valAx>
        <c:axId val="782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137.78</c:v>
                </c:pt>
                <c:pt idx="1">
                  <c:v>149.59</c:v>
                </c:pt>
                <c:pt idx="2">
                  <c:v>167.53</c:v>
                </c:pt>
                <c:pt idx="3">
                  <c:v>178.52</c:v>
                </c:pt>
                <c:pt idx="4">
                  <c:v>177.72</c:v>
                </c:pt>
              </c:numCache>
            </c:numRef>
          </c:val>
        </c:ser>
        <c:dLbls>
          <c:showLegendKey val="0"/>
          <c:showVal val="0"/>
          <c:showCatName val="0"/>
          <c:showSerName val="0"/>
          <c:showPercent val="0"/>
          <c:showBubbleSize val="0"/>
        </c:dLbls>
        <c:gapWidth val="150"/>
        <c:axId val="78391552"/>
        <c:axId val="784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78391552"/>
        <c:axId val="78442496"/>
      </c:lineChart>
      <c:dateAx>
        <c:axId val="78391552"/>
        <c:scaling>
          <c:orientation val="minMax"/>
        </c:scaling>
        <c:delete val="1"/>
        <c:axPos val="b"/>
        <c:numFmt formatCode="ge" sourceLinked="1"/>
        <c:majorTickMark val="none"/>
        <c:minorTickMark val="none"/>
        <c:tickLblPos val="none"/>
        <c:crossAx val="78442496"/>
        <c:crosses val="autoZero"/>
        <c:auto val="1"/>
        <c:lblOffset val="100"/>
        <c:baseTimeUnit val="years"/>
      </c:dateAx>
      <c:valAx>
        <c:axId val="784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高知県　田野町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2850</v>
      </c>
      <c r="AJ8" s="74"/>
      <c r="AK8" s="74"/>
      <c r="AL8" s="74"/>
      <c r="AM8" s="74"/>
      <c r="AN8" s="74"/>
      <c r="AO8" s="74"/>
      <c r="AP8" s="75"/>
      <c r="AQ8" s="56">
        <f>データ!R6</f>
        <v>6.53</v>
      </c>
      <c r="AR8" s="56"/>
      <c r="AS8" s="56"/>
      <c r="AT8" s="56"/>
      <c r="AU8" s="56"/>
      <c r="AV8" s="56"/>
      <c r="AW8" s="56"/>
      <c r="AX8" s="56"/>
      <c r="AY8" s="56">
        <f>データ!S6</f>
        <v>436.45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98.98</v>
      </c>
      <c r="S10" s="56"/>
      <c r="T10" s="56"/>
      <c r="U10" s="56"/>
      <c r="V10" s="56"/>
      <c r="W10" s="56"/>
      <c r="X10" s="56"/>
      <c r="Y10" s="56"/>
      <c r="Z10" s="64">
        <f>データ!P6</f>
        <v>1350</v>
      </c>
      <c r="AA10" s="64"/>
      <c r="AB10" s="64"/>
      <c r="AC10" s="64"/>
      <c r="AD10" s="64"/>
      <c r="AE10" s="64"/>
      <c r="AF10" s="64"/>
      <c r="AG10" s="64"/>
      <c r="AH10" s="2"/>
      <c r="AI10" s="64">
        <f>データ!T6</f>
        <v>2812</v>
      </c>
      <c r="AJ10" s="64"/>
      <c r="AK10" s="64"/>
      <c r="AL10" s="64"/>
      <c r="AM10" s="64"/>
      <c r="AN10" s="64"/>
      <c r="AO10" s="64"/>
      <c r="AP10" s="64"/>
      <c r="AQ10" s="56">
        <f>データ!U6</f>
        <v>65.599999999999994</v>
      </c>
      <c r="AR10" s="56"/>
      <c r="AS10" s="56"/>
      <c r="AT10" s="56"/>
      <c r="AU10" s="56"/>
      <c r="AV10" s="56"/>
      <c r="AW10" s="56"/>
      <c r="AX10" s="56"/>
      <c r="AY10" s="56">
        <f>データ!V6</f>
        <v>42.87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393037</v>
      </c>
      <c r="D6" s="31">
        <f t="shared" si="3"/>
        <v>47</v>
      </c>
      <c r="E6" s="31">
        <f t="shared" si="3"/>
        <v>1</v>
      </c>
      <c r="F6" s="31">
        <f t="shared" si="3"/>
        <v>0</v>
      </c>
      <c r="G6" s="31">
        <f t="shared" si="3"/>
        <v>0</v>
      </c>
      <c r="H6" s="31" t="str">
        <f t="shared" si="3"/>
        <v>高知県　田野町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98.98</v>
      </c>
      <c r="P6" s="32">
        <f t="shared" si="3"/>
        <v>1350</v>
      </c>
      <c r="Q6" s="32">
        <f t="shared" si="3"/>
        <v>2850</v>
      </c>
      <c r="R6" s="32">
        <f t="shared" si="3"/>
        <v>6.53</v>
      </c>
      <c r="S6" s="32">
        <f t="shared" si="3"/>
        <v>436.45</v>
      </c>
      <c r="T6" s="32">
        <f t="shared" si="3"/>
        <v>2812</v>
      </c>
      <c r="U6" s="32">
        <f t="shared" si="3"/>
        <v>65.599999999999994</v>
      </c>
      <c r="V6" s="32">
        <f t="shared" si="3"/>
        <v>42.87</v>
      </c>
      <c r="W6" s="33">
        <f>IF(W7="",NA(),W7)</f>
        <v>65.67</v>
      </c>
      <c r="X6" s="33">
        <f t="shared" ref="X6:AF6" si="4">IF(X7="",NA(),X7)</f>
        <v>71.930000000000007</v>
      </c>
      <c r="Y6" s="33">
        <f t="shared" si="4"/>
        <v>64.349999999999994</v>
      </c>
      <c r="Z6" s="33">
        <f t="shared" si="4"/>
        <v>61.57</v>
      </c>
      <c r="AA6" s="33">
        <f t="shared" si="4"/>
        <v>61.6</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2451.69</v>
      </c>
      <c r="BE6" s="33">
        <f t="shared" ref="BE6:BM6" si="7">IF(BE7="",NA(),BE7)</f>
        <v>1821.31</v>
      </c>
      <c r="BF6" s="33">
        <f t="shared" si="7"/>
        <v>1889.84</v>
      </c>
      <c r="BG6" s="33">
        <f t="shared" si="7"/>
        <v>2082.56</v>
      </c>
      <c r="BH6" s="33">
        <f t="shared" si="7"/>
        <v>2271.4499999999998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43.92</v>
      </c>
      <c r="BP6" s="33">
        <f t="shared" ref="BP6:BX6" si="8">IF(BP7="",NA(),BP7)</f>
        <v>53.74</v>
      </c>
      <c r="BQ6" s="33">
        <f t="shared" si="8"/>
        <v>49.53</v>
      </c>
      <c r="BR6" s="33">
        <f t="shared" si="8"/>
        <v>46.48</v>
      </c>
      <c r="BS6" s="33">
        <f t="shared" si="8"/>
        <v>45.54</v>
      </c>
      <c r="BT6" s="33">
        <f t="shared" si="8"/>
        <v>57.51</v>
      </c>
      <c r="BU6" s="33">
        <f t="shared" si="8"/>
        <v>56.46</v>
      </c>
      <c r="BV6" s="33">
        <f t="shared" si="8"/>
        <v>19.77</v>
      </c>
      <c r="BW6" s="33">
        <f t="shared" si="8"/>
        <v>34.25</v>
      </c>
      <c r="BX6" s="33">
        <f t="shared" si="8"/>
        <v>46.48</v>
      </c>
      <c r="BY6" s="32" t="str">
        <f>IF(BY7="","",IF(BY7="-","【-】","【"&amp;SUBSTITUTE(TEXT(BY7,"#,##0.00"),"-","△")&amp;"】"))</f>
        <v>【36.33】</v>
      </c>
      <c r="BZ6" s="33">
        <f>IF(BZ7="",NA(),BZ7)</f>
        <v>137.78</v>
      </c>
      <c r="CA6" s="33">
        <f t="shared" ref="CA6:CI6" si="9">IF(CA7="",NA(),CA7)</f>
        <v>149.59</v>
      </c>
      <c r="CB6" s="33">
        <f t="shared" si="9"/>
        <v>167.53</v>
      </c>
      <c r="CC6" s="33">
        <f t="shared" si="9"/>
        <v>178.52</v>
      </c>
      <c r="CD6" s="33">
        <f t="shared" si="9"/>
        <v>177.72</v>
      </c>
      <c r="CE6" s="33">
        <f t="shared" si="9"/>
        <v>291.83</v>
      </c>
      <c r="CF6" s="33">
        <f t="shared" si="9"/>
        <v>306.49</v>
      </c>
      <c r="CG6" s="33">
        <f t="shared" si="9"/>
        <v>878.73</v>
      </c>
      <c r="CH6" s="33">
        <f t="shared" si="9"/>
        <v>501.18</v>
      </c>
      <c r="CI6" s="33">
        <f t="shared" si="9"/>
        <v>376.61</v>
      </c>
      <c r="CJ6" s="32" t="str">
        <f>IF(CJ7="","",IF(CJ7="-","【-】","【"&amp;SUBSTITUTE(TEXT(CJ7,"#,##0.00"),"-","△")&amp;"】"))</f>
        <v>【476.46】</v>
      </c>
      <c r="CK6" s="33">
        <f>IF(CK7="",NA(),CK7)</f>
        <v>77.319999999999993</v>
      </c>
      <c r="CL6" s="33">
        <f t="shared" ref="CL6:CT6" si="10">IF(CL7="",NA(),CL7)</f>
        <v>61.36</v>
      </c>
      <c r="CM6" s="33">
        <f t="shared" si="10"/>
        <v>58.82</v>
      </c>
      <c r="CN6" s="33">
        <f t="shared" si="10"/>
        <v>57.67</v>
      </c>
      <c r="CO6" s="33">
        <f t="shared" si="10"/>
        <v>65.44</v>
      </c>
      <c r="CP6" s="33">
        <f t="shared" si="10"/>
        <v>57.95</v>
      </c>
      <c r="CQ6" s="33">
        <f t="shared" si="10"/>
        <v>58.25</v>
      </c>
      <c r="CR6" s="33">
        <f t="shared" si="10"/>
        <v>57.17</v>
      </c>
      <c r="CS6" s="33">
        <f t="shared" si="10"/>
        <v>57.55</v>
      </c>
      <c r="CT6" s="33">
        <f t="shared" si="10"/>
        <v>57.43</v>
      </c>
      <c r="CU6" s="32" t="str">
        <f>IF(CU7="","",IF(CU7="-","【-】","【"&amp;SUBSTITUTE(TEXT(CU7,"#,##0.00"),"-","△")&amp;"】"))</f>
        <v>【58.19】</v>
      </c>
      <c r="CV6" s="33">
        <f>IF(CV7="",NA(),CV7)</f>
        <v>74.239999999999995</v>
      </c>
      <c r="CW6" s="33">
        <f t="shared" ref="CW6:DE6" si="11">IF(CW7="",NA(),CW7)</f>
        <v>89.39</v>
      </c>
      <c r="CX6" s="33">
        <f t="shared" si="11"/>
        <v>86.47</v>
      </c>
      <c r="CY6" s="33">
        <f t="shared" si="11"/>
        <v>86.47</v>
      </c>
      <c r="CZ6" s="33">
        <f t="shared" si="11"/>
        <v>75.87</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3.16</v>
      </c>
      <c r="EF6" s="33">
        <f t="shared" si="14"/>
        <v>6.91</v>
      </c>
      <c r="EG6" s="33">
        <f t="shared" si="14"/>
        <v>6.19</v>
      </c>
      <c r="EH6" s="33">
        <f t="shared" si="14"/>
        <v>0.48</v>
      </c>
      <c r="EI6" s="33">
        <f t="shared" si="14"/>
        <v>0.47</v>
      </c>
      <c r="EJ6" s="33">
        <f t="shared" si="14"/>
        <v>0.46</v>
      </c>
      <c r="EK6" s="33">
        <f t="shared" si="14"/>
        <v>0.8</v>
      </c>
      <c r="EL6" s="33">
        <f t="shared" si="14"/>
        <v>0.69</v>
      </c>
      <c r="EM6" s="32" t="str">
        <f>IF(EM7="","",IF(EM7="-","【-】","【"&amp;SUBSTITUTE(TEXT(EM7,"#,##0.00"),"-","△")&amp;"】"))</f>
        <v>【0.74】</v>
      </c>
    </row>
    <row r="7" spans="1:143" s="34" customFormat="1" x14ac:dyDescent="0.15">
      <c r="A7" s="26"/>
      <c r="B7" s="35">
        <v>2014</v>
      </c>
      <c r="C7" s="35">
        <v>393037</v>
      </c>
      <c r="D7" s="35">
        <v>47</v>
      </c>
      <c r="E7" s="35">
        <v>1</v>
      </c>
      <c r="F7" s="35">
        <v>0</v>
      </c>
      <c r="G7" s="35">
        <v>0</v>
      </c>
      <c r="H7" s="35" t="s">
        <v>93</v>
      </c>
      <c r="I7" s="35" t="s">
        <v>94</v>
      </c>
      <c r="J7" s="35" t="s">
        <v>95</v>
      </c>
      <c r="K7" s="35" t="s">
        <v>96</v>
      </c>
      <c r="L7" s="35" t="s">
        <v>97</v>
      </c>
      <c r="M7" s="36" t="s">
        <v>98</v>
      </c>
      <c r="N7" s="36" t="s">
        <v>99</v>
      </c>
      <c r="O7" s="36">
        <v>98.98</v>
      </c>
      <c r="P7" s="36">
        <v>1350</v>
      </c>
      <c r="Q7" s="36">
        <v>2850</v>
      </c>
      <c r="R7" s="36">
        <v>6.53</v>
      </c>
      <c r="S7" s="36">
        <v>436.45</v>
      </c>
      <c r="T7" s="36">
        <v>2812</v>
      </c>
      <c r="U7" s="36">
        <v>65.599999999999994</v>
      </c>
      <c r="V7" s="36">
        <v>42.87</v>
      </c>
      <c r="W7" s="36">
        <v>65.67</v>
      </c>
      <c r="X7" s="36">
        <v>71.930000000000007</v>
      </c>
      <c r="Y7" s="36">
        <v>64.349999999999994</v>
      </c>
      <c r="Z7" s="36">
        <v>61.57</v>
      </c>
      <c r="AA7" s="36">
        <v>61.6</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2451.69</v>
      </c>
      <c r="BE7" s="36">
        <v>1821.31</v>
      </c>
      <c r="BF7" s="36">
        <v>1889.84</v>
      </c>
      <c r="BG7" s="36">
        <v>2082.56</v>
      </c>
      <c r="BH7" s="36">
        <v>2271.4499999999998</v>
      </c>
      <c r="BI7" s="36">
        <v>1137.3599999999999</v>
      </c>
      <c r="BJ7" s="36">
        <v>1124.6400000000001</v>
      </c>
      <c r="BK7" s="36">
        <v>1108.26</v>
      </c>
      <c r="BL7" s="36">
        <v>1113.76</v>
      </c>
      <c r="BM7" s="36">
        <v>1125.69</v>
      </c>
      <c r="BN7" s="36">
        <v>1239.32</v>
      </c>
      <c r="BO7" s="36">
        <v>43.92</v>
      </c>
      <c r="BP7" s="36">
        <v>53.74</v>
      </c>
      <c r="BQ7" s="36">
        <v>49.53</v>
      </c>
      <c r="BR7" s="36">
        <v>46.48</v>
      </c>
      <c r="BS7" s="36">
        <v>45.54</v>
      </c>
      <c r="BT7" s="36">
        <v>57.51</v>
      </c>
      <c r="BU7" s="36">
        <v>56.46</v>
      </c>
      <c r="BV7" s="36">
        <v>19.77</v>
      </c>
      <c r="BW7" s="36">
        <v>34.25</v>
      </c>
      <c r="BX7" s="36">
        <v>46.48</v>
      </c>
      <c r="BY7" s="36">
        <v>36.33</v>
      </c>
      <c r="BZ7" s="36">
        <v>137.78</v>
      </c>
      <c r="CA7" s="36">
        <v>149.59</v>
      </c>
      <c r="CB7" s="36">
        <v>167.53</v>
      </c>
      <c r="CC7" s="36">
        <v>178.52</v>
      </c>
      <c r="CD7" s="36">
        <v>177.72</v>
      </c>
      <c r="CE7" s="36">
        <v>291.83</v>
      </c>
      <c r="CF7" s="36">
        <v>306.49</v>
      </c>
      <c r="CG7" s="36">
        <v>878.73</v>
      </c>
      <c r="CH7" s="36">
        <v>501.18</v>
      </c>
      <c r="CI7" s="36">
        <v>376.61</v>
      </c>
      <c r="CJ7" s="36">
        <v>476.46</v>
      </c>
      <c r="CK7" s="36">
        <v>77.319999999999993</v>
      </c>
      <c r="CL7" s="36">
        <v>61.36</v>
      </c>
      <c r="CM7" s="36">
        <v>58.82</v>
      </c>
      <c r="CN7" s="36">
        <v>57.67</v>
      </c>
      <c r="CO7" s="36">
        <v>65.44</v>
      </c>
      <c r="CP7" s="36">
        <v>57.95</v>
      </c>
      <c r="CQ7" s="36">
        <v>58.25</v>
      </c>
      <c r="CR7" s="36">
        <v>57.17</v>
      </c>
      <c r="CS7" s="36">
        <v>57.55</v>
      </c>
      <c r="CT7" s="36">
        <v>57.43</v>
      </c>
      <c r="CU7" s="36">
        <v>58.19</v>
      </c>
      <c r="CV7" s="36">
        <v>74.239999999999995</v>
      </c>
      <c r="CW7" s="36">
        <v>89.39</v>
      </c>
      <c r="CX7" s="36">
        <v>86.47</v>
      </c>
      <c r="CY7" s="36">
        <v>86.47</v>
      </c>
      <c r="CZ7" s="36">
        <v>75.87</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3.16</v>
      </c>
      <c r="EF7" s="36">
        <v>6.91</v>
      </c>
      <c r="EG7" s="36">
        <v>6.19</v>
      </c>
      <c r="EH7" s="36">
        <v>0.48</v>
      </c>
      <c r="EI7" s="36">
        <v>0.47</v>
      </c>
      <c r="EJ7" s="36">
        <v>0.46</v>
      </c>
      <c r="EK7" s="36">
        <v>0.8</v>
      </c>
      <c r="EL7" s="36">
        <v>0.69</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2016-02-24T06:35:45Z</cp:lastPrinted>
  <dcterms:created xsi:type="dcterms:W3CDTF">2016-01-18T05:06:15Z</dcterms:created>
  <dcterms:modified xsi:type="dcterms:W3CDTF">2016-02-24T10:06:39Z</dcterms:modified>
</cp:coreProperties>
</file>