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町民課\①課長補佐\⑥公営企業会計　決算統計\公営企業経営比較分析\"/>
    </mc:Choice>
  </mc:AlternateContent>
  <workbookProtection workbookPassword="B501" lockStructure="1"/>
  <bookViews>
    <workbookView xWindow="0" yWindow="0" windowWidth="19200" windowHeight="1101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<sst xmlns="http://schemas.openxmlformats.org/spreadsheetml/2006/main" count="218" uniqueCount="108">
  <si>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</si>
  <si>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</si>
  <si>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</si>
  <si>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</si>
  <si>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</si>
  <si>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</si>
  <si>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</si>
  <si>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</si>
  <si>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</si>
  <si>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</si>
  <si>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</si>
  <si>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</si>
  <si>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</si>
  <si>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</si>
  <si>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</si>
  <si>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</si>
  <si>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</si>
  <si>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</si>
  <si>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</si>
  <si>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</si>
  <si>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</si>
  <si>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</si>
  <si>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</si>
  <si>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</si>
  <si>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</si>
  <si>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</si>
  <si>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</si>
  <si>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</si>
  <si>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</si>
  <si>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</si>
  <si>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</si>
  <si>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</si>
  <si>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</si>
  <si>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</si>
  <si>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</si>
  <si>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</si>
  <si>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</si>
  <si>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</si>
  <si>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</si>
  <si>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</si>
  <si>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</si>
  <si>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</si>
  <si>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</si>
  <si>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</si>
  <si>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</si>
  <si>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</si>
  <si>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</si>
  <si>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</si>
  <si>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</si>
  <si>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</si>
  <si>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</si>
  <si>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</si>
  <si>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</si>
  <si>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</si>
  <si>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</si>
  <si>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</si>
  <si>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</si>
  <si>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</si>
  <si>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</si>
  <si>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</si>
  <si>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</si>
  <si>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</si>
  <si>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</si>
  <si>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</si>
  <si>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</si>
  <si>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</si>
  <si>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</si>
  <si>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</si>
  <si>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</si>
  <si>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</si>
  <si>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</si>
  <si>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</si>
  <si>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</si>
  <si>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</si>
  <si>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</si>
  <si>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</si>
  <si>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</si>
  <si>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</si>
  <si>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</si>
  <si>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</si>
  <si>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</si>
  <si>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</si>
  <si>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</si>
  <si>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</si>
  <si>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</si>
  <si>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</si>
  <si>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</si>
  <si>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</si>
  <si>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</si>
  <si>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</si>
  <si>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</si>
  <si>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</si>
  <si>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</si>
  <si>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仁淀川町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</si>
  <si>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</si>
  <si>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</si>
  <si>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</si>
  <si>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</si>
  <si>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</si>
  <si>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</si>
  <si>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</si>
  <si>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</si>
  <si>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</si>
  <si>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</si>
  <si>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</si>
  <si>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少しづつではあるが年々悪化している。これは水道管等の補修等に多額の費用がかかっていることと、過去に借りた借金の利息のためである。現在は一般会計からの繰り入れで赤字を免れている状態であるが、今後も補修や耐震を行っていく必要があること、また類似団体と比して収支比率が低いことを考えると、より一層の経費削減とともに、今後水道料金の見直しを検討していくことが必要となってくる。
　債務残高は管路更新に伴い一定水準で推移しているが、類似団体と比して若干高くなっており、より一層の事業選択と計画的執行により、起債額を減らすとともに有利な起債を活用することが肝要である。</t>
    <phoneticPr fontId="4"/>
  </si>
  <si>
    <t>老朽化については、これまでに行ってきた改修等によりだいぶ改善はされてきているが、すべて終わっているとはいえず、今後は耐震化も行っていく必要があるため、計画的に整備を進める必要がある。</t>
    <rPh sb="0" eb="3">
      <t>ロウキュウカ</t>
    </rPh>
    <rPh sb="14" eb="15">
      <t>イ</t>
    </rPh>
    <rPh sb="19" eb="22">
      <t>カイシュウナド</t>
    </rPh>
    <rPh sb="28" eb="30">
      <t>カイゼン</t>
    </rPh>
    <rPh sb="43" eb="44">
      <t>オ</t>
    </rPh>
    <rPh sb="55" eb="57">
      <t>コンゴ</t>
    </rPh>
    <rPh sb="58" eb="61">
      <t>タイシンカ</t>
    </rPh>
    <rPh sb="62" eb="63">
      <t>オコナ</t>
    </rPh>
    <rPh sb="67" eb="69">
      <t>ヒツヨウ</t>
    </rPh>
    <rPh sb="75" eb="78">
      <t>ケイカクテキ</t>
    </rPh>
    <rPh sb="79" eb="81">
      <t>セイビ</t>
    </rPh>
    <rPh sb="82" eb="83">
      <t>スス</t>
    </rPh>
    <rPh sb="85" eb="87">
      <t>ヒツヨウ</t>
    </rPh>
    <phoneticPr fontId="4"/>
  </si>
  <si>
    <t>現在では水道会計の赤字を一般会計で補填している状況である。これまでも事業に優先順位を付け計画的に執行するなど経費の削減に努めてきたが、これからはそれに加え、金額の小さなものでも積極的に入札制度を活用すること等により一層の経費節減に努めるとともに、収納努力や料金見直しにより歳入の増をはかり、赤字補填のための一般会計からの繰入金を少なくする努力が必要となってくる。</t>
    <rPh sb="0" eb="2">
      <t>ゲンザイ</t>
    </rPh>
    <rPh sb="4" eb="6">
      <t>スイドウ</t>
    </rPh>
    <rPh sb="6" eb="8">
      <t>カイケイ</t>
    </rPh>
    <rPh sb="9" eb="11">
      <t>アカジ</t>
    </rPh>
    <rPh sb="12" eb="14">
      <t>イッパン</t>
    </rPh>
    <rPh sb="14" eb="16">
      <t>カイケイ</t>
    </rPh>
    <rPh sb="17" eb="19">
      <t>ホテン</t>
    </rPh>
    <rPh sb="23" eb="25">
      <t>ジョウキョウ</t>
    </rPh>
    <rPh sb="54" eb="56">
      <t>ケイヒ</t>
    </rPh>
    <rPh sb="57" eb="59">
      <t>サクゲン</t>
    </rPh>
    <rPh sb="60" eb="61">
      <t>ツト</t>
    </rPh>
    <rPh sb="75" eb="76">
      <t>クワ</t>
    </rPh>
    <rPh sb="103" eb="104">
      <t>トウ</t>
    </rPh>
    <rPh sb="107" eb="109">
      <t>イッソウ</t>
    </rPh>
    <rPh sb="110" eb="112">
      <t>ケイヒ</t>
    </rPh>
    <rPh sb="112" eb="114">
      <t>セツゲン</t>
    </rPh>
    <rPh sb="115" eb="116">
      <t>ツト</t>
    </rPh>
    <rPh sb="123" eb="125">
      <t>シュウノウ</t>
    </rPh>
    <rPh sb="125" eb="127">
      <t>ドリョク</t>
    </rPh>
    <rPh sb="128" eb="130">
      <t>リョウキン</t>
    </rPh>
    <rPh sb="130" eb="132">
      <t>ミナオ</t>
    </rPh>
    <rPh sb="136" eb="138">
      <t>サイニュウ</t>
    </rPh>
    <rPh sb="139" eb="140">
      <t>ゾウ</t>
    </rPh>
    <rPh sb="145" eb="147">
      <t>アカジ</t>
    </rPh>
    <rPh sb="147" eb="149">
      <t>ホテン</t>
    </rPh>
    <rPh sb="153" eb="155">
      <t>イッパン</t>
    </rPh>
    <rPh sb="155" eb="157">
      <t>カイケイ</t>
    </rPh>
    <rPh sb="160" eb="162">
      <t>クリイレ</t>
    </rPh>
    <rPh sb="162" eb="163">
      <t>キン</t>
    </rPh>
    <rPh sb="164" eb="165">
      <t>スク</t>
    </rPh>
    <rPh sb="169" eb="171">
      <t>ドリョク</t>
    </rPh>
    <rPh sb="172" eb="1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</si>
</sst>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0.39</c:v>
                </c:pt>
                <c:pt idx="1">
                  <c:v>0</c:v>
                </c:pt>
                <c:pt idx="2" formatCode="#,##0.00;&quot;△&quot;#,##0.00;&quot;-&quot;">
                  <c:v>6.53</c:v>
                </c:pt>
                <c:pt idx="3" formatCode="#,##0.00;&quot;△&quot;#,##0.00;&quot;-&quot;">
                  <c:v>5.47</c:v>
                </c:pt>
                <c:pt idx="4" formatCode="#,##0.00;&quot;△&quot;#,##0.00;&quot;-&quot;">
                  <c:v>0.81</c:v>
                </c:pt>
              </c:numCache>
            </c:numRef>
          </c:val>
        </c:ser>
        <c:dLbls>
          <c:showLegendKey val="0"/>
          <c:showVal val="0"/>
          <c:showCatName val="0"/>
          <c:showSerName val="0"/>
          <c:showPercent val="0"/>
          <c:showBubbleSize val="0"/>
        </c:dLbls>
        <c:gapWidth val="150"/>
        <c:axId val="205935296"/>
        <c:axId val="20593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205935296"/>
        <c:axId val="205937648"/>
      </c:lineChart>
      <c:dateAx>
        <c:axId val="205935296"/>
        <c:scaling>
          <c:orientation val="minMax"/>
        </c:scaling>
        <c:delete val="1"/>
        <c:axPos val="b"/>
        <c:numFmt formatCode="ge" sourceLinked="1"/>
        <c:majorTickMark val="none"/>
        <c:minorTickMark val="none"/>
        <c:tickLblPos val="none"/>
        <c:crossAx val="205937648"/>
        <c:crosses val="autoZero"/>
        <c:auto val="1"/>
        <c:lblOffset val="100"/>
        <c:baseTimeUnit val="years"/>
      </c:dateAx>
      <c:valAx>
        <c:axId val="20593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79.44</c:v>
                </c:pt>
                <c:pt idx="1">
                  <c:v>76.209999999999994</c:v>
                </c:pt>
                <c:pt idx="2">
                  <c:v>74.709999999999994</c:v>
                </c:pt>
                <c:pt idx="3">
                  <c:v>74.69</c:v>
                </c:pt>
                <c:pt idx="4">
                  <c:v>71.95</c:v>
                </c:pt>
              </c:numCache>
            </c:numRef>
          </c:val>
        </c:ser>
        <c:dLbls>
          <c:showLegendKey val="0"/>
          <c:showVal val="0"/>
          <c:showCatName val="0"/>
          <c:showSerName val="0"/>
          <c:showPercent val="0"/>
          <c:showBubbleSize val="0"/>
        </c:dLbls>
        <c:gapWidth val="150"/>
        <c:axId val="474817496"/>
        <c:axId val="47481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474817496"/>
        <c:axId val="474817104"/>
      </c:lineChart>
      <c:dateAx>
        <c:axId val="474817496"/>
        <c:scaling>
          <c:orientation val="minMax"/>
        </c:scaling>
        <c:delete val="1"/>
        <c:axPos val="b"/>
        <c:numFmt formatCode="ge" sourceLinked="1"/>
        <c:majorTickMark val="none"/>
        <c:minorTickMark val="none"/>
        <c:tickLblPos val="none"/>
        <c:crossAx val="474817104"/>
        <c:crosses val="autoZero"/>
        <c:auto val="1"/>
        <c:lblOffset val="100"/>
        <c:baseTimeUnit val="years"/>
      </c:dateAx>
      <c:valAx>
        <c:axId val="47481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1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92.31</c:v>
                </c:pt>
                <c:pt idx="1">
                  <c:v>92.31</c:v>
                </c:pt>
                <c:pt idx="2">
                  <c:v>92.31</c:v>
                </c:pt>
                <c:pt idx="3">
                  <c:v>92.31</c:v>
                </c:pt>
                <c:pt idx="4">
                  <c:v>92.31</c:v>
                </c:pt>
              </c:numCache>
            </c:numRef>
          </c:val>
        </c:ser>
        <c:dLbls>
          <c:showLegendKey val="0"/>
          <c:showVal val="0"/>
          <c:showCatName val="0"/>
          <c:showSerName val="0"/>
          <c:showPercent val="0"/>
          <c:showBubbleSize val="0"/>
        </c:dLbls>
        <c:gapWidth val="150"/>
        <c:axId val="474819456"/>
        <c:axId val="47506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474819456"/>
        <c:axId val="475062544"/>
      </c:lineChart>
      <c:dateAx>
        <c:axId val="474819456"/>
        <c:scaling>
          <c:orientation val="minMax"/>
        </c:scaling>
        <c:delete val="1"/>
        <c:axPos val="b"/>
        <c:numFmt formatCode="ge" sourceLinked="1"/>
        <c:majorTickMark val="none"/>
        <c:minorTickMark val="none"/>
        <c:tickLblPos val="none"/>
        <c:crossAx val="475062544"/>
        <c:crosses val="autoZero"/>
        <c:auto val="1"/>
        <c:lblOffset val="100"/>
        <c:baseTimeUnit val="years"/>
      </c:dateAx>
      <c:valAx>
        <c:axId val="47506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67.22</c:v>
                </c:pt>
                <c:pt idx="1">
                  <c:v>63.7</c:v>
                </c:pt>
                <c:pt idx="2">
                  <c:v>58.11</c:v>
                </c:pt>
                <c:pt idx="3">
                  <c:v>59.27</c:v>
                </c:pt>
                <c:pt idx="4">
                  <c:v>57.49</c:v>
                </c:pt>
              </c:numCache>
            </c:numRef>
          </c:val>
        </c:ser>
        <c:dLbls>
          <c:showLegendKey val="0"/>
          <c:showVal val="0"/>
          <c:showCatName val="0"/>
          <c:showSerName val="0"/>
          <c:showPercent val="0"/>
          <c:showBubbleSize val="0"/>
        </c:dLbls>
        <c:gapWidth val="150"/>
        <c:axId val="474310664"/>
        <c:axId val="47431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474310664"/>
        <c:axId val="474311056"/>
      </c:lineChart>
      <c:dateAx>
        <c:axId val="474310664"/>
        <c:scaling>
          <c:orientation val="minMax"/>
        </c:scaling>
        <c:delete val="1"/>
        <c:axPos val="b"/>
        <c:numFmt formatCode="ge" sourceLinked="1"/>
        <c:majorTickMark val="none"/>
        <c:minorTickMark val="none"/>
        <c:tickLblPos val="none"/>
        <c:crossAx val="474311056"/>
        <c:crosses val="autoZero"/>
        <c:auto val="1"/>
        <c:lblOffset val="100"/>
        <c:baseTimeUnit val="years"/>
      </c:dateAx>
      <c:valAx>
        <c:axId val="47431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31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312232"/>
        <c:axId val="47431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312232"/>
        <c:axId val="474312624"/>
      </c:lineChart>
      <c:dateAx>
        <c:axId val="474312232"/>
        <c:scaling>
          <c:orientation val="minMax"/>
        </c:scaling>
        <c:delete val="1"/>
        <c:axPos val="b"/>
        <c:numFmt formatCode="ge" sourceLinked="1"/>
        <c:majorTickMark val="none"/>
        <c:minorTickMark val="none"/>
        <c:tickLblPos val="none"/>
        <c:crossAx val="474312624"/>
        <c:crosses val="autoZero"/>
        <c:auto val="1"/>
        <c:lblOffset val="100"/>
        <c:baseTimeUnit val="years"/>
      </c:dateAx>
      <c:valAx>
        <c:axId val="47431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31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817888"/>
        <c:axId val="47481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817888"/>
        <c:axId val="474818280"/>
      </c:lineChart>
      <c:dateAx>
        <c:axId val="474817888"/>
        <c:scaling>
          <c:orientation val="minMax"/>
        </c:scaling>
        <c:delete val="1"/>
        <c:axPos val="b"/>
        <c:numFmt formatCode="ge" sourceLinked="1"/>
        <c:majorTickMark val="none"/>
        <c:minorTickMark val="none"/>
        <c:tickLblPos val="none"/>
        <c:crossAx val="474818280"/>
        <c:crosses val="autoZero"/>
        <c:auto val="1"/>
        <c:lblOffset val="100"/>
        <c:baseTimeUnit val="years"/>
      </c:dateAx>
      <c:valAx>
        <c:axId val="47481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819848"/>
        <c:axId val="47492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819848"/>
        <c:axId val="474923928"/>
      </c:lineChart>
      <c:dateAx>
        <c:axId val="474819848"/>
        <c:scaling>
          <c:orientation val="minMax"/>
        </c:scaling>
        <c:delete val="1"/>
        <c:axPos val="b"/>
        <c:numFmt formatCode="ge" sourceLinked="1"/>
        <c:majorTickMark val="none"/>
        <c:minorTickMark val="none"/>
        <c:tickLblPos val="none"/>
        <c:crossAx val="474923928"/>
        <c:crosses val="autoZero"/>
        <c:auto val="1"/>
        <c:lblOffset val="100"/>
        <c:baseTimeUnit val="years"/>
      </c:dateAx>
      <c:valAx>
        <c:axId val="47492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1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4925104"/>
        <c:axId val="47492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4925104"/>
        <c:axId val="474925496"/>
      </c:lineChart>
      <c:dateAx>
        <c:axId val="474925104"/>
        <c:scaling>
          <c:orientation val="minMax"/>
        </c:scaling>
        <c:delete val="1"/>
        <c:axPos val="b"/>
        <c:numFmt formatCode="ge" sourceLinked="1"/>
        <c:majorTickMark val="none"/>
        <c:minorTickMark val="none"/>
        <c:tickLblPos val="none"/>
        <c:crossAx val="474925496"/>
        <c:crosses val="autoZero"/>
        <c:auto val="1"/>
        <c:lblOffset val="100"/>
        <c:baseTimeUnit val="years"/>
      </c:dateAx>
      <c:valAx>
        <c:axId val="47492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2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1477.56</c:v>
                </c:pt>
                <c:pt idx="1">
                  <c:v>1450.17</c:v>
                </c:pt>
                <c:pt idx="2">
                  <c:v>1426.81</c:v>
                </c:pt>
                <c:pt idx="3">
                  <c:v>1479.1</c:v>
                </c:pt>
                <c:pt idx="4">
                  <c:v>1383.08</c:v>
                </c:pt>
              </c:numCache>
            </c:numRef>
          </c:val>
        </c:ser>
        <c:dLbls>
          <c:showLegendKey val="0"/>
          <c:showVal val="0"/>
          <c:showCatName val="0"/>
          <c:showSerName val="0"/>
          <c:showPercent val="0"/>
          <c:showBubbleSize val="0"/>
        </c:dLbls>
        <c:gapWidth val="150"/>
        <c:axId val="474926672"/>
        <c:axId val="47492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474926672"/>
        <c:axId val="474927064"/>
      </c:lineChart>
      <c:dateAx>
        <c:axId val="474926672"/>
        <c:scaling>
          <c:orientation val="minMax"/>
        </c:scaling>
        <c:delete val="1"/>
        <c:axPos val="b"/>
        <c:numFmt formatCode="ge" sourceLinked="1"/>
        <c:majorTickMark val="none"/>
        <c:minorTickMark val="none"/>
        <c:tickLblPos val="none"/>
        <c:crossAx val="474927064"/>
        <c:crosses val="autoZero"/>
        <c:auto val="1"/>
        <c:lblOffset val="100"/>
        <c:baseTimeUnit val="years"/>
      </c:dateAx>
      <c:valAx>
        <c:axId val="47492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2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56.5</c:v>
                </c:pt>
                <c:pt idx="1">
                  <c:v>53.12</c:v>
                </c:pt>
                <c:pt idx="2">
                  <c:v>43.15</c:v>
                </c:pt>
                <c:pt idx="3">
                  <c:v>41.69</c:v>
                </c:pt>
                <c:pt idx="4">
                  <c:v>43.53</c:v>
                </c:pt>
              </c:numCache>
            </c:numRef>
          </c:val>
        </c:ser>
        <c:dLbls>
          <c:showLegendKey val="0"/>
          <c:showVal val="0"/>
          <c:showCatName val="0"/>
          <c:showSerName val="0"/>
          <c:showPercent val="0"/>
          <c:showBubbleSize val="0"/>
        </c:dLbls>
        <c:gapWidth val="150"/>
        <c:axId val="475059408"/>
        <c:axId val="47505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475059408"/>
        <c:axId val="475059800"/>
      </c:lineChart>
      <c:dateAx>
        <c:axId val="475059408"/>
        <c:scaling>
          <c:orientation val="minMax"/>
        </c:scaling>
        <c:delete val="1"/>
        <c:axPos val="b"/>
        <c:numFmt formatCode="ge" sourceLinked="1"/>
        <c:majorTickMark val="none"/>
        <c:minorTickMark val="none"/>
        <c:tickLblPos val="none"/>
        <c:crossAx val="475059800"/>
        <c:crosses val="autoZero"/>
        <c:auto val="1"/>
        <c:lblOffset val="100"/>
        <c:baseTimeUnit val="years"/>
      </c:dateAx>
      <c:valAx>
        <c:axId val="47505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5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154.26</c:v>
                </c:pt>
                <c:pt idx="1">
                  <c:v>163.81</c:v>
                </c:pt>
                <c:pt idx="2">
                  <c:v>201.66</c:v>
                </c:pt>
                <c:pt idx="3">
                  <c:v>207.13</c:v>
                </c:pt>
                <c:pt idx="4">
                  <c:v>205.72</c:v>
                </c:pt>
              </c:numCache>
            </c:numRef>
          </c:val>
        </c:ser>
        <c:dLbls>
          <c:showLegendKey val="0"/>
          <c:showVal val="0"/>
          <c:showCatName val="0"/>
          <c:showSerName val="0"/>
          <c:showPercent val="0"/>
          <c:showBubbleSize val="0"/>
        </c:dLbls>
        <c:gapWidth val="150"/>
        <c:axId val="475060976"/>
        <c:axId val="47506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475060976"/>
        <c:axId val="475061368"/>
      </c:lineChart>
      <c:dateAx>
        <c:axId val="475060976"/>
        <c:scaling>
          <c:orientation val="minMax"/>
        </c:scaling>
        <c:delete val="1"/>
        <c:axPos val="b"/>
        <c:numFmt formatCode="ge" sourceLinked="1"/>
        <c:majorTickMark val="none"/>
        <c:minorTickMark val="none"/>
        <c:tickLblPos val="none"/>
        <c:crossAx val="475061368"/>
        <c:crosses val="autoZero"/>
        <c:auto val="1"/>
        <c:lblOffset val="100"/>
        <c:baseTimeUnit val="years"/>
      </c:dateAx>
      <c:valAx>
        <c:axId val="47506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6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55"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仁淀川町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6160</v>
      </c>
      <c r="AJ8" s="74"/>
      <c r="AK8" s="74"/>
      <c r="AL8" s="74"/>
      <c r="AM8" s="74"/>
      <c r="AN8" s="74"/>
      <c r="AO8" s="74"/>
      <c r="AP8" s="75"/>
      <c r="AQ8" s="56">
        <f>データ!R6</f>
        <v>333</v>
      </c>
      <c r="AR8" s="56"/>
      <c r="AS8" s="56"/>
      <c r="AT8" s="56"/>
      <c r="AU8" s="56"/>
      <c r="AV8" s="56"/>
      <c r="AW8" s="56"/>
      <c r="AX8" s="56"/>
      <c r="AY8" s="56">
        <f>データ!S6</f>
        <v>18.5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57.05</v>
      </c>
      <c r="S10" s="56"/>
      <c r="T10" s="56"/>
      <c r="U10" s="56"/>
      <c r="V10" s="56"/>
      <c r="W10" s="56"/>
      <c r="X10" s="56"/>
      <c r="Y10" s="56"/>
      <c r="Z10" s="64">
        <f>データ!P6</f>
        <v>1570</v>
      </c>
      <c r="AA10" s="64"/>
      <c r="AB10" s="64"/>
      <c r="AC10" s="64"/>
      <c r="AD10" s="64"/>
      <c r="AE10" s="64"/>
      <c r="AF10" s="64"/>
      <c r="AG10" s="64"/>
      <c r="AH10" s="2"/>
      <c r="AI10" s="64">
        <f>データ!T6</f>
        <v>3475</v>
      </c>
      <c r="AJ10" s="64"/>
      <c r="AK10" s="64"/>
      <c r="AL10" s="64"/>
      <c r="AM10" s="64"/>
      <c r="AN10" s="64"/>
      <c r="AO10" s="64"/>
      <c r="AP10" s="64"/>
      <c r="AQ10" s="56">
        <f>データ!U6</f>
        <v>97.3</v>
      </c>
      <c r="AR10" s="56"/>
      <c r="AS10" s="56"/>
      <c r="AT10" s="56"/>
      <c r="AU10" s="56"/>
      <c r="AV10" s="56"/>
      <c r="AW10" s="56"/>
      <c r="AX10" s="56"/>
      <c r="AY10" s="56">
        <f>データ!V6</f>
        <v>35.71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393878</v>
      </c>
      <c r="D6" s="31">
        <f t="shared" si="3"/>
        <v>47</v>
      </c>
      <c r="E6" s="31">
        <f t="shared" si="3"/>
        <v>1</v>
      </c>
      <c r="F6" s="31">
        <f t="shared" si="3"/>
        <v>0</v>
      </c>
      <c r="G6" s="31">
        <f t="shared" si="3"/>
        <v>0</v>
      </c>
      <c r="H6" s="31" t="str">
        <f t="shared" si="3"/>
        <v>高知県　仁淀川町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57.05</v>
      </c>
      <c r="P6" s="32">
        <f t="shared" si="3"/>
        <v>1570</v>
      </c>
      <c r="Q6" s="32">
        <f t="shared" si="3"/>
        <v>6160</v>
      </c>
      <c r="R6" s="32">
        <f t="shared" si="3"/>
        <v>333</v>
      </c>
      <c r="S6" s="32">
        <f t="shared" si="3"/>
        <v>18.5</v>
      </c>
      <c r="T6" s="32">
        <f t="shared" si="3"/>
        <v>3475</v>
      </c>
      <c r="U6" s="32">
        <f t="shared" si="3"/>
        <v>97.3</v>
      </c>
      <c r="V6" s="32">
        <f t="shared" si="3"/>
        <v>35.71</v>
      </c>
      <c r="W6" s="33">
        <f>IF(W7="",NA(),W7)</f>
        <v>67.22</v>
      </c>
      <c r="X6" s="33">
        <f t="shared" ref="X6:AF6" si="4">IF(X7="",NA(),X7)</f>
        <v>63.7</v>
      </c>
      <c r="Y6" s="33">
        <f t="shared" si="4"/>
        <v>58.11</v>
      </c>
      <c r="Z6" s="33">
        <f t="shared" si="4"/>
        <v>59.27</v>
      </c>
      <c r="AA6" s="33">
        <f t="shared" si="4"/>
        <v>57.49</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1477.56</v>
      </c>
      <c r="BE6" s="33">
        <f t="shared" ref="BE6:BM6" si="7">IF(BE7="",NA(),BE7)</f>
        <v>1450.17</v>
      </c>
      <c r="BF6" s="33">
        <f t="shared" si="7"/>
        <v>1426.81</v>
      </c>
      <c r="BG6" s="33">
        <f t="shared" si="7"/>
        <v>1479.1</v>
      </c>
      <c r="BH6" s="33">
        <f t="shared" si="7"/>
        <v>1383.08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56.5</v>
      </c>
      <c r="BP6" s="33">
        <f t="shared" ref="BP6:BX6" si="8">IF(BP7="",NA(),BP7)</f>
        <v>53.12</v>
      </c>
      <c r="BQ6" s="33">
        <f t="shared" si="8"/>
        <v>43.15</v>
      </c>
      <c r="BR6" s="33">
        <f t="shared" si="8"/>
        <v>41.69</v>
      </c>
      <c r="BS6" s="33">
        <f t="shared" si="8"/>
        <v>43.53</v>
      </c>
      <c r="BT6" s="33">
        <f t="shared" si="8"/>
        <v>57.51</v>
      </c>
      <c r="BU6" s="33">
        <f t="shared" si="8"/>
        <v>56.46</v>
      </c>
      <c r="BV6" s="33">
        <f t="shared" si="8"/>
        <v>19.77</v>
      </c>
      <c r="BW6" s="33">
        <f t="shared" si="8"/>
        <v>34.25</v>
      </c>
      <c r="BX6" s="33">
        <f t="shared" si="8"/>
        <v>46.48</v>
      </c>
      <c r="BY6" s="32" t="str">
        <f>IF(BY7="","",IF(BY7="-","【-】","【"&amp;SUBSTITUTE(TEXT(BY7,"#,##0.00"),"-","△")&amp;"】"))</f>
        <v>【36.33】</v>
      </c>
      <c r="BZ6" s="33">
        <f>IF(BZ7="",NA(),BZ7)</f>
        <v>154.26</v>
      </c>
      <c r="CA6" s="33">
        <f t="shared" ref="CA6:CI6" si="9">IF(CA7="",NA(),CA7)</f>
        <v>163.81</v>
      </c>
      <c r="CB6" s="33">
        <f t="shared" si="9"/>
        <v>201.66</v>
      </c>
      <c r="CC6" s="33">
        <f t="shared" si="9"/>
        <v>207.13</v>
      </c>
      <c r="CD6" s="33">
        <f t="shared" si="9"/>
        <v>205.72</v>
      </c>
      <c r="CE6" s="33">
        <f t="shared" si="9"/>
        <v>291.83</v>
      </c>
      <c r="CF6" s="33">
        <f t="shared" si="9"/>
        <v>306.49</v>
      </c>
      <c r="CG6" s="33">
        <f t="shared" si="9"/>
        <v>878.73</v>
      </c>
      <c r="CH6" s="33">
        <f t="shared" si="9"/>
        <v>501.18</v>
      </c>
      <c r="CI6" s="33">
        <f t="shared" si="9"/>
        <v>376.61</v>
      </c>
      <c r="CJ6" s="32" t="str">
        <f>IF(CJ7="","",IF(CJ7="-","【-】","【"&amp;SUBSTITUTE(TEXT(CJ7,"#,##0.00"),"-","△")&amp;"】"))</f>
        <v>【476.46】</v>
      </c>
      <c r="CK6" s="33">
        <f>IF(CK7="",NA(),CK7)</f>
        <v>79.44</v>
      </c>
      <c r="CL6" s="33">
        <f t="shared" ref="CL6:CT6" si="10">IF(CL7="",NA(),CL7)</f>
        <v>76.209999999999994</v>
      </c>
      <c r="CM6" s="33">
        <f t="shared" si="10"/>
        <v>74.709999999999994</v>
      </c>
      <c r="CN6" s="33">
        <f t="shared" si="10"/>
        <v>74.69</v>
      </c>
      <c r="CO6" s="33">
        <f t="shared" si="10"/>
        <v>71.95</v>
      </c>
      <c r="CP6" s="33">
        <f t="shared" si="10"/>
        <v>57.95</v>
      </c>
      <c r="CQ6" s="33">
        <f t="shared" si="10"/>
        <v>58.25</v>
      </c>
      <c r="CR6" s="33">
        <f t="shared" si="10"/>
        <v>57.17</v>
      </c>
      <c r="CS6" s="33">
        <f t="shared" si="10"/>
        <v>57.55</v>
      </c>
      <c r="CT6" s="33">
        <f t="shared" si="10"/>
        <v>57.43</v>
      </c>
      <c r="CU6" s="32" t="str">
        <f>IF(CU7="","",IF(CU7="-","【-】","【"&amp;SUBSTITUTE(TEXT(CU7,"#,##0.00"),"-","△")&amp;"】"))</f>
        <v>【58.19】</v>
      </c>
      <c r="CV6" s="33">
        <f>IF(CV7="",NA(),CV7)</f>
        <v>92.31</v>
      </c>
      <c r="CW6" s="33">
        <f t="shared" ref="CW6:DE6" si="11">IF(CW7="",NA(),CW7)</f>
        <v>92.31</v>
      </c>
      <c r="CX6" s="33">
        <f t="shared" si="11"/>
        <v>92.31</v>
      </c>
      <c r="CY6" s="33">
        <f t="shared" si="11"/>
        <v>92.31</v>
      </c>
      <c r="CZ6" s="33">
        <f t="shared" si="11"/>
        <v>92.31</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0.39</v>
      </c>
      <c r="ED6" s="32">
        <f t="shared" ref="ED6:EL6" si="14">IF(ED7="",NA(),ED7)</f>
        <v>0</v>
      </c>
      <c r="EE6" s="33">
        <f t="shared" si="14"/>
        <v>6.53</v>
      </c>
      <c r="EF6" s="33">
        <f t="shared" si="14"/>
        <v>5.47</v>
      </c>
      <c r="EG6" s="33">
        <f t="shared" si="14"/>
        <v>0.81</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393878</v>
      </c>
      <c r="D7" s="35">
        <v>47</v>
      </c>
      <c r="E7" s="35">
        <v>1</v>
      </c>
      <c r="F7" s="35">
        <v>0</v>
      </c>
      <c r="G7" s="35">
        <v>0</v>
      </c>
      <c r="H7" s="35" t="s">
        <v>93</v>
      </c>
      <c r="I7" s="35" t="s">
        <v>94</v>
      </c>
      <c r="J7" s="35" t="s">
        <v>95</v>
      </c>
      <c r="K7" s="35" t="s">
        <v>96</v>
      </c>
      <c r="L7" s="35" t="s">
        <v>97</v>
      </c>
      <c r="M7" s="36" t="s">
        <v>98</v>
      </c>
      <c r="N7" s="36" t="s">
        <v>99</v>
      </c>
      <c r="O7" s="36">
        <v>57.05</v>
      </c>
      <c r="P7" s="36">
        <v>1570</v>
      </c>
      <c r="Q7" s="36">
        <v>6160</v>
      </c>
      <c r="R7" s="36">
        <v>333</v>
      </c>
      <c r="S7" s="36">
        <v>18.5</v>
      </c>
      <c r="T7" s="36">
        <v>3475</v>
      </c>
      <c r="U7" s="36">
        <v>97.3</v>
      </c>
      <c r="V7" s="36">
        <v>35.71</v>
      </c>
      <c r="W7" s="36">
        <v>67.22</v>
      </c>
      <c r="X7" s="36">
        <v>63.7</v>
      </c>
      <c r="Y7" s="36">
        <v>58.11</v>
      </c>
      <c r="Z7" s="36">
        <v>59.27</v>
      </c>
      <c r="AA7" s="36">
        <v>57.49</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1477.56</v>
      </c>
      <c r="BE7" s="36">
        <v>1450.17</v>
      </c>
      <c r="BF7" s="36">
        <v>1426.81</v>
      </c>
      <c r="BG7" s="36">
        <v>1479.1</v>
      </c>
      <c r="BH7" s="36">
        <v>1383.08</v>
      </c>
      <c r="BI7" s="36">
        <v>1137.3599999999999</v>
      </c>
      <c r="BJ7" s="36">
        <v>1124.6400000000001</v>
      </c>
      <c r="BK7" s="36">
        <v>1108.26</v>
      </c>
      <c r="BL7" s="36">
        <v>1113.76</v>
      </c>
      <c r="BM7" s="36">
        <v>1125.69</v>
      </c>
      <c r="BN7" s="36">
        <v>1239.32</v>
      </c>
      <c r="BO7" s="36">
        <v>56.5</v>
      </c>
      <c r="BP7" s="36">
        <v>53.12</v>
      </c>
      <c r="BQ7" s="36">
        <v>43.15</v>
      </c>
      <c r="BR7" s="36">
        <v>41.69</v>
      </c>
      <c r="BS7" s="36">
        <v>43.53</v>
      </c>
      <c r="BT7" s="36">
        <v>57.51</v>
      </c>
      <c r="BU7" s="36">
        <v>56.46</v>
      </c>
      <c r="BV7" s="36">
        <v>19.77</v>
      </c>
      <c r="BW7" s="36">
        <v>34.25</v>
      </c>
      <c r="BX7" s="36">
        <v>46.48</v>
      </c>
      <c r="BY7" s="36">
        <v>36.33</v>
      </c>
      <c r="BZ7" s="36">
        <v>154.26</v>
      </c>
      <c r="CA7" s="36">
        <v>163.81</v>
      </c>
      <c r="CB7" s="36">
        <v>201.66</v>
      </c>
      <c r="CC7" s="36">
        <v>207.13</v>
      </c>
      <c r="CD7" s="36">
        <v>205.72</v>
      </c>
      <c r="CE7" s="36">
        <v>291.83</v>
      </c>
      <c r="CF7" s="36">
        <v>306.49</v>
      </c>
      <c r="CG7" s="36">
        <v>878.73</v>
      </c>
      <c r="CH7" s="36">
        <v>501.18</v>
      </c>
      <c r="CI7" s="36">
        <v>376.61</v>
      </c>
      <c r="CJ7" s="36">
        <v>476.46</v>
      </c>
      <c r="CK7" s="36">
        <v>79.44</v>
      </c>
      <c r="CL7" s="36">
        <v>76.209999999999994</v>
      </c>
      <c r="CM7" s="36">
        <v>74.709999999999994</v>
      </c>
      <c r="CN7" s="36">
        <v>74.69</v>
      </c>
      <c r="CO7" s="36">
        <v>71.95</v>
      </c>
      <c r="CP7" s="36">
        <v>57.95</v>
      </c>
      <c r="CQ7" s="36">
        <v>58.25</v>
      </c>
      <c r="CR7" s="36">
        <v>57.17</v>
      </c>
      <c r="CS7" s="36">
        <v>57.55</v>
      </c>
      <c r="CT7" s="36">
        <v>57.43</v>
      </c>
      <c r="CU7" s="36">
        <v>58.19</v>
      </c>
      <c r="CV7" s="36">
        <v>92.31</v>
      </c>
      <c r="CW7" s="36">
        <v>92.31</v>
      </c>
      <c r="CX7" s="36">
        <v>92.31</v>
      </c>
      <c r="CY7" s="36">
        <v>92.31</v>
      </c>
      <c r="CZ7" s="36">
        <v>92.31</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0.39</v>
      </c>
      <c r="ED7" s="36">
        <v>0</v>
      </c>
      <c r="EE7" s="36">
        <v>6.53</v>
      </c>
      <c r="EF7" s="36">
        <v>5.47</v>
      </c>
      <c r="EG7" s="36">
        <v>0.81</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2016-01-18T05:06:23Z</dcterms:created>
  <dcterms:modified xsi:type="dcterms:W3CDTF">2016-02-24T06:16:23Z</dcterms:modified>
  <cp:category/>
</cp:coreProperties>
</file>