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75" windowWidth="14940" windowHeight="7860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AL8" i="4"/>
  <c r="W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<sst xmlns="http://schemas.openxmlformats.org/spreadsheetml/2006/main" count="221" uniqueCount="111">
  <si>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</si>
  <si>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</si>
  <si>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</si>
  <si>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</si>
  <si>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</si>
  <si>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</si>
  <si>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</si>
  <si>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</si>
  <si>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</si>
  <si>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</si>
  <si>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</si>
  <si>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</si>
  <si>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</si>
  <si>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</si>
  <si>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</si>
  <si>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</si>
  <si>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</si>
  <si>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</si>
  <si>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</si>
  <si>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</si>
  <si>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</si>
  <si>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</si>
  <si>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</si>
  <si>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</si>
  <si>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</si>
  <si>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</si>
  <si>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</si>
  <si>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</si>
  <si>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</si>
  <si>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</si>
  <si>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</si>
  <si>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</si>
  <si>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</si>
  <si>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</si>
  <si>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</si>
  <si>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</si>
  <si>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</si>
  <si>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</si>
  <si>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</si>
  <si>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</si>
  <si>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</si>
  <si>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</si>
  <si>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</si>
  <si>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</si>
  <si>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</si>
  <si>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</si>
  <si>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</si>
  <si>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</si>
  <si>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</si>
  <si>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</si>
  <si>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</si>
  <si>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</si>
  <si>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</si>
  <si>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</si>
  <si>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</si>
  <si>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</si>
  <si>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</si>
  <si>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</si>
  <si>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</si>
  <si>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</si>
  <si>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</si>
  <si>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</si>
  <si>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</si>
  <si>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</si>
  <si>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</si>
  <si>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</si>
  <si>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</si>
  <si>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</si>
  <si>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</si>
  <si>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</si>
  <si>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</si>
  <si>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</si>
  <si>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</si>
  <si>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</si>
  <si>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</si>
  <si>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</si>
  <si>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</si>
  <si>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</si>
  <si>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</si>
  <si>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</si>
  <si>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</si>
  <si>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</si>
  <si>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</si>
  <si>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</si>
  <si>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</si>
  <si>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</si>
  <si>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</si>
  <si>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</si>
  <si>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</si>
  <si>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</si>
  <si>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</si>
  <si>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</si>
  <si>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</si>
  <si>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</si>
  <si>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</si>
  <si>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</si>
  <si>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高知県　安芸市</t>
  </si>
  <si>
    <t>法非適用</t>
  </si>
  <si>
    <t>下水道事業</t>
  </si>
  <si>
    <t>公共下水道</t>
  </si>
  <si>
    <t>Cc2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</si>
  <si>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</si>
  <si>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</si>
  <si>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</si>
  <si>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</si>
  <si>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</si>
  <si>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</si>
  <si>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</si>
  <si>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③現時点では更新が急がれる管渠は無い。</t>
    <rPh sb="1" eb="4">
      <t>ゲンジテン</t>
    </rPh>
    <rPh sb="6" eb="8">
      <t>コウシン</t>
    </rPh>
    <rPh sb="9" eb="10">
      <t>イソ</t>
    </rPh>
    <rPh sb="13" eb="15">
      <t>カンキョ</t>
    </rPh>
    <rPh sb="16" eb="17">
      <t>ナ</t>
    </rPh>
    <phoneticPr fontId="4"/>
  </si>
  <si>
    <t>平成26年度から処理場の長寿命化に取り組んでおり、これまで以上に厳しい経営が見込まれる。
料金水準適正化の検討、接続率向上のための啓発などに取り組み、他会計繰入金の依存度を下げる必要がある。</t>
    <rPh sb="29" eb="31">
      <t>イジョウ</t>
    </rPh>
    <rPh sb="32" eb="33">
      <t>キビ</t>
    </rPh>
    <rPh sb="35" eb="37">
      <t>ケイエイ</t>
    </rPh>
    <rPh sb="38" eb="40">
      <t>ミコ</t>
    </rPh>
    <rPh sb="45" eb="47">
      <t>リョウキン</t>
    </rPh>
    <rPh sb="47" eb="49">
      <t>スイジュン</t>
    </rPh>
    <rPh sb="49" eb="52">
      <t>テキセイカ</t>
    </rPh>
    <rPh sb="53" eb="55">
      <t>ケントウ</t>
    </rPh>
    <rPh sb="56" eb="58">
      <t>セツゾク</t>
    </rPh>
    <rPh sb="58" eb="59">
      <t>リツ</t>
    </rPh>
    <rPh sb="59" eb="61">
      <t>コウジョウ</t>
    </rPh>
    <rPh sb="65" eb="67">
      <t>ケイハツ</t>
    </rPh>
    <rPh sb="70" eb="71">
      <t>ト</t>
    </rPh>
    <rPh sb="72" eb="73">
      <t>ク</t>
    </rPh>
    <rPh sb="75" eb="76">
      <t>タ</t>
    </rPh>
    <rPh sb="76" eb="78">
      <t>カイケイ</t>
    </rPh>
    <rPh sb="78" eb="80">
      <t>クリイレ</t>
    </rPh>
    <rPh sb="80" eb="81">
      <t>キン</t>
    </rPh>
    <rPh sb="82" eb="85">
      <t>イゾンド</t>
    </rPh>
    <rPh sb="86" eb="87">
      <t>サ</t>
    </rPh>
    <rPh sb="89" eb="91">
      <t>ヒツヨウ</t>
    </rPh>
    <phoneticPr fontId="4"/>
  </si>
  <si>
    <t>①H25年度に一般会計からの繰出基準を見直した結果、比率が上がっているが100％に満たず、低い水準にある。
④H25年度に一般会計からの繰出基準を見直した結果、比率が極端に下がった。起業債残高は年々減少しているものの、引き続き経営改善に取り組む必要がある。
⑤H25年度に一般会計からの繰出基準を見直した結果、回収率が極端に上がった。しかしながら、経営状況が好転したわけではなく、引き続き経営改善に取り組む必要がある。
⑥H25年度に一般会計からの繰出基準を見直した結果、単価が極端に下がった。しかしながら、汚水処理そのものが効率化したわけではなく、今後も不明水対策などに取り組む必要がある。
⑦平均値を下回っており、水洗化率向上のための普及啓発活動の強化が必要である。
⑧毎年度微増しているものの平均値を下回っており、水洗化率向上のための普及啓発活動の強化が必要である。</t>
    <rPh sb="26" eb="27">
      <t>ヒ</t>
    </rPh>
    <rPh sb="41" eb="42">
      <t>ミ</t>
    </rPh>
    <rPh sb="45" eb="46">
      <t>ヒク</t>
    </rPh>
    <rPh sb="47" eb="49">
      <t>スイジュン</t>
    </rPh>
    <rPh sb="58" eb="60">
      <t>ネンド</t>
    </rPh>
    <rPh sb="61" eb="63">
      <t>イッパン</t>
    </rPh>
    <rPh sb="63" eb="65">
      <t>カイケイ</t>
    </rPh>
    <rPh sb="68" eb="70">
      <t>クリダ</t>
    </rPh>
    <rPh sb="70" eb="72">
      <t>キジュン</t>
    </rPh>
    <rPh sb="73" eb="75">
      <t>ミナオ</t>
    </rPh>
    <rPh sb="77" eb="79">
      <t>ケッカ</t>
    </rPh>
    <rPh sb="80" eb="82">
      <t>ヒリツ</t>
    </rPh>
    <rPh sb="83" eb="85">
      <t>キョクタン</t>
    </rPh>
    <rPh sb="86" eb="87">
      <t>サ</t>
    </rPh>
    <rPh sb="91" eb="93">
      <t>キギョウ</t>
    </rPh>
    <rPh sb="93" eb="94">
      <t>サイ</t>
    </rPh>
    <rPh sb="94" eb="96">
      <t>ザンダカ</t>
    </rPh>
    <rPh sb="97" eb="99">
      <t>ネンネン</t>
    </rPh>
    <rPh sb="99" eb="101">
      <t>ゲンショウ</t>
    </rPh>
    <rPh sb="109" eb="110">
      <t>ヒ</t>
    </rPh>
    <rPh sb="111" eb="112">
      <t>ツヅ</t>
    </rPh>
    <rPh sb="113" eb="115">
      <t>ケイエイ</t>
    </rPh>
    <rPh sb="115" eb="117">
      <t>カイゼン</t>
    </rPh>
    <rPh sb="118" eb="119">
      <t>ト</t>
    </rPh>
    <rPh sb="120" eb="121">
      <t>ク</t>
    </rPh>
    <rPh sb="122" eb="124">
      <t>ヒツヨウ</t>
    </rPh>
    <rPh sb="155" eb="157">
      <t>カイシュウ</t>
    </rPh>
    <rPh sb="162" eb="163">
      <t>ウエ</t>
    </rPh>
    <rPh sb="236" eb="238">
      <t>タンカ</t>
    </rPh>
    <rPh sb="242" eb="243">
      <t>シタ</t>
    </rPh>
    <rPh sb="254" eb="256">
      <t>オスイ</t>
    </rPh>
    <rPh sb="256" eb="258">
      <t>ショリ</t>
    </rPh>
    <rPh sb="263" eb="266">
      <t>コウリツカ</t>
    </rPh>
    <rPh sb="275" eb="277">
      <t>コンゴ</t>
    </rPh>
    <rPh sb="278" eb="280">
      <t>フメイ</t>
    </rPh>
    <rPh sb="280" eb="281">
      <t>スイ</t>
    </rPh>
    <rPh sb="281" eb="283">
      <t>タイサク</t>
    </rPh>
    <rPh sb="286" eb="287">
      <t>ト</t>
    </rPh>
    <rPh sb="288" eb="289">
      <t>ク</t>
    </rPh>
    <rPh sb="290" eb="292">
      <t>ヒツヨウ</t>
    </rPh>
    <rPh sb="298" eb="301">
      <t>ヘイキンチ</t>
    </rPh>
    <rPh sb="302" eb="304">
      <t>シタマワ</t>
    </rPh>
    <rPh sb="309" eb="312">
      <t>スイセンカ</t>
    </rPh>
    <rPh sb="312" eb="313">
      <t>リツ</t>
    </rPh>
    <rPh sb="313" eb="315">
      <t>コウジョウ</t>
    </rPh>
    <rPh sb="319" eb="321">
      <t>フキュウ</t>
    </rPh>
    <rPh sb="321" eb="323">
      <t>ケイハツ</t>
    </rPh>
    <rPh sb="323" eb="325">
      <t>カツドウ</t>
    </rPh>
    <rPh sb="326" eb="328">
      <t>キョウカ</t>
    </rPh>
    <rPh sb="329" eb="331">
      <t>ヒツヨウ</t>
    </rPh>
    <rPh sb="337" eb="340">
      <t>マイネンド</t>
    </rPh>
    <rPh sb="340" eb="342">
      <t>ビゾウ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</si>
</sst>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312064"/>
        <c:axId val="86313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0.14000000000000001</c:v>
                </c:pt>
                <c:pt idx="1">
                  <c:v>0.18</c:v>
                </c:pt>
                <c:pt idx="2">
                  <c:v>0.1</c:v>
                </c:pt>
                <c:pt idx="3">
                  <c:v>7.0000000000000007E-2</c:v>
                </c:pt>
                <c:pt idx="4">
                  <c:v>0.04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12064"/>
        <c:axId val="86313984"/>
      </c:lineChart>
      <c:dateAx>
        <c:axId val="86312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313984"/>
        <c:crosses val="autoZero"/>
        <c:auto val="1"/>
        <c:lblOffset val="100"/>
        <c:baseTimeUnit val="years"/>
      </c:dateAx>
      <c:valAx>
        <c:axId val="86313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312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47.19</c:v>
                </c:pt>
                <c:pt idx="1">
                  <c:v>48.8</c:v>
                </c:pt>
                <c:pt idx="2">
                  <c:v>50.57</c:v>
                </c:pt>
                <c:pt idx="3">
                  <c:v>49.77</c:v>
                </c:pt>
                <c:pt idx="4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349952"/>
        <c:axId val="92351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91.11</c:v>
                </c:pt>
                <c:pt idx="1">
                  <c:v>72.34</c:v>
                </c:pt>
                <c:pt idx="2">
                  <c:v>178.57</c:v>
                </c:pt>
                <c:pt idx="3">
                  <c:v>151.65</c:v>
                </c:pt>
                <c:pt idx="4">
                  <c:v>149.82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9952"/>
        <c:axId val="92351872"/>
      </c:lineChart>
      <c:dateAx>
        <c:axId val="92349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351872"/>
        <c:crosses val="autoZero"/>
        <c:auto val="1"/>
        <c:lblOffset val="100"/>
        <c:baseTimeUnit val="years"/>
      </c:dateAx>
      <c:valAx>
        <c:axId val="92351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349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58.29</c:v>
                </c:pt>
                <c:pt idx="1">
                  <c:v>59.92</c:v>
                </c:pt>
                <c:pt idx="2">
                  <c:v>61.06</c:v>
                </c:pt>
                <c:pt idx="3">
                  <c:v>62.03</c:v>
                </c:pt>
                <c:pt idx="4">
                  <c:v>62.99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411008"/>
        <c:axId val="92412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65.66</c:v>
                </c:pt>
                <c:pt idx="1">
                  <c:v>65.599999999999994</c:v>
                </c:pt>
                <c:pt idx="2">
                  <c:v>84.12</c:v>
                </c:pt>
                <c:pt idx="3">
                  <c:v>84.41</c:v>
                </c:pt>
                <c:pt idx="4">
                  <c:v>84.2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11008"/>
        <c:axId val="92412928"/>
      </c:lineChart>
      <c:dateAx>
        <c:axId val="92411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412928"/>
        <c:crosses val="autoZero"/>
        <c:auto val="1"/>
        <c:lblOffset val="100"/>
        <c:baseTimeUnit val="years"/>
      </c:dateAx>
      <c:valAx>
        <c:axId val="92412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411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43.02</c:v>
                </c:pt>
                <c:pt idx="1">
                  <c:v>43.83</c:v>
                </c:pt>
                <c:pt idx="2">
                  <c:v>43.9</c:v>
                </c:pt>
                <c:pt idx="3">
                  <c:v>66.03</c:v>
                </c:pt>
                <c:pt idx="4">
                  <c:v>64.680000000000007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356736"/>
        <c:axId val="86358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56736"/>
        <c:axId val="86358656"/>
      </c:lineChart>
      <c:dateAx>
        <c:axId val="86356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358656"/>
        <c:crosses val="autoZero"/>
        <c:auto val="1"/>
        <c:lblOffset val="100"/>
        <c:baseTimeUnit val="years"/>
      </c:dateAx>
      <c:valAx>
        <c:axId val="86358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356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029312"/>
        <c:axId val="92031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029312"/>
        <c:axId val="92031232"/>
      </c:lineChart>
      <c:dateAx>
        <c:axId val="92029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031232"/>
        <c:crosses val="autoZero"/>
        <c:auto val="1"/>
        <c:lblOffset val="100"/>
        <c:baseTimeUnit val="years"/>
      </c:dateAx>
      <c:valAx>
        <c:axId val="92031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029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069888"/>
        <c:axId val="92071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069888"/>
        <c:axId val="92071808"/>
      </c:lineChart>
      <c:dateAx>
        <c:axId val="92069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071808"/>
        <c:crosses val="autoZero"/>
        <c:auto val="1"/>
        <c:lblOffset val="100"/>
        <c:baseTimeUnit val="years"/>
      </c:dateAx>
      <c:valAx>
        <c:axId val="92071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069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169728"/>
        <c:axId val="92171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169728"/>
        <c:axId val="92171648"/>
      </c:lineChart>
      <c:dateAx>
        <c:axId val="92169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171648"/>
        <c:crosses val="autoZero"/>
        <c:auto val="1"/>
        <c:lblOffset val="100"/>
        <c:baseTimeUnit val="years"/>
      </c:dateAx>
      <c:valAx>
        <c:axId val="92171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169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188032"/>
        <c:axId val="92214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188032"/>
        <c:axId val="92214784"/>
      </c:lineChart>
      <c:dateAx>
        <c:axId val="92188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214784"/>
        <c:crosses val="autoZero"/>
        <c:auto val="1"/>
        <c:lblOffset val="100"/>
        <c:baseTimeUnit val="years"/>
      </c:dateAx>
      <c:valAx>
        <c:axId val="92214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188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3101.08</c:v>
                </c:pt>
                <c:pt idx="1">
                  <c:v>2834.1</c:v>
                </c:pt>
                <c:pt idx="2">
                  <c:v>2969.1</c:v>
                </c:pt>
                <c:pt idx="3">
                  <c:v>414.38</c:v>
                </c:pt>
                <c:pt idx="4">
                  <c:v>203.76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232704"/>
        <c:axId val="92259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1882.66</c:v>
                </c:pt>
                <c:pt idx="1">
                  <c:v>1749.66</c:v>
                </c:pt>
                <c:pt idx="2">
                  <c:v>1273.52</c:v>
                </c:pt>
                <c:pt idx="3">
                  <c:v>1209.95</c:v>
                </c:pt>
                <c:pt idx="4">
                  <c:v>1136.5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32704"/>
        <c:axId val="92259456"/>
      </c:lineChart>
      <c:dateAx>
        <c:axId val="92232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259456"/>
        <c:crosses val="autoZero"/>
        <c:auto val="1"/>
        <c:lblOffset val="100"/>
        <c:baseTimeUnit val="years"/>
      </c:dateAx>
      <c:valAx>
        <c:axId val="92259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232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38.83</c:v>
                </c:pt>
                <c:pt idx="1">
                  <c:v>40.68</c:v>
                </c:pt>
                <c:pt idx="2">
                  <c:v>39.229999999999997</c:v>
                </c:pt>
                <c:pt idx="3">
                  <c:v>77.59</c:v>
                </c:pt>
                <c:pt idx="4">
                  <c:v>87.06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613248"/>
        <c:axId val="92631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54.67</c:v>
                </c:pt>
                <c:pt idx="1">
                  <c:v>54.46</c:v>
                </c:pt>
                <c:pt idx="2">
                  <c:v>67.849999999999994</c:v>
                </c:pt>
                <c:pt idx="3">
                  <c:v>69.48</c:v>
                </c:pt>
                <c:pt idx="4">
                  <c:v>71.650000000000006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613248"/>
        <c:axId val="92631808"/>
      </c:lineChart>
      <c:dateAx>
        <c:axId val="92613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631808"/>
        <c:crosses val="autoZero"/>
        <c:auto val="1"/>
        <c:lblOffset val="100"/>
        <c:baseTimeUnit val="years"/>
      </c:dateAx>
      <c:valAx>
        <c:axId val="92631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613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381.2</c:v>
                </c:pt>
                <c:pt idx="1">
                  <c:v>362.81</c:v>
                </c:pt>
                <c:pt idx="2">
                  <c:v>369.28</c:v>
                </c:pt>
                <c:pt idx="3">
                  <c:v>184.91</c:v>
                </c:pt>
                <c:pt idx="4">
                  <c:v>168.13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657536"/>
        <c:axId val="92659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290.26</c:v>
                </c:pt>
                <c:pt idx="1">
                  <c:v>293.08999999999997</c:v>
                </c:pt>
                <c:pt idx="2">
                  <c:v>224.94</c:v>
                </c:pt>
                <c:pt idx="3">
                  <c:v>220.67</c:v>
                </c:pt>
                <c:pt idx="4">
                  <c:v>217.82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657536"/>
        <c:axId val="92659712"/>
      </c:lineChart>
      <c:dateAx>
        <c:axId val="92657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659712"/>
        <c:crosses val="autoZero"/>
        <c:auto val="1"/>
        <c:lblOffset val="100"/>
        <c:baseTimeUnit val="years"/>
      </c:dateAx>
      <c:valAx>
        <c:axId val="92659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657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【776.35】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【94.57】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【86.58】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【142.28】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【96.57】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L1" zoomScaleNormal="100" workbookViewId="0">
      <selection activeCell="BH5" sqref="BH5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 x14ac:dyDescent="0.15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 x14ac:dyDescent="0.15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1" t="str">
        <f>データ!H6</f>
        <v>高知県　安芸市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公共下水道</v>
      </c>
      <c r="Q8" s="46"/>
      <c r="R8" s="46"/>
      <c r="S8" s="46"/>
      <c r="T8" s="46"/>
      <c r="U8" s="46"/>
      <c r="V8" s="46"/>
      <c r="W8" s="46" t="str">
        <f>データ!L6</f>
        <v>Cc2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18655</v>
      </c>
      <c r="AM8" s="47"/>
      <c r="AN8" s="47"/>
      <c r="AO8" s="47"/>
      <c r="AP8" s="47"/>
      <c r="AQ8" s="47"/>
      <c r="AR8" s="47"/>
      <c r="AS8" s="47"/>
      <c r="AT8" s="43">
        <f>データ!S6</f>
        <v>317.2</v>
      </c>
      <c r="AU8" s="43"/>
      <c r="AV8" s="43"/>
      <c r="AW8" s="43"/>
      <c r="AX8" s="43"/>
      <c r="AY8" s="43"/>
      <c r="AZ8" s="43"/>
      <c r="BA8" s="43"/>
      <c r="BB8" s="43">
        <f>データ!T6</f>
        <v>58.81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33.049999999999997</v>
      </c>
      <c r="Q10" s="43"/>
      <c r="R10" s="43"/>
      <c r="S10" s="43"/>
      <c r="T10" s="43"/>
      <c r="U10" s="43"/>
      <c r="V10" s="43"/>
      <c r="W10" s="43">
        <f>データ!P6</f>
        <v>63.43</v>
      </c>
      <c r="X10" s="43"/>
      <c r="Y10" s="43"/>
      <c r="Z10" s="43"/>
      <c r="AA10" s="43"/>
      <c r="AB10" s="43"/>
      <c r="AC10" s="43"/>
      <c r="AD10" s="47">
        <f>データ!Q6</f>
        <v>2205</v>
      </c>
      <c r="AE10" s="47"/>
      <c r="AF10" s="47"/>
      <c r="AG10" s="47"/>
      <c r="AH10" s="47"/>
      <c r="AI10" s="47"/>
      <c r="AJ10" s="47"/>
      <c r="AK10" s="2"/>
      <c r="AL10" s="47">
        <f>データ!U6</f>
        <v>6101</v>
      </c>
      <c r="AM10" s="47"/>
      <c r="AN10" s="47"/>
      <c r="AO10" s="47"/>
      <c r="AP10" s="47"/>
      <c r="AQ10" s="47"/>
      <c r="AR10" s="47"/>
      <c r="AS10" s="47"/>
      <c r="AT10" s="43">
        <f>データ!V6</f>
        <v>1.69</v>
      </c>
      <c r="AU10" s="43"/>
      <c r="AV10" s="43"/>
      <c r="AW10" s="43"/>
      <c r="AX10" s="43"/>
      <c r="AY10" s="43"/>
      <c r="AZ10" s="43"/>
      <c r="BA10" s="43"/>
      <c r="BB10" s="43">
        <f>データ!W6</f>
        <v>3610.06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 x14ac:dyDescent="0.15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 x14ac:dyDescent="0.15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110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 x14ac:dyDescent="0.15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 x14ac:dyDescent="0.15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108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 x14ac:dyDescent="0.15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 x14ac:dyDescent="0.15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 x14ac:dyDescent="0.15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 x14ac:dyDescent="0.15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109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 x14ac:dyDescent="0.15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 x14ac:dyDescent="0.15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 x14ac:dyDescent="0.15">
      <c r="C83" s="2" t="s">
        <v>40</v>
      </c>
    </row>
    <row r="84" spans="1:78" x14ac:dyDescent="0.15">
      <c r="C84" s="2" t="s">
        <v>41</v>
      </c>
    </row>
  </sheetData>
  <sheetProtection password="B501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3" width="11.875" customWidth="1"/>
  </cols>
  <sheetData>
    <row r="1" spans="1:144" x14ac:dyDescent="0.15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 x14ac:dyDescent="0.15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 x14ac:dyDescent="0.15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 x14ac:dyDescent="0.15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 x14ac:dyDescent="0.15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 x14ac:dyDescent="0.15">
      <c r="A6" s="26" t="s">
        <v>95</v>
      </c>
      <c r="B6" s="31">
        <f>B7</f>
        <v>2014</v>
      </c>
      <c r="C6" s="31">
        <f t="shared" ref="C6:W6" si="3">C7</f>
        <v>392031</v>
      </c>
      <c r="D6" s="31">
        <f t="shared" si="3"/>
        <v>47</v>
      </c>
      <c r="E6" s="31">
        <f t="shared" si="3"/>
        <v>17</v>
      </c>
      <c r="F6" s="31">
        <f t="shared" si="3"/>
        <v>1</v>
      </c>
      <c r="G6" s="31">
        <f t="shared" si="3"/>
        <v>0</v>
      </c>
      <c r="H6" s="31" t="str">
        <f t="shared" si="3"/>
        <v>高知県　安芸市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公共下水道</v>
      </c>
      <c r="L6" s="31" t="str">
        <f t="shared" si="3"/>
        <v>Cc2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33.049999999999997</v>
      </c>
      <c r="P6" s="32">
        <f t="shared" si="3"/>
        <v>63.43</v>
      </c>
      <c r="Q6" s="32">
        <f t="shared" si="3"/>
        <v>2205</v>
      </c>
      <c r="R6" s="32">
        <f t="shared" si="3"/>
        <v>18655</v>
      </c>
      <c r="S6" s="32">
        <f t="shared" si="3"/>
        <v>317.2</v>
      </c>
      <c r="T6" s="32">
        <f t="shared" si="3"/>
        <v>58.81</v>
      </c>
      <c r="U6" s="32">
        <f t="shared" si="3"/>
        <v>6101</v>
      </c>
      <c r="V6" s="32">
        <f t="shared" si="3"/>
        <v>1.69</v>
      </c>
      <c r="W6" s="32">
        <f t="shared" si="3"/>
        <v>3610.06</v>
      </c>
      <c r="X6" s="33">
        <f>IF(X7="",NA(),X7)</f>
        <v>43.02</v>
      </c>
      <c r="Y6" s="33">
        <f t="shared" ref="Y6:AG6" si="4">IF(Y7="",NA(),Y7)</f>
        <v>43.83</v>
      </c>
      <c r="Z6" s="33">
        <f t="shared" si="4"/>
        <v>43.9</v>
      </c>
      <c r="AA6" s="33">
        <f t="shared" si="4"/>
        <v>66.03</v>
      </c>
      <c r="AB6" s="33">
        <f t="shared" si="4"/>
        <v>64.680000000000007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3101.08</v>
      </c>
      <c r="BF6" s="33">
        <f t="shared" ref="BF6:BN6" si="7">IF(BF7="",NA(),BF7)</f>
        <v>2834.1</v>
      </c>
      <c r="BG6" s="33">
        <f t="shared" si="7"/>
        <v>2969.1</v>
      </c>
      <c r="BH6" s="33">
        <f t="shared" si="7"/>
        <v>414.38</v>
      </c>
      <c r="BI6" s="33">
        <f t="shared" si="7"/>
        <v>203.76</v>
      </c>
      <c r="BJ6" s="33">
        <f t="shared" si="7"/>
        <v>1882.66</v>
      </c>
      <c r="BK6" s="33">
        <f t="shared" si="7"/>
        <v>1749.66</v>
      </c>
      <c r="BL6" s="33">
        <f t="shared" si="7"/>
        <v>1273.52</v>
      </c>
      <c r="BM6" s="33">
        <f t="shared" si="7"/>
        <v>1209.95</v>
      </c>
      <c r="BN6" s="33">
        <f t="shared" si="7"/>
        <v>1136.5</v>
      </c>
      <c r="BO6" s="32" t="str">
        <f>IF(BO7="","",IF(BO7="-","【-】","【"&amp;SUBSTITUTE(TEXT(BO7,"#,##0.00"),"-","△")&amp;"】"))</f>
        <v>【776.35】</v>
      </c>
      <c r="BP6" s="33">
        <f>IF(BP7="",NA(),BP7)</f>
        <v>38.83</v>
      </c>
      <c r="BQ6" s="33">
        <f t="shared" ref="BQ6:BY6" si="8">IF(BQ7="",NA(),BQ7)</f>
        <v>40.68</v>
      </c>
      <c r="BR6" s="33">
        <f t="shared" si="8"/>
        <v>39.229999999999997</v>
      </c>
      <c r="BS6" s="33">
        <f t="shared" si="8"/>
        <v>77.59</v>
      </c>
      <c r="BT6" s="33">
        <f t="shared" si="8"/>
        <v>87.06</v>
      </c>
      <c r="BU6" s="33">
        <f t="shared" si="8"/>
        <v>54.67</v>
      </c>
      <c r="BV6" s="33">
        <f t="shared" si="8"/>
        <v>54.46</v>
      </c>
      <c r="BW6" s="33">
        <f t="shared" si="8"/>
        <v>67.849999999999994</v>
      </c>
      <c r="BX6" s="33">
        <f t="shared" si="8"/>
        <v>69.48</v>
      </c>
      <c r="BY6" s="33">
        <f t="shared" si="8"/>
        <v>71.650000000000006</v>
      </c>
      <c r="BZ6" s="32" t="str">
        <f>IF(BZ7="","",IF(BZ7="-","【-】","【"&amp;SUBSTITUTE(TEXT(BZ7,"#,##0.00"),"-","△")&amp;"】"))</f>
        <v>【96.57】</v>
      </c>
      <c r="CA6" s="33">
        <f>IF(CA7="",NA(),CA7)</f>
        <v>381.2</v>
      </c>
      <c r="CB6" s="33">
        <f t="shared" ref="CB6:CJ6" si="9">IF(CB7="",NA(),CB7)</f>
        <v>362.81</v>
      </c>
      <c r="CC6" s="33">
        <f t="shared" si="9"/>
        <v>369.28</v>
      </c>
      <c r="CD6" s="33">
        <f t="shared" si="9"/>
        <v>184.91</v>
      </c>
      <c r="CE6" s="33">
        <f t="shared" si="9"/>
        <v>168.13</v>
      </c>
      <c r="CF6" s="33">
        <f t="shared" si="9"/>
        <v>290.26</v>
      </c>
      <c r="CG6" s="33">
        <f t="shared" si="9"/>
        <v>293.08999999999997</v>
      </c>
      <c r="CH6" s="33">
        <f t="shared" si="9"/>
        <v>224.94</v>
      </c>
      <c r="CI6" s="33">
        <f t="shared" si="9"/>
        <v>220.67</v>
      </c>
      <c r="CJ6" s="33">
        <f t="shared" si="9"/>
        <v>217.82</v>
      </c>
      <c r="CK6" s="32" t="str">
        <f>IF(CK7="","",IF(CK7="-","【-】","【"&amp;SUBSTITUTE(TEXT(CK7,"#,##0.00"),"-","△")&amp;"】"))</f>
        <v>【142.28】</v>
      </c>
      <c r="CL6" s="33">
        <f>IF(CL7="",NA(),CL7)</f>
        <v>47.19</v>
      </c>
      <c r="CM6" s="33">
        <f t="shared" ref="CM6:CU6" si="10">IF(CM7="",NA(),CM7)</f>
        <v>48.8</v>
      </c>
      <c r="CN6" s="33">
        <f t="shared" si="10"/>
        <v>50.57</v>
      </c>
      <c r="CO6" s="33">
        <f t="shared" si="10"/>
        <v>49.77</v>
      </c>
      <c r="CP6" s="33">
        <f t="shared" si="10"/>
        <v>50</v>
      </c>
      <c r="CQ6" s="33">
        <f t="shared" si="10"/>
        <v>91.11</v>
      </c>
      <c r="CR6" s="33">
        <f t="shared" si="10"/>
        <v>72.34</v>
      </c>
      <c r="CS6" s="33">
        <f t="shared" si="10"/>
        <v>178.57</v>
      </c>
      <c r="CT6" s="33">
        <f t="shared" si="10"/>
        <v>151.65</v>
      </c>
      <c r="CU6" s="33">
        <f t="shared" si="10"/>
        <v>149.82</v>
      </c>
      <c r="CV6" s="32" t="str">
        <f>IF(CV7="","",IF(CV7="-","【-】","【"&amp;SUBSTITUTE(TEXT(CV7,"#,##0.00"),"-","△")&amp;"】"))</f>
        <v>【86.58】</v>
      </c>
      <c r="CW6" s="33">
        <f>IF(CW7="",NA(),CW7)</f>
        <v>58.29</v>
      </c>
      <c r="CX6" s="33">
        <f t="shared" ref="CX6:DF6" si="11">IF(CX7="",NA(),CX7)</f>
        <v>59.92</v>
      </c>
      <c r="CY6" s="33">
        <f t="shared" si="11"/>
        <v>61.06</v>
      </c>
      <c r="CZ6" s="33">
        <f t="shared" si="11"/>
        <v>62.03</v>
      </c>
      <c r="DA6" s="33">
        <f t="shared" si="11"/>
        <v>62.99</v>
      </c>
      <c r="DB6" s="33">
        <f t="shared" si="11"/>
        <v>65.66</v>
      </c>
      <c r="DC6" s="33">
        <f t="shared" si="11"/>
        <v>65.599999999999994</v>
      </c>
      <c r="DD6" s="33">
        <f t="shared" si="11"/>
        <v>84.12</v>
      </c>
      <c r="DE6" s="33">
        <f t="shared" si="11"/>
        <v>84.41</v>
      </c>
      <c r="DF6" s="33">
        <f t="shared" si="11"/>
        <v>84.2</v>
      </c>
      <c r="DG6" s="32" t="str">
        <f>IF(DG7="","",IF(DG7="-","【-】","【"&amp;SUBSTITUTE(TEXT(DG7,"#,##0.00"),"-","△")&amp;"】"))</f>
        <v>【94.57】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0.14000000000000001</v>
      </c>
      <c r="EJ6" s="33">
        <f t="shared" si="14"/>
        <v>0.18</v>
      </c>
      <c r="EK6" s="33">
        <f t="shared" si="14"/>
        <v>0.1</v>
      </c>
      <c r="EL6" s="33">
        <f t="shared" si="14"/>
        <v>7.0000000000000007E-2</v>
      </c>
      <c r="EM6" s="33">
        <f t="shared" si="14"/>
        <v>0.04</v>
      </c>
      <c r="EN6" s="32" t="str">
        <f>IF(EN7="","",IF(EN7="-","【-】","【"&amp;SUBSTITUTE(TEXT(EN7,"#,##0.00"),"-","△")&amp;"】"))</f>
        <v>【0.17】</v>
      </c>
    </row>
    <row r="7" spans="1:144" s="34" customFormat="1" x14ac:dyDescent="0.15">
      <c r="A7" s="26"/>
      <c r="B7" s="35">
        <v>2014</v>
      </c>
      <c r="C7" s="35">
        <v>392031</v>
      </c>
      <c r="D7" s="35">
        <v>47</v>
      </c>
      <c r="E7" s="35">
        <v>17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33.049999999999997</v>
      </c>
      <c r="P7" s="36">
        <v>63.43</v>
      </c>
      <c r="Q7" s="36">
        <v>2205</v>
      </c>
      <c r="R7" s="36">
        <v>18655</v>
      </c>
      <c r="S7" s="36">
        <v>317.2</v>
      </c>
      <c r="T7" s="36">
        <v>58.81</v>
      </c>
      <c r="U7" s="36">
        <v>6101</v>
      </c>
      <c r="V7" s="36">
        <v>1.69</v>
      </c>
      <c r="W7" s="36">
        <v>3610.06</v>
      </c>
      <c r="X7" s="36">
        <v>43.02</v>
      </c>
      <c r="Y7" s="36">
        <v>43.83</v>
      </c>
      <c r="Z7" s="36">
        <v>43.9</v>
      </c>
      <c r="AA7" s="36">
        <v>66.03</v>
      </c>
      <c r="AB7" s="36">
        <v>64.680000000000007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3101.08</v>
      </c>
      <c r="BF7" s="36">
        <v>2834.1</v>
      </c>
      <c r="BG7" s="36">
        <v>2969.1</v>
      </c>
      <c r="BH7" s="36">
        <v>414.38</v>
      </c>
      <c r="BI7" s="36">
        <v>203.76</v>
      </c>
      <c r="BJ7" s="36">
        <v>1882.66</v>
      </c>
      <c r="BK7" s="36">
        <v>1749.66</v>
      </c>
      <c r="BL7" s="36">
        <v>1273.52</v>
      </c>
      <c r="BM7" s="36">
        <v>1209.95</v>
      </c>
      <c r="BN7" s="36">
        <v>1136.5</v>
      </c>
      <c r="BO7" s="36">
        <v>776.35</v>
      </c>
      <c r="BP7" s="36">
        <v>38.83</v>
      </c>
      <c r="BQ7" s="36">
        <v>40.68</v>
      </c>
      <c r="BR7" s="36">
        <v>39.229999999999997</v>
      </c>
      <c r="BS7" s="36">
        <v>77.59</v>
      </c>
      <c r="BT7" s="36">
        <v>87.06</v>
      </c>
      <c r="BU7" s="36">
        <v>54.67</v>
      </c>
      <c r="BV7" s="36">
        <v>54.46</v>
      </c>
      <c r="BW7" s="36">
        <v>67.849999999999994</v>
      </c>
      <c r="BX7" s="36">
        <v>69.48</v>
      </c>
      <c r="BY7" s="36">
        <v>71.650000000000006</v>
      </c>
      <c r="BZ7" s="36">
        <v>96.57</v>
      </c>
      <c r="CA7" s="36">
        <v>381.2</v>
      </c>
      <c r="CB7" s="36">
        <v>362.81</v>
      </c>
      <c r="CC7" s="36">
        <v>369.28</v>
      </c>
      <c r="CD7" s="36">
        <v>184.91</v>
      </c>
      <c r="CE7" s="36">
        <v>168.13</v>
      </c>
      <c r="CF7" s="36">
        <v>290.26</v>
      </c>
      <c r="CG7" s="36">
        <v>293.08999999999997</v>
      </c>
      <c r="CH7" s="36">
        <v>224.94</v>
      </c>
      <c r="CI7" s="36">
        <v>220.67</v>
      </c>
      <c r="CJ7" s="36">
        <v>217.82</v>
      </c>
      <c r="CK7" s="36">
        <v>142.28</v>
      </c>
      <c r="CL7" s="36">
        <v>47.19</v>
      </c>
      <c r="CM7" s="36">
        <v>48.8</v>
      </c>
      <c r="CN7" s="36">
        <v>50.57</v>
      </c>
      <c r="CO7" s="36">
        <v>49.77</v>
      </c>
      <c r="CP7" s="36">
        <v>50</v>
      </c>
      <c r="CQ7" s="36">
        <v>91.11</v>
      </c>
      <c r="CR7" s="36">
        <v>72.34</v>
      </c>
      <c r="CS7" s="36">
        <v>178.57</v>
      </c>
      <c r="CT7" s="36">
        <v>151.65</v>
      </c>
      <c r="CU7" s="36">
        <v>149.82</v>
      </c>
      <c r="CV7" s="36">
        <v>86.58</v>
      </c>
      <c r="CW7" s="36">
        <v>58.29</v>
      </c>
      <c r="CX7" s="36">
        <v>59.92</v>
      </c>
      <c r="CY7" s="36">
        <v>61.06</v>
      </c>
      <c r="CZ7" s="36">
        <v>62.03</v>
      </c>
      <c r="DA7" s="36">
        <v>62.99</v>
      </c>
      <c r="DB7" s="36">
        <v>65.66</v>
      </c>
      <c r="DC7" s="36">
        <v>65.599999999999994</v>
      </c>
      <c r="DD7" s="36">
        <v>84.12</v>
      </c>
      <c r="DE7" s="36">
        <v>84.41</v>
      </c>
      <c r="DF7" s="36">
        <v>84.2</v>
      </c>
      <c r="DG7" s="36">
        <v>94.57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0.14000000000000001</v>
      </c>
      <c r="EJ7" s="36">
        <v>0.18</v>
      </c>
      <c r="EK7" s="36">
        <v>0.1</v>
      </c>
      <c r="EL7" s="36">
        <v>7.0000000000000007E-2</v>
      </c>
      <c r="EM7" s="36">
        <v>0.04</v>
      </c>
      <c r="EN7" s="36">
        <v>0.17</v>
      </c>
    </row>
    <row r="8" spans="1:144" x14ac:dyDescent="0.15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 x14ac:dyDescent="0.15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 x14ac:dyDescent="0.15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user</cp:lastModifiedBy>
  <cp:lastPrinted>2016-02-17T01:22:58Z</cp:lastPrinted>
  <dcterms:created xsi:type="dcterms:W3CDTF">2016-01-14T10:43:21Z</dcterms:created>
  <dcterms:modified xsi:type="dcterms:W3CDTF">2016-02-17T01:23:01Z</dcterms:modified>
  <cp:category/>
</cp:coreProperties>
</file>