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<sst xmlns="http://schemas.openxmlformats.org/spreadsheetml/2006/main" count="221" uniqueCount="110">
  <si>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</si>
  <si>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</si>
  <si>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</si>
  <si>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</si>
  <si>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</si>
  <si>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</si>
  <si>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</si>
  <si>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</si>
  <si>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</si>
  <si>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</si>
  <si>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</si>
  <si>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</si>
  <si>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</si>
  <si>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</si>
  <si>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</si>
  <si>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</si>
  <si>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</si>
  <si>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</si>
  <si>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</si>
  <si>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</si>
  <si>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</si>
  <si>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</si>
  <si>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</si>
  <si>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</si>
  <si>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</si>
  <si>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</si>
  <si>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</si>
  <si>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</si>
  <si>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</si>
  <si>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</si>
  <si>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</si>
  <si>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</si>
  <si>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</si>
  <si>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</si>
  <si>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</si>
  <si>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</si>
  <si>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</si>
  <si>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</si>
  <si>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</si>
  <si>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</si>
  <si>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</si>
  <si>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</si>
  <si>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</si>
  <si>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</si>
  <si>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</si>
  <si>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</si>
  <si>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</si>
  <si>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</si>
  <si>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</si>
  <si>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</si>
  <si>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</si>
  <si>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</si>
  <si>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</si>
  <si>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</si>
  <si>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</si>
  <si>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</si>
  <si>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</si>
  <si>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</si>
  <si>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</si>
  <si>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</si>
  <si>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</si>
  <si>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</si>
  <si>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</si>
  <si>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</si>
  <si>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</si>
  <si>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</si>
  <si>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</si>
  <si>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</si>
  <si>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</si>
  <si>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</si>
  <si>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</si>
  <si>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</si>
  <si>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</si>
  <si>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</si>
  <si>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</si>
  <si>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</si>
  <si>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</si>
  <si>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</si>
  <si>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</si>
  <si>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</si>
  <si>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</si>
  <si>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</si>
  <si>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</si>
  <si>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</si>
  <si>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</si>
  <si>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</si>
  <si>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</si>
  <si>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</si>
  <si>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</si>
  <si>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</si>
  <si>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</si>
  <si>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</si>
  <si>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</si>
  <si>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</si>
  <si>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</si>
  <si>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佐川町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</si>
  <si>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</si>
  <si>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</si>
  <si>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</si>
  <si>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</si>
  <si>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</si>
  <si>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</si>
  <si>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</si>
  <si>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</si>
  <si>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</si>
  <si>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</si>
  <si>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</si>
  <si>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③管渠改善率については、0％であり管渠の更新・改善が行われていない現状である。
　当該施設については、平成14年度の供用開始から13年が経過することとなり、管渠施設以外の設備においても、老朽化が進んでいるため、その対策を講じる必要がある。
　</t>
    <rPh sb="2" eb="4">
      <t>カンキョ</t>
    </rPh>
    <rPh sb="4" eb="6">
      <t>カイゼン</t>
    </rPh>
    <rPh sb="6" eb="7">
      <t>リツ</t>
    </rPh>
    <rPh sb="18" eb="20">
      <t>カンキョ</t>
    </rPh>
    <rPh sb="21" eb="23">
      <t>コウシン</t>
    </rPh>
    <rPh sb="24" eb="26">
      <t>カイゼン</t>
    </rPh>
    <rPh sb="27" eb="28">
      <t>オコナ</t>
    </rPh>
    <rPh sb="34" eb="36">
      <t>ゲンジョウ</t>
    </rPh>
    <rPh sb="42" eb="44">
      <t>トウガイ</t>
    </rPh>
    <rPh sb="44" eb="46">
      <t>シセツ</t>
    </rPh>
    <rPh sb="52" eb="54">
      <t>ヘイセイ</t>
    </rPh>
    <rPh sb="56" eb="58">
      <t>ネンド</t>
    </rPh>
    <rPh sb="59" eb="61">
      <t>キョウヨウ</t>
    </rPh>
    <rPh sb="61" eb="63">
      <t>カイシ</t>
    </rPh>
    <rPh sb="67" eb="68">
      <t>ネン</t>
    </rPh>
    <rPh sb="69" eb="71">
      <t>ケイカ</t>
    </rPh>
    <rPh sb="79" eb="81">
      <t>カンキョ</t>
    </rPh>
    <rPh sb="81" eb="83">
      <t>シセツ</t>
    </rPh>
    <rPh sb="83" eb="85">
      <t>イガイ</t>
    </rPh>
    <rPh sb="86" eb="88">
      <t>セツビ</t>
    </rPh>
    <rPh sb="94" eb="96">
      <t>ロウキュウ</t>
    </rPh>
    <rPh sb="96" eb="97">
      <t>カ</t>
    </rPh>
    <rPh sb="98" eb="99">
      <t>スス</t>
    </rPh>
    <phoneticPr fontId="4"/>
  </si>
  <si>
    <t xml:space="preserve">　①収益的収支比率は、過去三ヶ年においては、概ね100％であるが、突発的な施設設備の修繕工事等のやむを得ない事情により、その比率が大きく低下する年度があった。
　また、④企業債残高対事業規模比率、⑤経費回収率、⑥汚水処理原価、⑦施設利用率、⑧水洗化率については、類似団体の平均値と比較し、良好な数値が示されたため、経営の健全性・効率性について、現状においては、問題がないものと判断する。
</t>
    <rPh sb="51" eb="52">
      <t>エ</t>
    </rPh>
    <rPh sb="54" eb="56">
      <t>ジジョウ</t>
    </rPh>
    <rPh sb="150" eb="151">
      <t>シメ</t>
    </rPh>
    <rPh sb="157" eb="159">
      <t>ケイエイ</t>
    </rPh>
    <rPh sb="160" eb="163">
      <t>ケンゼンセイ</t>
    </rPh>
    <rPh sb="164" eb="167">
      <t>コウリツセイ</t>
    </rPh>
    <rPh sb="172" eb="174">
      <t>ゲンジョウ</t>
    </rPh>
    <rPh sb="180" eb="182">
      <t>モンダイ</t>
    </rPh>
    <rPh sb="188" eb="190">
      <t>ハンダン</t>
    </rPh>
    <phoneticPr fontId="4"/>
  </si>
  <si>
    <t>　今後は人口の自然減に伴う使用料の減や接続率の低下、施設の老朽化に伴う事業費の増が想定されており、経営の健全性が低下することが懸念される。
　施設の老朽化対策についても、現在の対処療法的な修繕から計画的修繕へ転換を図る必要があると考えており、施設の機能診断の結果や、今後予定されている最適整備構想を策定することにより、具体的な計画の立案を予定している。</t>
    <rPh sb="19" eb="21">
      <t>セツゾク</t>
    </rPh>
    <rPh sb="21" eb="22">
      <t>リツ</t>
    </rPh>
    <rPh sb="23" eb="25">
      <t>テイカ</t>
    </rPh>
    <rPh sb="49" eb="51">
      <t>ケイエイ</t>
    </rPh>
    <rPh sb="52" eb="55">
      <t>ケンゼンセイ</t>
    </rPh>
    <rPh sb="56" eb="58">
      <t>テイカ</t>
    </rPh>
    <rPh sb="63" eb="65">
      <t>ケネン</t>
    </rPh>
    <rPh sb="71" eb="73">
      <t>シセツ</t>
    </rPh>
    <rPh sb="74" eb="77">
      <t>ロウキュウカ</t>
    </rPh>
    <rPh sb="77" eb="79">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</si>
</sst>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967168"/>
        <c:axId val="835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82967168"/>
        <c:axId val="83505920"/>
      </c:lineChart>
      <c:dateAx>
        <c:axId val="82967168"/>
        <c:scaling>
          <c:orientation val="minMax"/>
        </c:scaling>
        <c:delete val="1"/>
        <c:axPos val="b"/>
        <c:numFmt formatCode="ge" sourceLinked="1"/>
        <c:majorTickMark val="none"/>
        <c:minorTickMark val="none"/>
        <c:tickLblPos val="none"/>
        <c:crossAx val="83505920"/>
        <c:crosses val="autoZero"/>
        <c:auto val="1"/>
        <c:lblOffset val="100"/>
        <c:baseTimeUnit val="years"/>
      </c:dateAx>
      <c:valAx>
        <c:axId val="835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77.78</c:v>
                </c:pt>
                <c:pt idx="1">
                  <c:v>80.56</c:v>
                </c:pt>
                <c:pt idx="2">
                  <c:v>79.86</c:v>
                </c:pt>
                <c:pt idx="3">
                  <c:v>77.78</c:v>
                </c:pt>
                <c:pt idx="4">
                  <c:v>77.08</c:v>
                </c:pt>
              </c:numCache>
            </c:numRef>
          </c:val>
        </c:ser>
        <c:dLbls>
          <c:showLegendKey val="0"/>
          <c:showVal val="0"/>
          <c:showCatName val="0"/>
          <c:showSerName val="0"/>
          <c:showPercent val="0"/>
          <c:showBubbleSize val="0"/>
        </c:dLbls>
        <c:gapWidth val="150"/>
        <c:axId val="90905600"/>
        <c:axId val="909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90905600"/>
        <c:axId val="90932352"/>
      </c:lineChart>
      <c:dateAx>
        <c:axId val="90905600"/>
        <c:scaling>
          <c:orientation val="minMax"/>
        </c:scaling>
        <c:delete val="1"/>
        <c:axPos val="b"/>
        <c:numFmt formatCode="ge" sourceLinked="1"/>
        <c:majorTickMark val="none"/>
        <c:minorTickMark val="none"/>
        <c:tickLblPos val="none"/>
        <c:crossAx val="90932352"/>
        <c:crosses val="autoZero"/>
        <c:auto val="1"/>
        <c:lblOffset val="100"/>
        <c:baseTimeUnit val="years"/>
      </c:dateAx>
      <c:valAx>
        <c:axId val="909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82.33</c:v>
                </c:pt>
                <c:pt idx="1">
                  <c:v>83.76</c:v>
                </c:pt>
                <c:pt idx="2">
                  <c:v>83.81</c:v>
                </c:pt>
                <c:pt idx="3">
                  <c:v>85.38</c:v>
                </c:pt>
                <c:pt idx="4">
                  <c:v>86.11</c:v>
                </c:pt>
              </c:numCache>
            </c:numRef>
          </c:val>
        </c:ser>
        <c:dLbls>
          <c:showLegendKey val="0"/>
          <c:showVal val="0"/>
          <c:showCatName val="0"/>
          <c:showSerName val="0"/>
          <c:showPercent val="0"/>
          <c:showBubbleSize val="0"/>
        </c:dLbls>
        <c:gapWidth val="150"/>
        <c:axId val="90966656"/>
        <c:axId val="909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90966656"/>
        <c:axId val="90968832"/>
      </c:lineChart>
      <c:dateAx>
        <c:axId val="90966656"/>
        <c:scaling>
          <c:orientation val="minMax"/>
        </c:scaling>
        <c:delete val="1"/>
        <c:axPos val="b"/>
        <c:numFmt formatCode="ge" sourceLinked="1"/>
        <c:majorTickMark val="none"/>
        <c:minorTickMark val="none"/>
        <c:tickLblPos val="none"/>
        <c:crossAx val="90968832"/>
        <c:crosses val="autoZero"/>
        <c:auto val="1"/>
        <c:lblOffset val="100"/>
        <c:baseTimeUnit val="years"/>
      </c:dateAx>
      <c:valAx>
        <c:axId val="909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88.31</c:v>
                </c:pt>
                <c:pt idx="1">
                  <c:v>86.53</c:v>
                </c:pt>
                <c:pt idx="2">
                  <c:v>99.05</c:v>
                </c:pt>
                <c:pt idx="3">
                  <c:v>99.53</c:v>
                </c:pt>
                <c:pt idx="4">
                  <c:v>99.14</c:v>
                </c:pt>
              </c:numCache>
            </c:numRef>
          </c:val>
        </c:ser>
        <c:dLbls>
          <c:showLegendKey val="0"/>
          <c:showVal val="0"/>
          <c:showCatName val="0"/>
          <c:showSerName val="0"/>
          <c:showPercent val="0"/>
          <c:showBubbleSize val="0"/>
        </c:dLbls>
        <c:gapWidth val="150"/>
        <c:axId val="83532032"/>
        <c:axId val="835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32032"/>
        <c:axId val="83542400"/>
      </c:lineChart>
      <c:dateAx>
        <c:axId val="83532032"/>
        <c:scaling>
          <c:orientation val="minMax"/>
        </c:scaling>
        <c:delete val="1"/>
        <c:axPos val="b"/>
        <c:numFmt formatCode="ge" sourceLinked="1"/>
        <c:majorTickMark val="none"/>
        <c:minorTickMark val="none"/>
        <c:tickLblPos val="none"/>
        <c:crossAx val="83542400"/>
        <c:crosses val="autoZero"/>
        <c:auto val="1"/>
        <c:lblOffset val="100"/>
        <c:baseTimeUnit val="years"/>
      </c:dateAx>
      <c:valAx>
        <c:axId val="835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81568"/>
        <c:axId val="907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81568"/>
        <c:axId val="90783744"/>
      </c:lineChart>
      <c:dateAx>
        <c:axId val="90781568"/>
        <c:scaling>
          <c:orientation val="minMax"/>
        </c:scaling>
        <c:delete val="1"/>
        <c:axPos val="b"/>
        <c:numFmt formatCode="ge" sourceLinked="1"/>
        <c:majorTickMark val="none"/>
        <c:minorTickMark val="none"/>
        <c:tickLblPos val="none"/>
        <c:crossAx val="90783744"/>
        <c:crosses val="autoZero"/>
        <c:auto val="1"/>
        <c:lblOffset val="100"/>
        <c:baseTimeUnit val="years"/>
      </c:dateAx>
      <c:valAx>
        <c:axId val="907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31104"/>
        <c:axId val="905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31104"/>
        <c:axId val="90513408"/>
      </c:lineChart>
      <c:dateAx>
        <c:axId val="90831104"/>
        <c:scaling>
          <c:orientation val="minMax"/>
        </c:scaling>
        <c:delete val="1"/>
        <c:axPos val="b"/>
        <c:numFmt formatCode="ge" sourceLinked="1"/>
        <c:majorTickMark val="none"/>
        <c:minorTickMark val="none"/>
        <c:tickLblPos val="none"/>
        <c:crossAx val="90513408"/>
        <c:crosses val="autoZero"/>
        <c:auto val="1"/>
        <c:lblOffset val="100"/>
        <c:baseTimeUnit val="years"/>
      </c:dateAx>
      <c:valAx>
        <c:axId val="905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39520"/>
        <c:axId val="905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39520"/>
        <c:axId val="90541440"/>
      </c:lineChart>
      <c:dateAx>
        <c:axId val="90539520"/>
        <c:scaling>
          <c:orientation val="minMax"/>
        </c:scaling>
        <c:delete val="1"/>
        <c:axPos val="b"/>
        <c:numFmt formatCode="ge" sourceLinked="1"/>
        <c:majorTickMark val="none"/>
        <c:minorTickMark val="none"/>
        <c:tickLblPos val="none"/>
        <c:crossAx val="90541440"/>
        <c:crosses val="autoZero"/>
        <c:auto val="1"/>
        <c:lblOffset val="100"/>
        <c:baseTimeUnit val="years"/>
      </c:dateAx>
      <c:valAx>
        <c:axId val="905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76384"/>
        <c:axId val="905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76384"/>
        <c:axId val="90578304"/>
      </c:lineChart>
      <c:dateAx>
        <c:axId val="90576384"/>
        <c:scaling>
          <c:orientation val="minMax"/>
        </c:scaling>
        <c:delete val="1"/>
        <c:axPos val="b"/>
        <c:numFmt formatCode="ge" sourceLinked="1"/>
        <c:majorTickMark val="none"/>
        <c:minorTickMark val="none"/>
        <c:tickLblPos val="none"/>
        <c:crossAx val="90578304"/>
        <c:crosses val="autoZero"/>
        <c:auto val="1"/>
        <c:lblOffset val="100"/>
        <c:baseTimeUnit val="years"/>
      </c:dateAx>
      <c:valAx>
        <c:axId val="905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27.59</c:v>
                </c:pt>
                <c:pt idx="1">
                  <c:v>0</c:v>
                </c:pt>
                <c:pt idx="2">
                  <c:v>0</c:v>
                </c:pt>
                <c:pt idx="3">
                  <c:v>0</c:v>
                </c:pt>
                <c:pt idx="4">
                  <c:v>0</c:v>
                </c:pt>
              </c:numCache>
            </c:numRef>
          </c:val>
        </c:ser>
        <c:dLbls>
          <c:showLegendKey val="0"/>
          <c:showVal val="0"/>
          <c:showCatName val="0"/>
          <c:showSerName val="0"/>
          <c:showPercent val="0"/>
          <c:showBubbleSize val="0"/>
        </c:dLbls>
        <c:gapWidth val="150"/>
        <c:axId val="90620672"/>
        <c:axId val="906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90620672"/>
        <c:axId val="90622592"/>
      </c:lineChart>
      <c:dateAx>
        <c:axId val="90620672"/>
        <c:scaling>
          <c:orientation val="minMax"/>
        </c:scaling>
        <c:delete val="1"/>
        <c:axPos val="b"/>
        <c:numFmt formatCode="ge" sourceLinked="1"/>
        <c:majorTickMark val="none"/>
        <c:minorTickMark val="none"/>
        <c:tickLblPos val="none"/>
        <c:crossAx val="90622592"/>
        <c:crosses val="autoZero"/>
        <c:auto val="1"/>
        <c:lblOffset val="100"/>
        <c:baseTimeUnit val="years"/>
      </c:dateAx>
      <c:valAx>
        <c:axId val="906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99.32</c:v>
                </c:pt>
                <c:pt idx="1">
                  <c:v>81.680000000000007</c:v>
                </c:pt>
                <c:pt idx="2">
                  <c:v>112.56</c:v>
                </c:pt>
                <c:pt idx="3">
                  <c:v>108.93</c:v>
                </c:pt>
                <c:pt idx="4">
                  <c:v>76.760000000000005</c:v>
                </c:pt>
              </c:numCache>
            </c:numRef>
          </c:val>
        </c:ser>
        <c:dLbls>
          <c:showLegendKey val="0"/>
          <c:showVal val="0"/>
          <c:showCatName val="0"/>
          <c:showSerName val="0"/>
          <c:showPercent val="0"/>
          <c:showBubbleSize val="0"/>
        </c:dLbls>
        <c:gapWidth val="150"/>
        <c:axId val="90661248"/>
        <c:axId val="906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90661248"/>
        <c:axId val="90663168"/>
      </c:lineChart>
      <c:dateAx>
        <c:axId val="90661248"/>
        <c:scaling>
          <c:orientation val="minMax"/>
        </c:scaling>
        <c:delete val="1"/>
        <c:axPos val="b"/>
        <c:numFmt formatCode="ge" sourceLinked="1"/>
        <c:majorTickMark val="none"/>
        <c:minorTickMark val="none"/>
        <c:tickLblPos val="none"/>
        <c:crossAx val="90663168"/>
        <c:crosses val="autoZero"/>
        <c:auto val="1"/>
        <c:lblOffset val="100"/>
        <c:baseTimeUnit val="years"/>
      </c:dateAx>
      <c:valAx>
        <c:axId val="906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125.24</c:v>
                </c:pt>
                <c:pt idx="1">
                  <c:v>152.07</c:v>
                </c:pt>
                <c:pt idx="2">
                  <c:v>110.55</c:v>
                </c:pt>
                <c:pt idx="3">
                  <c:v>117.81</c:v>
                </c:pt>
                <c:pt idx="4">
                  <c:v>175.79</c:v>
                </c:pt>
              </c:numCache>
            </c:numRef>
          </c:val>
        </c:ser>
        <c:dLbls>
          <c:showLegendKey val="0"/>
          <c:showVal val="0"/>
          <c:showCatName val="0"/>
          <c:showSerName val="0"/>
          <c:showPercent val="0"/>
          <c:showBubbleSize val="0"/>
        </c:dLbls>
        <c:gapWidth val="150"/>
        <c:axId val="90688896"/>
        <c:axId val="906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90688896"/>
        <c:axId val="90695168"/>
      </c:lineChart>
      <c:dateAx>
        <c:axId val="90688896"/>
        <c:scaling>
          <c:orientation val="minMax"/>
        </c:scaling>
        <c:delete val="1"/>
        <c:axPos val="b"/>
        <c:numFmt formatCode="ge" sourceLinked="1"/>
        <c:majorTickMark val="none"/>
        <c:minorTickMark val="none"/>
        <c:tickLblPos val="none"/>
        <c:crossAx val="90695168"/>
        <c:crosses val="autoZero"/>
        <c:auto val="1"/>
        <c:lblOffset val="100"/>
        <c:baseTimeUnit val="years"/>
      </c:dateAx>
      <c:valAx>
        <c:axId val="906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1" zoomScale="85" zoomScaleNormal="85" workbookViewId="0">
      <selection activeCell="CC71" sqref="CC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佐川町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13670</v>
      </c>
      <c r="AM8" s="47"/>
      <c r="AN8" s="47"/>
      <c r="AO8" s="47"/>
      <c r="AP8" s="47"/>
      <c r="AQ8" s="47"/>
      <c r="AR8" s="47"/>
      <c r="AS8" s="47"/>
      <c r="AT8" s="43">
        <f>データ!S6</f>
        <v>100.8</v>
      </c>
      <c r="AU8" s="43"/>
      <c r="AV8" s="43"/>
      <c r="AW8" s="43"/>
      <c r="AX8" s="43"/>
      <c r="AY8" s="43"/>
      <c r="AZ8" s="43"/>
      <c r="BA8" s="43"/>
      <c r="BB8" s="43">
        <f>データ!T6</f>
        <v>135.62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3.46</v>
      </c>
      <c r="Q10" s="43"/>
      <c r="R10" s="43"/>
      <c r="S10" s="43"/>
      <c r="T10" s="43"/>
      <c r="U10" s="43"/>
      <c r="V10" s="43"/>
      <c r="W10" s="43">
        <f>データ!P6</f>
        <v>100</v>
      </c>
      <c r="X10" s="43"/>
      <c r="Y10" s="43"/>
      <c r="Z10" s="43"/>
      <c r="AA10" s="43"/>
      <c r="AB10" s="43"/>
      <c r="AC10" s="43"/>
      <c r="AD10" s="47">
        <f>データ!Q6</f>
        <v>3250</v>
      </c>
      <c r="AE10" s="47"/>
      <c r="AF10" s="47"/>
      <c r="AG10" s="47"/>
      <c r="AH10" s="47"/>
      <c r="AI10" s="47"/>
      <c r="AJ10" s="47"/>
      <c r="AK10" s="2"/>
      <c r="AL10" s="47">
        <f>データ!U6</f>
        <v>468</v>
      </c>
      <c r="AM10" s="47"/>
      <c r="AN10" s="47"/>
      <c r="AO10" s="47"/>
      <c r="AP10" s="47"/>
      <c r="AQ10" s="47"/>
      <c r="AR10" s="47"/>
      <c r="AS10" s="47"/>
      <c r="AT10" s="43">
        <f>データ!V6</f>
        <v>0.17</v>
      </c>
      <c r="AU10" s="43"/>
      <c r="AV10" s="43"/>
      <c r="AW10" s="43"/>
      <c r="AX10" s="43"/>
      <c r="AY10" s="43"/>
      <c r="AZ10" s="43"/>
      <c r="BA10" s="43"/>
      <c r="BB10" s="43">
        <f>データ!W6</f>
        <v>2752.94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394025</v>
      </c>
      <c r="D6" s="31">
        <f t="shared" si="3"/>
        <v>47</v>
      </c>
      <c r="E6" s="31">
        <f t="shared" si="3"/>
        <v>17</v>
      </c>
      <c r="F6" s="31">
        <f t="shared" si="3"/>
        <v>5</v>
      </c>
      <c r="G6" s="31">
        <f t="shared" si="3"/>
        <v>0</v>
      </c>
      <c r="H6" s="31" t="str">
        <f t="shared" si="3"/>
        <v>高知県　佐川町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3.46</v>
      </c>
      <c r="P6" s="32">
        <f t="shared" si="3"/>
        <v>100</v>
      </c>
      <c r="Q6" s="32">
        <f t="shared" si="3"/>
        <v>3250</v>
      </c>
      <c r="R6" s="32">
        <f t="shared" si="3"/>
        <v>13670</v>
      </c>
      <c r="S6" s="32">
        <f t="shared" si="3"/>
        <v>100.8</v>
      </c>
      <c r="T6" s="32">
        <f t="shared" si="3"/>
        <v>135.62</v>
      </c>
      <c r="U6" s="32">
        <f t="shared" si="3"/>
        <v>468</v>
      </c>
      <c r="V6" s="32">
        <f t="shared" si="3"/>
        <v>0.17</v>
      </c>
      <c r="W6" s="32">
        <f t="shared" si="3"/>
        <v>2752.94</v>
      </c>
      <c r="X6" s="33">
        <f>IF(X7="",NA(),X7)</f>
        <v>88.31</v>
      </c>
      <c r="Y6" s="33">
        <f t="shared" ref="Y6:AG6" si="4">IF(Y7="",NA(),Y7)</f>
        <v>86.53</v>
      </c>
      <c r="Z6" s="33">
        <f t="shared" si="4"/>
        <v>99.05</v>
      </c>
      <c r="AA6" s="33">
        <f t="shared" si="4"/>
        <v>99.53</v>
      </c>
      <c r="AB6" s="33">
        <f t="shared" si="4"/>
        <v>99.14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27.59</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99.32</v>
      </c>
      <c r="BQ6" s="33">
        <f t="shared" ref="BQ6:BY6" si="8">IF(BQ7="",NA(),BQ7)</f>
        <v>81.680000000000007</v>
      </c>
      <c r="BR6" s="33">
        <f t="shared" si="8"/>
        <v>112.56</v>
      </c>
      <c r="BS6" s="33">
        <f t="shared" si="8"/>
        <v>108.93</v>
      </c>
      <c r="BT6" s="33">
        <f t="shared" si="8"/>
        <v>76.760000000000005</v>
      </c>
      <c r="BU6" s="33">
        <f t="shared" si="8"/>
        <v>43.24</v>
      </c>
      <c r="BV6" s="33">
        <f t="shared" si="8"/>
        <v>42.13</v>
      </c>
      <c r="BW6" s="33">
        <f t="shared" si="8"/>
        <v>42.48</v>
      </c>
      <c r="BX6" s="33">
        <f t="shared" si="8"/>
        <v>41.04</v>
      </c>
      <c r="BY6" s="33">
        <f t="shared" si="8"/>
        <v>41.08</v>
      </c>
      <c r="BZ6" s="32" t="str">
        <f>IF(BZ7="","",IF(BZ7="-","【-】","【"&amp;SUBSTITUTE(TEXT(BZ7,"#,##0.00"),"-","△")&amp;"】"))</f>
        <v>【51.49】</v>
      </c>
      <c r="CA6" s="33">
        <f>IF(CA7="",NA(),CA7)</f>
        <v>125.24</v>
      </c>
      <c r="CB6" s="33">
        <f t="shared" ref="CB6:CJ6" si="9">IF(CB7="",NA(),CB7)</f>
        <v>152.07</v>
      </c>
      <c r="CC6" s="33">
        <f t="shared" si="9"/>
        <v>110.55</v>
      </c>
      <c r="CD6" s="33">
        <f t="shared" si="9"/>
        <v>117.81</v>
      </c>
      <c r="CE6" s="33">
        <f t="shared" si="9"/>
        <v>175.79</v>
      </c>
      <c r="CF6" s="33">
        <f t="shared" si="9"/>
        <v>338.76</v>
      </c>
      <c r="CG6" s="33">
        <f t="shared" si="9"/>
        <v>348.41</v>
      </c>
      <c r="CH6" s="33">
        <f t="shared" si="9"/>
        <v>343.8</v>
      </c>
      <c r="CI6" s="33">
        <f t="shared" si="9"/>
        <v>357.08</v>
      </c>
      <c r="CJ6" s="33">
        <f t="shared" si="9"/>
        <v>378.08</v>
      </c>
      <c r="CK6" s="32" t="str">
        <f>IF(CK7="","",IF(CK7="-","【-】","【"&amp;SUBSTITUTE(TEXT(CK7,"#,##0.00"),"-","△")&amp;"】"))</f>
        <v>【295.10】</v>
      </c>
      <c r="CL6" s="33">
        <f>IF(CL7="",NA(),CL7)</f>
        <v>77.78</v>
      </c>
      <c r="CM6" s="33">
        <f t="shared" ref="CM6:CU6" si="10">IF(CM7="",NA(),CM7)</f>
        <v>80.56</v>
      </c>
      <c r="CN6" s="33">
        <f t="shared" si="10"/>
        <v>79.86</v>
      </c>
      <c r="CO6" s="33">
        <f t="shared" si="10"/>
        <v>77.78</v>
      </c>
      <c r="CP6" s="33">
        <f t="shared" si="10"/>
        <v>77.08</v>
      </c>
      <c r="CQ6" s="33">
        <f t="shared" si="10"/>
        <v>44.65</v>
      </c>
      <c r="CR6" s="33">
        <f t="shared" si="10"/>
        <v>46.85</v>
      </c>
      <c r="CS6" s="33">
        <f t="shared" si="10"/>
        <v>46.06</v>
      </c>
      <c r="CT6" s="33">
        <f t="shared" si="10"/>
        <v>45.95</v>
      </c>
      <c r="CU6" s="33">
        <f t="shared" si="10"/>
        <v>44.69</v>
      </c>
      <c r="CV6" s="32" t="str">
        <f>IF(CV7="","",IF(CV7="-","【-】","【"&amp;SUBSTITUTE(TEXT(CV7,"#,##0.00"),"-","△")&amp;"】"))</f>
        <v>【53.32】</v>
      </c>
      <c r="CW6" s="33">
        <f>IF(CW7="",NA(),CW7)</f>
        <v>82.33</v>
      </c>
      <c r="CX6" s="33">
        <f t="shared" ref="CX6:DF6" si="11">IF(CX7="",NA(),CX7)</f>
        <v>83.76</v>
      </c>
      <c r="CY6" s="33">
        <f t="shared" si="11"/>
        <v>83.81</v>
      </c>
      <c r="CZ6" s="33">
        <f t="shared" si="11"/>
        <v>85.38</v>
      </c>
      <c r="DA6" s="33">
        <f t="shared" si="11"/>
        <v>86.11</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394025</v>
      </c>
      <c r="D7" s="35">
        <v>47</v>
      </c>
      <c r="E7" s="35">
        <v>17</v>
      </c>
      <c r="F7" s="35">
        <v>5</v>
      </c>
      <c r="G7" s="35">
        <v>0</v>
      </c>
      <c r="H7" s="35" t="s">
        <v>95</v>
      </c>
      <c r="I7" s="35" t="s">
        <v>96</v>
      </c>
      <c r="J7" s="35" t="s">
        <v>97</v>
      </c>
      <c r="K7" s="35" t="s">
        <v>98</v>
      </c>
      <c r="L7" s="35" t="s">
        <v>99</v>
      </c>
      <c r="M7" s="36" t="s">
        <v>100</v>
      </c>
      <c r="N7" s="36" t="s">
        <v>101</v>
      </c>
      <c r="O7" s="36">
        <v>3.46</v>
      </c>
      <c r="P7" s="36">
        <v>100</v>
      </c>
      <c r="Q7" s="36">
        <v>3250</v>
      </c>
      <c r="R7" s="36">
        <v>13670</v>
      </c>
      <c r="S7" s="36">
        <v>100.8</v>
      </c>
      <c r="T7" s="36">
        <v>135.62</v>
      </c>
      <c r="U7" s="36">
        <v>468</v>
      </c>
      <c r="V7" s="36">
        <v>0.17</v>
      </c>
      <c r="W7" s="36">
        <v>2752.94</v>
      </c>
      <c r="X7" s="36">
        <v>88.31</v>
      </c>
      <c r="Y7" s="36">
        <v>86.53</v>
      </c>
      <c r="Z7" s="36">
        <v>99.05</v>
      </c>
      <c r="AA7" s="36">
        <v>99.53</v>
      </c>
      <c r="AB7" s="36">
        <v>99.14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27.59</v>
      </c>
      <c r="BF7" s="36">
        <v>0</v>
      </c>
      <c r="BG7" s="36">
        <v>0</v>
      </c>
      <c r="BH7" s="36">
        <v>0</v>
      </c>
      <c r="BI7" s="36">
        <v>0</v>
      </c>
      <c r="BJ7" s="36">
        <v>1316.7</v>
      </c>
      <c r="BK7" s="36">
        <v>1224.75</v>
      </c>
      <c r="BL7" s="36">
        <v>1144.05</v>
      </c>
      <c r="BM7" s="36">
        <v>1117.1099999999999</v>
      </c>
      <c r="BN7" s="36">
        <v>1161.05</v>
      </c>
      <c r="BO7" s="36">
        <v>992.47</v>
      </c>
      <c r="BP7" s="36">
        <v>99.32</v>
      </c>
      <c r="BQ7" s="36">
        <v>81.680000000000007</v>
      </c>
      <c r="BR7" s="36">
        <v>112.56</v>
      </c>
      <c r="BS7" s="36">
        <v>108.93</v>
      </c>
      <c r="BT7" s="36">
        <v>76.760000000000005</v>
      </c>
      <c r="BU7" s="36">
        <v>43.24</v>
      </c>
      <c r="BV7" s="36">
        <v>42.13</v>
      </c>
      <c r="BW7" s="36">
        <v>42.48</v>
      </c>
      <c r="BX7" s="36">
        <v>41.04</v>
      </c>
      <c r="BY7" s="36">
        <v>41.08</v>
      </c>
      <c r="BZ7" s="36">
        <v>51.49</v>
      </c>
      <c r="CA7" s="36">
        <v>125.24</v>
      </c>
      <c r="CB7" s="36">
        <v>152.07</v>
      </c>
      <c r="CC7" s="36">
        <v>110.55</v>
      </c>
      <c r="CD7" s="36">
        <v>117.81</v>
      </c>
      <c r="CE7" s="36">
        <v>175.79</v>
      </c>
      <c r="CF7" s="36">
        <v>338.76</v>
      </c>
      <c r="CG7" s="36">
        <v>348.41</v>
      </c>
      <c r="CH7" s="36">
        <v>343.8</v>
      </c>
      <c r="CI7" s="36">
        <v>357.08</v>
      </c>
      <c r="CJ7" s="36">
        <v>378.08</v>
      </c>
      <c r="CK7" s="36">
        <v>295.10000000000002</v>
      </c>
      <c r="CL7" s="36">
        <v>77.78</v>
      </c>
      <c r="CM7" s="36">
        <v>80.56</v>
      </c>
      <c r="CN7" s="36">
        <v>79.86</v>
      </c>
      <c r="CO7" s="36">
        <v>77.78</v>
      </c>
      <c r="CP7" s="36">
        <v>77.08</v>
      </c>
      <c r="CQ7" s="36">
        <v>44.65</v>
      </c>
      <c r="CR7" s="36">
        <v>46.85</v>
      </c>
      <c r="CS7" s="36">
        <v>46.06</v>
      </c>
      <c r="CT7" s="36">
        <v>45.95</v>
      </c>
      <c r="CU7" s="36">
        <v>44.69</v>
      </c>
      <c r="CV7" s="36">
        <v>53.32</v>
      </c>
      <c r="CW7" s="36">
        <v>82.33</v>
      </c>
      <c r="CX7" s="36">
        <v>83.76</v>
      </c>
      <c r="CY7" s="36">
        <v>83.81</v>
      </c>
      <c r="CZ7" s="36">
        <v>85.38</v>
      </c>
      <c r="DA7" s="36">
        <v>86.11</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2016-02-16T08:36:46Z</cp:lastPrinted>
  <dcterms:created xsi:type="dcterms:W3CDTF">2016-02-03T09:17:49Z</dcterms:created>
  <dcterms:modified xsi:type="dcterms:W3CDTF">2016-02-16T08:40:04Z</dcterms:modified>
  <cp:category/>
</cp:coreProperties>
</file>