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501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Q6" i="5"/>
  <c r="P6" i="5"/>
  <c r="W10" i="4" s="1"/>
  <c r="O6" i="5"/>
  <c r="P10" i="4" s="1"/>
  <c r="N6" i="5"/>
  <c r="M6" i="5"/>
  <c r="L6" i="5"/>
  <c r="K6" i="5"/>
  <c r="P8" i="4" s="1"/>
  <c r="J6" i="5"/>
  <c r="I6" i="5"/>
  <c r="H6" i="5"/>
  <c r="B6" i="4" s="1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AD10" i="4"/>
  <c r="I10" i="4"/>
  <c r="B10" i="4"/>
  <c r="AL8" i="4"/>
  <c r="W8" i="4"/>
  <c r="I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<sst xmlns="http://schemas.openxmlformats.org/spreadsheetml/2006/main" count="221" uniqueCount="111">
  <si>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</si>
  <si>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</si>
  <si>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</si>
  <si>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</si>
  <si>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</si>
  <si>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</si>
  <si>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</si>
  <si>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</si>
  <si>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</si>
  <si>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</si>
  <si>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</si>
  <si>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</si>
  <si>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</si>
  <si>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</si>
  <si>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</si>
  <si>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</si>
  <si>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</si>
  <si>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</si>
  <si>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</si>
  <si>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</si>
  <si>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</si>
  <si>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</si>
  <si>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</si>
  <si>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</si>
  <si>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</si>
  <si>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</si>
  <si>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</si>
  <si>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</si>
  <si>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</si>
  <si>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</si>
  <si>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</si>
  <si>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</si>
  <si>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</si>
  <si>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</si>
  <si>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</si>
  <si>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</si>
  <si>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</si>
  <si>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</si>
  <si>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</si>
  <si>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</si>
  <si>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</si>
  <si>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22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</si>
  <si>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</si>
  <si>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</si>
  <si>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</si>
  <si>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</si>
  <si>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</si>
  <si>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</si>
  <si>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</si>
  <si>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</si>
  <si>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</si>
  <si>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</si>
  <si>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</si>
  <si>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</si>
  <si>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</si>
  <si>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</si>
  <si>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</si>
  <si>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</si>
  <si>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</si>
  <si>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</si>
  <si>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</si>
  <si>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</si>
  <si>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</si>
  <si>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</si>
  <si>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</si>
  <si>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</si>
  <si>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</si>
  <si>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</si>
  <si>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</si>
  <si>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</si>
  <si>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</si>
  <si>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</si>
  <si>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</si>
  <si>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</si>
  <si>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</si>
  <si>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</si>
  <si>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</si>
  <si>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</si>
  <si>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</si>
  <si>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</si>
  <si>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</si>
  <si>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</si>
  <si>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</si>
  <si>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</si>
  <si>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</si>
  <si>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</si>
  <si>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</si>
  <si>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</si>
  <si>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</si>
  <si>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</si>
  <si>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</si>
  <si>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</si>
  <si>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</si>
  <si>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</si>
  <si>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</si>
  <si>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</si>
  <si>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高知県　黒潮町</t>
  </si>
  <si>
    <t>法非適用</t>
  </si>
  <si>
    <t>下水道事業</t>
  </si>
  <si>
    <t>農業集落排水</t>
  </si>
  <si>
    <t>F3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</si>
  <si>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</si>
  <si>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</si>
  <si>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</si>
  <si>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</si>
  <si>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</si>
  <si>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</si>
  <si>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</si>
  <si>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使用料収入により、維持管理費を賄えておらず、経費回収率もほぼ横ばいである。収益的収支比率もほぼ横ばいであるとともに、使用料以外の収入によるものが多いのが現状である。
　施設利用率、水洗化率も類似団体平均値を大きく下回っており、健全な経営が図られていない。
　経営改善のためにも加入促進を図り水洗化率・施設利用率を向上させ、収益的収支比率・経費回収率を100%に近づける必要がある。</t>
    <rPh sb="1" eb="4">
      <t>シヨウリョウ</t>
    </rPh>
    <rPh sb="4" eb="6">
      <t>シュウニュウ</t>
    </rPh>
    <rPh sb="10" eb="12">
      <t>イジ</t>
    </rPh>
    <rPh sb="12" eb="15">
      <t>カンリヒ</t>
    </rPh>
    <rPh sb="16" eb="17">
      <t>マカナ</t>
    </rPh>
    <rPh sb="23" eb="25">
      <t>ケイヒ</t>
    </rPh>
    <rPh sb="25" eb="27">
      <t>カイシュウ</t>
    </rPh>
    <rPh sb="27" eb="28">
      <t>リツ</t>
    </rPh>
    <rPh sb="31" eb="32">
      <t>ヨコ</t>
    </rPh>
    <rPh sb="38" eb="40">
      <t>シュウエキ</t>
    </rPh>
    <rPh sb="40" eb="41">
      <t>テキ</t>
    </rPh>
    <rPh sb="41" eb="43">
      <t>シュウシ</t>
    </rPh>
    <rPh sb="43" eb="45">
      <t>ヒリツ</t>
    </rPh>
    <rPh sb="48" eb="49">
      <t>ヨコ</t>
    </rPh>
    <rPh sb="59" eb="62">
      <t>シヨウリョウ</t>
    </rPh>
    <rPh sb="62" eb="64">
      <t>イガイ</t>
    </rPh>
    <rPh sb="65" eb="67">
      <t>シュウニュウ</t>
    </rPh>
    <rPh sb="73" eb="74">
      <t>オオ</t>
    </rPh>
    <rPh sb="77" eb="79">
      <t>ゲンジョウ</t>
    </rPh>
    <rPh sb="85" eb="87">
      <t>シセツ</t>
    </rPh>
    <rPh sb="87" eb="90">
      <t>リヨウリツ</t>
    </rPh>
    <rPh sb="91" eb="94">
      <t>スイセンカ</t>
    </rPh>
    <rPh sb="94" eb="95">
      <t>リツ</t>
    </rPh>
    <rPh sb="96" eb="98">
      <t>ルイジ</t>
    </rPh>
    <rPh sb="98" eb="100">
      <t>ダンタイ</t>
    </rPh>
    <rPh sb="100" eb="103">
      <t>ヘイキンチ</t>
    </rPh>
    <rPh sb="104" eb="105">
      <t>オオ</t>
    </rPh>
    <rPh sb="107" eb="109">
      <t>シタマワ</t>
    </rPh>
    <rPh sb="114" eb="116">
      <t>ケンゼン</t>
    </rPh>
    <rPh sb="117" eb="119">
      <t>ケイエイ</t>
    </rPh>
    <rPh sb="120" eb="121">
      <t>ハカ</t>
    </rPh>
    <rPh sb="130" eb="132">
      <t>ケイエイ</t>
    </rPh>
    <rPh sb="132" eb="134">
      <t>カイゼン</t>
    </rPh>
    <rPh sb="139" eb="141">
      <t>カニュウ</t>
    </rPh>
    <rPh sb="141" eb="143">
      <t>ソクシン</t>
    </rPh>
    <rPh sb="144" eb="145">
      <t>ハカ</t>
    </rPh>
    <rPh sb="146" eb="149">
      <t>スイセンカ</t>
    </rPh>
    <rPh sb="149" eb="150">
      <t>リツ</t>
    </rPh>
    <rPh sb="151" eb="153">
      <t>シセツ</t>
    </rPh>
    <rPh sb="153" eb="156">
      <t>リヨウリツ</t>
    </rPh>
    <rPh sb="157" eb="159">
      <t>コウジョウ</t>
    </rPh>
    <rPh sb="162" eb="165">
      <t>シュウエキテキ</t>
    </rPh>
    <rPh sb="165" eb="167">
      <t>シュウシ</t>
    </rPh>
    <rPh sb="167" eb="169">
      <t>ヒリツ</t>
    </rPh>
    <rPh sb="170" eb="172">
      <t>ケイヒ</t>
    </rPh>
    <rPh sb="172" eb="174">
      <t>カイシュウ</t>
    </rPh>
    <rPh sb="174" eb="175">
      <t>リツ</t>
    </rPh>
    <rPh sb="185" eb="187">
      <t>ヒツヨウ</t>
    </rPh>
    <phoneticPr fontId="4"/>
  </si>
  <si>
    <t>　健全な経営に近づけるためにも、加入促進を図り加入率を上げ、料金収入を増やす必要がある。
　使用料収入において維持管理費を賄えるよう改善を図りたい。</t>
    <rPh sb="1" eb="3">
      <t>ケンゼン</t>
    </rPh>
    <rPh sb="4" eb="6">
      <t>ケイエイ</t>
    </rPh>
    <rPh sb="7" eb="8">
      <t>チカ</t>
    </rPh>
    <rPh sb="16" eb="18">
      <t>カニュウ</t>
    </rPh>
    <rPh sb="18" eb="20">
      <t>ソクシン</t>
    </rPh>
    <rPh sb="21" eb="22">
      <t>ハカ</t>
    </rPh>
    <rPh sb="23" eb="25">
      <t>カニュウ</t>
    </rPh>
    <rPh sb="25" eb="26">
      <t>リツ</t>
    </rPh>
    <rPh sb="27" eb="28">
      <t>ア</t>
    </rPh>
    <rPh sb="30" eb="32">
      <t>リョウキン</t>
    </rPh>
    <rPh sb="32" eb="34">
      <t>シュウニュウ</t>
    </rPh>
    <rPh sb="35" eb="36">
      <t>フ</t>
    </rPh>
    <rPh sb="38" eb="40">
      <t>ヒツヨウ</t>
    </rPh>
    <rPh sb="46" eb="49">
      <t>シヨウリョウ</t>
    </rPh>
    <rPh sb="49" eb="51">
      <t>シュウニュウ</t>
    </rPh>
    <rPh sb="55" eb="57">
      <t>イジ</t>
    </rPh>
    <rPh sb="57" eb="60">
      <t>カンリヒ</t>
    </rPh>
    <rPh sb="61" eb="62">
      <t>マカナ</t>
    </rPh>
    <rPh sb="66" eb="68">
      <t>カイゼン</t>
    </rPh>
    <rPh sb="69" eb="70">
      <t>ハカ</t>
    </rPh>
    <phoneticPr fontId="4"/>
  </si>
  <si>
    <t>　施設の供用開始から15年・13年を迎えようとしており、機器設備の修繕も増加してきた。
　今後は改修や更新を計画的に行い、費用の平準化を図らなければならない。</t>
    <rPh sb="1" eb="3">
      <t>シセツ</t>
    </rPh>
    <rPh sb="4" eb="6">
      <t>キョウヨウ</t>
    </rPh>
    <rPh sb="6" eb="8">
      <t>カイシ</t>
    </rPh>
    <rPh sb="12" eb="13">
      <t>ネン</t>
    </rPh>
    <rPh sb="16" eb="17">
      <t>ネン</t>
    </rPh>
    <rPh sb="18" eb="19">
      <t>ムカ</t>
    </rPh>
    <rPh sb="28" eb="30">
      <t>キキ</t>
    </rPh>
    <rPh sb="30" eb="32">
      <t>セツビ</t>
    </rPh>
    <rPh sb="33" eb="35">
      <t>シュウゼン</t>
    </rPh>
    <rPh sb="36" eb="38">
      <t>ゾウカ</t>
    </rPh>
    <rPh sb="45" eb="47">
      <t>コンゴ</t>
    </rPh>
    <rPh sb="48" eb="50">
      <t>カイシュウ</t>
    </rPh>
    <rPh sb="51" eb="53">
      <t>コウシン</t>
    </rPh>
    <rPh sb="54" eb="57">
      <t>ケイカクテキ</t>
    </rPh>
    <rPh sb="58" eb="59">
      <t>オコナ</t>
    </rPh>
    <rPh sb="61" eb="63">
      <t>ヒヨウ</t>
    </rPh>
    <rPh sb="64" eb="67">
      <t>ヘイジュンカ</t>
    </rPh>
    <rPh sb="68" eb="69">
      <t>ハカ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</si>
</sst>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148160"/>
        <c:axId val="103817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 formatCode="#,##0.00;&quot;△&quot;#,##0.00">
                  <c:v>0</c:v>
                </c:pt>
                <c:pt idx="1">
                  <c:v>0.08</c:v>
                </c:pt>
                <c:pt idx="2">
                  <c:v>0.06</c:v>
                </c:pt>
                <c:pt idx="3">
                  <c:v>0.04</c:v>
                </c:pt>
                <c:pt idx="4">
                  <c:v>7.0000000000000007E-2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148160"/>
        <c:axId val="103817984"/>
      </c:lineChart>
      <c:dateAx>
        <c:axId val="1031481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3817984"/>
        <c:crosses val="autoZero"/>
        <c:auto val="1"/>
        <c:lblOffset val="100"/>
        <c:baseTimeUnit val="years"/>
      </c:dateAx>
      <c:valAx>
        <c:axId val="103817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31481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38.659999999999997</c:v>
                </c:pt>
                <c:pt idx="1">
                  <c:v>36.97</c:v>
                </c:pt>
                <c:pt idx="2">
                  <c:v>36.97</c:v>
                </c:pt>
                <c:pt idx="3">
                  <c:v>36.549999999999997</c:v>
                </c:pt>
                <c:pt idx="4">
                  <c:v>36.130000000000003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331712"/>
        <c:axId val="1053502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44.65</c:v>
                </c:pt>
                <c:pt idx="1">
                  <c:v>46.85</c:v>
                </c:pt>
                <c:pt idx="2">
                  <c:v>46.06</c:v>
                </c:pt>
                <c:pt idx="3">
                  <c:v>45.95</c:v>
                </c:pt>
                <c:pt idx="4">
                  <c:v>44.69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331712"/>
        <c:axId val="105350272"/>
      </c:lineChart>
      <c:dateAx>
        <c:axId val="1053317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5350272"/>
        <c:crosses val="autoZero"/>
        <c:auto val="1"/>
        <c:lblOffset val="100"/>
        <c:baseTimeUnit val="years"/>
      </c:dateAx>
      <c:valAx>
        <c:axId val="1053502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53317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59.96</c:v>
                </c:pt>
                <c:pt idx="1">
                  <c:v>57.4</c:v>
                </c:pt>
                <c:pt idx="2">
                  <c:v>57.4</c:v>
                </c:pt>
                <c:pt idx="3">
                  <c:v>58.03</c:v>
                </c:pt>
                <c:pt idx="4">
                  <c:v>59.15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384576"/>
        <c:axId val="1053908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73.599999999999994</c:v>
                </c:pt>
                <c:pt idx="1">
                  <c:v>73.78</c:v>
                </c:pt>
                <c:pt idx="2">
                  <c:v>72.989999999999995</c:v>
                </c:pt>
                <c:pt idx="3">
                  <c:v>71.97</c:v>
                </c:pt>
                <c:pt idx="4">
                  <c:v>70.59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384576"/>
        <c:axId val="105390848"/>
      </c:lineChart>
      <c:dateAx>
        <c:axId val="1053845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5390848"/>
        <c:crosses val="autoZero"/>
        <c:auto val="1"/>
        <c:lblOffset val="100"/>
        <c:baseTimeUnit val="years"/>
      </c:dateAx>
      <c:valAx>
        <c:axId val="1053908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5384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82.81</c:v>
                </c:pt>
                <c:pt idx="1">
                  <c:v>86.51</c:v>
                </c:pt>
                <c:pt idx="2">
                  <c:v>86.65</c:v>
                </c:pt>
                <c:pt idx="3">
                  <c:v>86.52</c:v>
                </c:pt>
                <c:pt idx="4">
                  <c:v>86.67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852288"/>
        <c:axId val="103866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852288"/>
        <c:axId val="103866752"/>
      </c:lineChart>
      <c:dateAx>
        <c:axId val="103852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3866752"/>
        <c:crosses val="autoZero"/>
        <c:auto val="1"/>
        <c:lblOffset val="100"/>
        <c:baseTimeUnit val="years"/>
      </c:dateAx>
      <c:valAx>
        <c:axId val="1038667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385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892864"/>
        <c:axId val="1039032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892864"/>
        <c:axId val="103903232"/>
      </c:lineChart>
      <c:dateAx>
        <c:axId val="1038928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3903232"/>
        <c:crosses val="autoZero"/>
        <c:auto val="1"/>
        <c:lblOffset val="100"/>
        <c:baseTimeUnit val="years"/>
      </c:dateAx>
      <c:valAx>
        <c:axId val="1039032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38928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994304"/>
        <c:axId val="104996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994304"/>
        <c:axId val="104996224"/>
      </c:lineChart>
      <c:dateAx>
        <c:axId val="1049943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4996224"/>
        <c:crosses val="autoZero"/>
        <c:auto val="1"/>
        <c:lblOffset val="100"/>
        <c:baseTimeUnit val="years"/>
      </c:dateAx>
      <c:valAx>
        <c:axId val="104996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49943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028992"/>
        <c:axId val="1050393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028992"/>
        <c:axId val="105039360"/>
      </c:lineChart>
      <c:dateAx>
        <c:axId val="1050289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5039360"/>
        <c:crosses val="autoZero"/>
        <c:auto val="1"/>
        <c:lblOffset val="100"/>
        <c:baseTimeUnit val="years"/>
      </c:dateAx>
      <c:valAx>
        <c:axId val="1050393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5028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065472"/>
        <c:axId val="1050799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065472"/>
        <c:axId val="105079936"/>
      </c:lineChart>
      <c:dateAx>
        <c:axId val="1050654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5079936"/>
        <c:crosses val="autoZero"/>
        <c:auto val="1"/>
        <c:lblOffset val="100"/>
        <c:baseTimeUnit val="years"/>
      </c:dateAx>
      <c:valAx>
        <c:axId val="1050799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50654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データ!$BE$6:$BI$6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087744"/>
        <c:axId val="105089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1316.7</c:v>
                </c:pt>
                <c:pt idx="1">
                  <c:v>1224.75</c:v>
                </c:pt>
                <c:pt idx="2">
                  <c:v>1144.05</c:v>
                </c:pt>
                <c:pt idx="3">
                  <c:v>1117.1099999999999</c:v>
                </c:pt>
                <c:pt idx="4">
                  <c:v>1161.05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087744"/>
        <c:axId val="105089664"/>
      </c:lineChart>
      <c:dateAx>
        <c:axId val="1050877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5089664"/>
        <c:crosses val="autoZero"/>
        <c:auto val="1"/>
        <c:lblOffset val="100"/>
        <c:baseTimeUnit val="years"/>
      </c:dateAx>
      <c:valAx>
        <c:axId val="105089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50877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73.58</c:v>
                </c:pt>
                <c:pt idx="1">
                  <c:v>76.5</c:v>
                </c:pt>
                <c:pt idx="2">
                  <c:v>77.37</c:v>
                </c:pt>
                <c:pt idx="3">
                  <c:v>74.209999999999994</c:v>
                </c:pt>
                <c:pt idx="4">
                  <c:v>72.16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148800"/>
        <c:axId val="1051507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43.24</c:v>
                </c:pt>
                <c:pt idx="1">
                  <c:v>42.13</c:v>
                </c:pt>
                <c:pt idx="2">
                  <c:v>42.48</c:v>
                </c:pt>
                <c:pt idx="3">
                  <c:v>41.04</c:v>
                </c:pt>
                <c:pt idx="4">
                  <c:v>41.08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148800"/>
        <c:axId val="105150720"/>
      </c:lineChart>
      <c:dateAx>
        <c:axId val="1051488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5150720"/>
        <c:crosses val="autoZero"/>
        <c:auto val="1"/>
        <c:lblOffset val="100"/>
        <c:baseTimeUnit val="years"/>
      </c:dateAx>
      <c:valAx>
        <c:axId val="1051507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51488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264.35000000000002</c:v>
                </c:pt>
                <c:pt idx="1">
                  <c:v>272.10000000000002</c:v>
                </c:pt>
                <c:pt idx="2">
                  <c:v>257.49</c:v>
                </c:pt>
                <c:pt idx="3">
                  <c:v>264.88</c:v>
                </c:pt>
                <c:pt idx="4">
                  <c:v>285.01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176448"/>
        <c:axId val="1051827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338.76</c:v>
                </c:pt>
                <c:pt idx="1">
                  <c:v>348.41</c:v>
                </c:pt>
                <c:pt idx="2">
                  <c:v>343.8</c:v>
                </c:pt>
                <c:pt idx="3">
                  <c:v>357.08</c:v>
                </c:pt>
                <c:pt idx="4">
                  <c:v>378.08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176448"/>
        <c:axId val="105182720"/>
      </c:lineChart>
      <c:dateAx>
        <c:axId val="1051764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5182720"/>
        <c:crosses val="autoZero"/>
        <c:auto val="1"/>
        <c:lblOffset val="100"/>
        <c:baseTimeUnit val="years"/>
      </c:dateAx>
      <c:valAx>
        <c:axId val="1051827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51764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【992.47】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【83.79】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【53.32】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【295.10】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【51.49】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topLeftCell="S34" zoomScaleNormal="100" workbookViewId="0">
      <selection activeCell="BL66" sqref="BL66:BZ82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0" t="s">
        <v>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</row>
    <row r="3" spans="1:78" ht="9.75" customHeight="1">
      <c r="A3" s="2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</row>
    <row r="4" spans="1:78" ht="9.75" customHeight="1">
      <c r="A4" s="2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1" t="str">
        <f>データ!H6</f>
        <v>高知県　黒潮町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2" t="s">
        <v>1</v>
      </c>
      <c r="C7" s="42"/>
      <c r="D7" s="42"/>
      <c r="E7" s="42"/>
      <c r="F7" s="42"/>
      <c r="G7" s="42"/>
      <c r="H7" s="42"/>
      <c r="I7" s="42" t="s">
        <v>2</v>
      </c>
      <c r="J7" s="42"/>
      <c r="K7" s="42"/>
      <c r="L7" s="42"/>
      <c r="M7" s="42"/>
      <c r="N7" s="42"/>
      <c r="O7" s="42"/>
      <c r="P7" s="42" t="s">
        <v>3</v>
      </c>
      <c r="Q7" s="42"/>
      <c r="R7" s="42"/>
      <c r="S7" s="42"/>
      <c r="T7" s="42"/>
      <c r="U7" s="42"/>
      <c r="V7" s="42"/>
      <c r="W7" s="42" t="s">
        <v>4</v>
      </c>
      <c r="X7" s="42"/>
      <c r="Y7" s="42"/>
      <c r="Z7" s="42"/>
      <c r="AA7" s="42"/>
      <c r="AB7" s="42"/>
      <c r="AC7" s="42"/>
      <c r="AD7" s="3"/>
      <c r="AE7" s="3"/>
      <c r="AF7" s="3"/>
      <c r="AG7" s="3"/>
      <c r="AH7" s="3"/>
      <c r="AI7" s="3"/>
      <c r="AJ7" s="3"/>
      <c r="AK7" s="3"/>
      <c r="AL7" s="42" t="s">
        <v>5</v>
      </c>
      <c r="AM7" s="42"/>
      <c r="AN7" s="42"/>
      <c r="AO7" s="42"/>
      <c r="AP7" s="42"/>
      <c r="AQ7" s="42"/>
      <c r="AR7" s="42"/>
      <c r="AS7" s="42"/>
      <c r="AT7" s="42" t="s">
        <v>6</v>
      </c>
      <c r="AU7" s="42"/>
      <c r="AV7" s="42"/>
      <c r="AW7" s="42"/>
      <c r="AX7" s="42"/>
      <c r="AY7" s="42"/>
      <c r="AZ7" s="42"/>
      <c r="BA7" s="42"/>
      <c r="BB7" s="42" t="s">
        <v>7</v>
      </c>
      <c r="BC7" s="42"/>
      <c r="BD7" s="42"/>
      <c r="BE7" s="42"/>
      <c r="BF7" s="42"/>
      <c r="BG7" s="42"/>
      <c r="BH7" s="42"/>
      <c r="BI7" s="42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46" t="str">
        <f>データ!I6</f>
        <v>法非適用</v>
      </c>
      <c r="C8" s="46"/>
      <c r="D8" s="46"/>
      <c r="E8" s="46"/>
      <c r="F8" s="46"/>
      <c r="G8" s="46"/>
      <c r="H8" s="46"/>
      <c r="I8" s="46" t="str">
        <f>データ!J6</f>
        <v>下水道事業</v>
      </c>
      <c r="J8" s="46"/>
      <c r="K8" s="46"/>
      <c r="L8" s="46"/>
      <c r="M8" s="46"/>
      <c r="N8" s="46"/>
      <c r="O8" s="46"/>
      <c r="P8" s="46" t="str">
        <f>データ!K6</f>
        <v>農業集落排水</v>
      </c>
      <c r="Q8" s="46"/>
      <c r="R8" s="46"/>
      <c r="S8" s="46"/>
      <c r="T8" s="46"/>
      <c r="U8" s="46"/>
      <c r="V8" s="46"/>
      <c r="W8" s="46" t="str">
        <f>データ!L6</f>
        <v>F3</v>
      </c>
      <c r="X8" s="46"/>
      <c r="Y8" s="46"/>
      <c r="Z8" s="46"/>
      <c r="AA8" s="46"/>
      <c r="AB8" s="46"/>
      <c r="AC8" s="46"/>
      <c r="AD8" s="3"/>
      <c r="AE8" s="3"/>
      <c r="AF8" s="3"/>
      <c r="AG8" s="3"/>
      <c r="AH8" s="3"/>
      <c r="AI8" s="3"/>
      <c r="AJ8" s="3"/>
      <c r="AK8" s="3"/>
      <c r="AL8" s="47">
        <f>データ!R6</f>
        <v>12137</v>
      </c>
      <c r="AM8" s="47"/>
      <c r="AN8" s="47"/>
      <c r="AO8" s="47"/>
      <c r="AP8" s="47"/>
      <c r="AQ8" s="47"/>
      <c r="AR8" s="47"/>
      <c r="AS8" s="47"/>
      <c r="AT8" s="43">
        <f>データ!S6</f>
        <v>188.58</v>
      </c>
      <c r="AU8" s="43"/>
      <c r="AV8" s="43"/>
      <c r="AW8" s="43"/>
      <c r="AX8" s="43"/>
      <c r="AY8" s="43"/>
      <c r="AZ8" s="43"/>
      <c r="BA8" s="43"/>
      <c r="BB8" s="43">
        <f>データ!T6</f>
        <v>64.36</v>
      </c>
      <c r="BC8" s="43"/>
      <c r="BD8" s="43"/>
      <c r="BE8" s="43"/>
      <c r="BF8" s="43"/>
      <c r="BG8" s="43"/>
      <c r="BH8" s="43"/>
      <c r="BI8" s="43"/>
      <c r="BJ8" s="3"/>
      <c r="BK8" s="3"/>
      <c r="BL8" s="44" t="s">
        <v>9</v>
      </c>
      <c r="BM8" s="45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2" t="s">
        <v>11</v>
      </c>
      <c r="C9" s="42"/>
      <c r="D9" s="42"/>
      <c r="E9" s="42"/>
      <c r="F9" s="42"/>
      <c r="G9" s="42"/>
      <c r="H9" s="42"/>
      <c r="I9" s="42" t="s">
        <v>12</v>
      </c>
      <c r="J9" s="42"/>
      <c r="K9" s="42"/>
      <c r="L9" s="42"/>
      <c r="M9" s="42"/>
      <c r="N9" s="42"/>
      <c r="O9" s="42"/>
      <c r="P9" s="42" t="s">
        <v>13</v>
      </c>
      <c r="Q9" s="42"/>
      <c r="R9" s="42"/>
      <c r="S9" s="42"/>
      <c r="T9" s="42"/>
      <c r="U9" s="42"/>
      <c r="V9" s="42"/>
      <c r="W9" s="42" t="s">
        <v>14</v>
      </c>
      <c r="X9" s="42"/>
      <c r="Y9" s="42"/>
      <c r="Z9" s="42"/>
      <c r="AA9" s="42"/>
      <c r="AB9" s="42"/>
      <c r="AC9" s="42"/>
      <c r="AD9" s="42" t="s">
        <v>15</v>
      </c>
      <c r="AE9" s="42"/>
      <c r="AF9" s="42"/>
      <c r="AG9" s="42"/>
      <c r="AH9" s="42"/>
      <c r="AI9" s="42"/>
      <c r="AJ9" s="42"/>
      <c r="AK9" s="3"/>
      <c r="AL9" s="42" t="s">
        <v>16</v>
      </c>
      <c r="AM9" s="42"/>
      <c r="AN9" s="42"/>
      <c r="AO9" s="42"/>
      <c r="AP9" s="42"/>
      <c r="AQ9" s="42"/>
      <c r="AR9" s="42"/>
      <c r="AS9" s="42"/>
      <c r="AT9" s="42" t="s">
        <v>17</v>
      </c>
      <c r="AU9" s="42"/>
      <c r="AV9" s="42"/>
      <c r="AW9" s="42"/>
      <c r="AX9" s="42"/>
      <c r="AY9" s="42"/>
      <c r="AZ9" s="42"/>
      <c r="BA9" s="42"/>
      <c r="BB9" s="42" t="s">
        <v>18</v>
      </c>
      <c r="BC9" s="42"/>
      <c r="BD9" s="42"/>
      <c r="BE9" s="42"/>
      <c r="BF9" s="42"/>
      <c r="BG9" s="42"/>
      <c r="BH9" s="42"/>
      <c r="BI9" s="42"/>
      <c r="BJ9" s="3"/>
      <c r="BK9" s="3"/>
      <c r="BL9" s="48" t="s">
        <v>19</v>
      </c>
      <c r="BM9" s="49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3" t="str">
        <f>データ!M6</f>
        <v>-</v>
      </c>
      <c r="C10" s="43"/>
      <c r="D10" s="43"/>
      <c r="E10" s="43"/>
      <c r="F10" s="43"/>
      <c r="G10" s="43"/>
      <c r="H10" s="43"/>
      <c r="I10" s="43" t="str">
        <f>データ!N6</f>
        <v>該当数値なし</v>
      </c>
      <c r="J10" s="43"/>
      <c r="K10" s="43"/>
      <c r="L10" s="43"/>
      <c r="M10" s="43"/>
      <c r="N10" s="43"/>
      <c r="O10" s="43"/>
      <c r="P10" s="43">
        <f>データ!O6</f>
        <v>4.84</v>
      </c>
      <c r="Q10" s="43"/>
      <c r="R10" s="43"/>
      <c r="S10" s="43"/>
      <c r="T10" s="43"/>
      <c r="U10" s="43"/>
      <c r="V10" s="43"/>
      <c r="W10" s="43">
        <f>データ!P6</f>
        <v>100</v>
      </c>
      <c r="X10" s="43"/>
      <c r="Y10" s="43"/>
      <c r="Z10" s="43"/>
      <c r="AA10" s="43"/>
      <c r="AB10" s="43"/>
      <c r="AC10" s="43"/>
      <c r="AD10" s="47">
        <f>データ!Q6</f>
        <v>3900</v>
      </c>
      <c r="AE10" s="47"/>
      <c r="AF10" s="47"/>
      <c r="AG10" s="47"/>
      <c r="AH10" s="47"/>
      <c r="AI10" s="47"/>
      <c r="AJ10" s="47"/>
      <c r="AK10" s="2"/>
      <c r="AL10" s="47">
        <f>データ!U6</f>
        <v>585</v>
      </c>
      <c r="AM10" s="47"/>
      <c r="AN10" s="47"/>
      <c r="AO10" s="47"/>
      <c r="AP10" s="47"/>
      <c r="AQ10" s="47"/>
      <c r="AR10" s="47"/>
      <c r="AS10" s="47"/>
      <c r="AT10" s="43">
        <f>データ!V6</f>
        <v>0.23</v>
      </c>
      <c r="AU10" s="43"/>
      <c r="AV10" s="43"/>
      <c r="AW10" s="43"/>
      <c r="AX10" s="43"/>
      <c r="AY10" s="43"/>
      <c r="AZ10" s="43"/>
      <c r="BA10" s="43"/>
      <c r="BB10" s="43">
        <f>データ!W6</f>
        <v>2543.48</v>
      </c>
      <c r="BC10" s="43"/>
      <c r="BD10" s="43"/>
      <c r="BE10" s="43"/>
      <c r="BF10" s="43"/>
      <c r="BG10" s="43"/>
      <c r="BH10" s="43"/>
      <c r="BI10" s="43"/>
      <c r="BJ10" s="2"/>
      <c r="BK10" s="2"/>
      <c r="BL10" s="50" t="s">
        <v>21</v>
      </c>
      <c r="BM10" s="51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2" t="s">
        <v>23</v>
      </c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</row>
    <row r="14" spans="1:78" ht="13.5" customHeight="1">
      <c r="A14" s="2"/>
      <c r="B14" s="54" t="s">
        <v>24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6"/>
      <c r="BK14" s="2"/>
      <c r="BL14" s="60" t="s">
        <v>25</v>
      </c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2"/>
    </row>
    <row r="15" spans="1:78" ht="13.5" customHeight="1">
      <c r="A15" s="2"/>
      <c r="B15" s="57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9"/>
      <c r="BK15" s="2"/>
      <c r="BL15" s="63"/>
      <c r="BM15" s="64"/>
      <c r="BN15" s="64"/>
      <c r="BO15" s="64"/>
      <c r="BP15" s="64"/>
      <c r="BQ15" s="64"/>
      <c r="BR15" s="64"/>
      <c r="BS15" s="64"/>
      <c r="BT15" s="64"/>
      <c r="BU15" s="64"/>
      <c r="BV15" s="64"/>
      <c r="BW15" s="64"/>
      <c r="BX15" s="64"/>
      <c r="BY15" s="64"/>
      <c r="BZ15" s="6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6" t="s">
        <v>108</v>
      </c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6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6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67"/>
      <c r="BZ18" s="6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6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  <c r="BZ19" s="6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6"/>
      <c r="BM20" s="67"/>
      <c r="BN20" s="67"/>
      <c r="BO20" s="67"/>
      <c r="BP20" s="67"/>
      <c r="BQ20" s="67"/>
      <c r="BR20" s="67"/>
      <c r="BS20" s="67"/>
      <c r="BT20" s="67"/>
      <c r="BU20" s="67"/>
      <c r="BV20" s="67"/>
      <c r="BW20" s="67"/>
      <c r="BX20" s="67"/>
      <c r="BY20" s="67"/>
      <c r="BZ20" s="6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6"/>
      <c r="BM21" s="67"/>
      <c r="BN21" s="67"/>
      <c r="BO21" s="67"/>
      <c r="BP21" s="67"/>
      <c r="BQ21" s="67"/>
      <c r="BR21" s="67"/>
      <c r="BS21" s="67"/>
      <c r="BT21" s="67"/>
      <c r="BU21" s="67"/>
      <c r="BV21" s="67"/>
      <c r="BW21" s="67"/>
      <c r="BX21" s="67"/>
      <c r="BY21" s="67"/>
      <c r="BZ21" s="6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6"/>
      <c r="BM22" s="67"/>
      <c r="BN22" s="67"/>
      <c r="BO22" s="67"/>
      <c r="BP22" s="67"/>
      <c r="BQ22" s="67"/>
      <c r="BR22" s="67"/>
      <c r="BS22" s="67"/>
      <c r="BT22" s="67"/>
      <c r="BU22" s="67"/>
      <c r="BV22" s="67"/>
      <c r="BW22" s="67"/>
      <c r="BX22" s="67"/>
      <c r="BY22" s="67"/>
      <c r="BZ22" s="6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6"/>
      <c r="BM23" s="67"/>
      <c r="BN23" s="67"/>
      <c r="BO23" s="67"/>
      <c r="BP23" s="67"/>
      <c r="BQ23" s="67"/>
      <c r="BR23" s="67"/>
      <c r="BS23" s="67"/>
      <c r="BT23" s="67"/>
      <c r="BU23" s="67"/>
      <c r="BV23" s="67"/>
      <c r="BW23" s="67"/>
      <c r="BX23" s="67"/>
      <c r="BY23" s="67"/>
      <c r="BZ23" s="6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6"/>
      <c r="BM24" s="67"/>
      <c r="BN24" s="67"/>
      <c r="BO24" s="67"/>
      <c r="BP24" s="67"/>
      <c r="BQ24" s="67"/>
      <c r="BR24" s="67"/>
      <c r="BS24" s="67"/>
      <c r="BT24" s="67"/>
      <c r="BU24" s="67"/>
      <c r="BV24" s="67"/>
      <c r="BW24" s="67"/>
      <c r="BX24" s="67"/>
      <c r="BY24" s="67"/>
      <c r="BZ24" s="6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6"/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  <c r="BZ25" s="6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6"/>
      <c r="BM26" s="67"/>
      <c r="BN26" s="67"/>
      <c r="BO26" s="67"/>
      <c r="BP26" s="67"/>
      <c r="BQ26" s="67"/>
      <c r="BR26" s="67"/>
      <c r="BS26" s="67"/>
      <c r="BT26" s="67"/>
      <c r="BU26" s="67"/>
      <c r="BV26" s="67"/>
      <c r="BW26" s="67"/>
      <c r="BX26" s="67"/>
      <c r="BY26" s="67"/>
      <c r="BZ26" s="6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6"/>
      <c r="BM27" s="67"/>
      <c r="BN27" s="67"/>
      <c r="BO27" s="67"/>
      <c r="BP27" s="67"/>
      <c r="BQ27" s="67"/>
      <c r="BR27" s="67"/>
      <c r="BS27" s="67"/>
      <c r="BT27" s="67"/>
      <c r="BU27" s="67"/>
      <c r="BV27" s="67"/>
      <c r="BW27" s="67"/>
      <c r="BX27" s="67"/>
      <c r="BY27" s="67"/>
      <c r="BZ27" s="6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6"/>
      <c r="BM28" s="67"/>
      <c r="BN28" s="67"/>
      <c r="BO28" s="67"/>
      <c r="BP28" s="67"/>
      <c r="BQ28" s="67"/>
      <c r="BR28" s="67"/>
      <c r="BS28" s="67"/>
      <c r="BT28" s="67"/>
      <c r="BU28" s="67"/>
      <c r="BV28" s="67"/>
      <c r="BW28" s="67"/>
      <c r="BX28" s="67"/>
      <c r="BY28" s="67"/>
      <c r="BZ28" s="6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6"/>
      <c r="BM29" s="67"/>
      <c r="BN29" s="67"/>
      <c r="BO29" s="67"/>
      <c r="BP29" s="67"/>
      <c r="BQ29" s="67"/>
      <c r="BR29" s="67"/>
      <c r="BS29" s="67"/>
      <c r="BT29" s="67"/>
      <c r="BU29" s="67"/>
      <c r="BV29" s="67"/>
      <c r="BW29" s="67"/>
      <c r="BX29" s="67"/>
      <c r="BY29" s="67"/>
      <c r="BZ29" s="6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6"/>
      <c r="BM30" s="67"/>
      <c r="BN30" s="67"/>
      <c r="BO30" s="67"/>
      <c r="BP30" s="67"/>
      <c r="BQ30" s="67"/>
      <c r="BR30" s="67"/>
      <c r="BS30" s="67"/>
      <c r="BT30" s="67"/>
      <c r="BU30" s="67"/>
      <c r="BV30" s="67"/>
      <c r="BW30" s="67"/>
      <c r="BX30" s="67"/>
      <c r="BY30" s="67"/>
      <c r="BZ30" s="6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6"/>
      <c r="BM31" s="67"/>
      <c r="BN31" s="67"/>
      <c r="BO31" s="67"/>
      <c r="BP31" s="67"/>
      <c r="BQ31" s="67"/>
      <c r="BR31" s="67"/>
      <c r="BS31" s="67"/>
      <c r="BT31" s="67"/>
      <c r="BU31" s="67"/>
      <c r="BV31" s="67"/>
      <c r="BW31" s="67"/>
      <c r="BX31" s="67"/>
      <c r="BY31" s="67"/>
      <c r="BZ31" s="6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6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  <c r="BZ32" s="6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6"/>
      <c r="BM33" s="67"/>
      <c r="BN33" s="67"/>
      <c r="BO33" s="67"/>
      <c r="BP33" s="67"/>
      <c r="BQ33" s="67"/>
      <c r="BR33" s="67"/>
      <c r="BS33" s="67"/>
      <c r="BT33" s="67"/>
      <c r="BU33" s="67"/>
      <c r="BV33" s="67"/>
      <c r="BW33" s="67"/>
      <c r="BX33" s="67"/>
      <c r="BY33" s="67"/>
      <c r="BZ33" s="68"/>
    </row>
    <row r="34" spans="1:78" ht="13.5" customHeight="1">
      <c r="A34" s="2"/>
      <c r="B34" s="16"/>
      <c r="C34" s="72" t="s">
        <v>26</v>
      </c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19"/>
      <c r="R34" s="72" t="s">
        <v>27</v>
      </c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19"/>
      <c r="AG34" s="72" t="s">
        <v>28</v>
      </c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19"/>
      <c r="AV34" s="72" t="s">
        <v>29</v>
      </c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18"/>
      <c r="BK34" s="2"/>
      <c r="BL34" s="66"/>
      <c r="BM34" s="67"/>
      <c r="BN34" s="67"/>
      <c r="BO34" s="67"/>
      <c r="BP34" s="67"/>
      <c r="BQ34" s="67"/>
      <c r="BR34" s="67"/>
      <c r="BS34" s="67"/>
      <c r="BT34" s="67"/>
      <c r="BU34" s="67"/>
      <c r="BV34" s="67"/>
      <c r="BW34" s="67"/>
      <c r="BX34" s="67"/>
      <c r="BY34" s="67"/>
      <c r="BZ34" s="68"/>
    </row>
    <row r="35" spans="1:78" ht="13.5" customHeight="1">
      <c r="A35" s="2"/>
      <c r="B35" s="16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19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19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19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18"/>
      <c r="BK35" s="2"/>
      <c r="BL35" s="66"/>
      <c r="BM35" s="67"/>
      <c r="BN35" s="67"/>
      <c r="BO35" s="67"/>
      <c r="BP35" s="67"/>
      <c r="BQ35" s="67"/>
      <c r="BR35" s="67"/>
      <c r="BS35" s="67"/>
      <c r="BT35" s="67"/>
      <c r="BU35" s="67"/>
      <c r="BV35" s="67"/>
      <c r="BW35" s="67"/>
      <c r="BX35" s="67"/>
      <c r="BY35" s="67"/>
      <c r="BZ35" s="6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6"/>
      <c r="BM36" s="67"/>
      <c r="BN36" s="67"/>
      <c r="BO36" s="67"/>
      <c r="BP36" s="67"/>
      <c r="BQ36" s="67"/>
      <c r="BR36" s="67"/>
      <c r="BS36" s="67"/>
      <c r="BT36" s="67"/>
      <c r="BU36" s="67"/>
      <c r="BV36" s="67"/>
      <c r="BW36" s="67"/>
      <c r="BX36" s="67"/>
      <c r="BY36" s="67"/>
      <c r="BZ36" s="6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6"/>
      <c r="BM37" s="67"/>
      <c r="BN37" s="67"/>
      <c r="BO37" s="67"/>
      <c r="BP37" s="67"/>
      <c r="BQ37" s="67"/>
      <c r="BR37" s="67"/>
      <c r="BS37" s="67"/>
      <c r="BT37" s="67"/>
      <c r="BU37" s="67"/>
      <c r="BV37" s="67"/>
      <c r="BW37" s="67"/>
      <c r="BX37" s="67"/>
      <c r="BY37" s="67"/>
      <c r="BZ37" s="6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6"/>
      <c r="BM38" s="67"/>
      <c r="BN38" s="67"/>
      <c r="BO38" s="67"/>
      <c r="BP38" s="67"/>
      <c r="BQ38" s="67"/>
      <c r="BR38" s="67"/>
      <c r="BS38" s="67"/>
      <c r="BT38" s="67"/>
      <c r="BU38" s="67"/>
      <c r="BV38" s="67"/>
      <c r="BW38" s="67"/>
      <c r="BX38" s="67"/>
      <c r="BY38" s="67"/>
      <c r="BZ38" s="6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6"/>
      <c r="BM39" s="67"/>
      <c r="BN39" s="67"/>
      <c r="BO39" s="67"/>
      <c r="BP39" s="67"/>
      <c r="BQ39" s="67"/>
      <c r="BR39" s="67"/>
      <c r="BS39" s="67"/>
      <c r="BT39" s="67"/>
      <c r="BU39" s="67"/>
      <c r="BV39" s="67"/>
      <c r="BW39" s="67"/>
      <c r="BX39" s="67"/>
      <c r="BY39" s="67"/>
      <c r="BZ39" s="6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6"/>
      <c r="BM40" s="67"/>
      <c r="BN40" s="67"/>
      <c r="BO40" s="67"/>
      <c r="BP40" s="67"/>
      <c r="BQ40" s="67"/>
      <c r="BR40" s="67"/>
      <c r="BS40" s="67"/>
      <c r="BT40" s="67"/>
      <c r="BU40" s="67"/>
      <c r="BV40" s="67"/>
      <c r="BW40" s="67"/>
      <c r="BX40" s="67"/>
      <c r="BY40" s="67"/>
      <c r="BZ40" s="6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6"/>
      <c r="BM41" s="67"/>
      <c r="BN41" s="67"/>
      <c r="BO41" s="67"/>
      <c r="BP41" s="67"/>
      <c r="BQ41" s="67"/>
      <c r="BR41" s="67"/>
      <c r="BS41" s="67"/>
      <c r="BT41" s="67"/>
      <c r="BU41" s="67"/>
      <c r="BV41" s="67"/>
      <c r="BW41" s="67"/>
      <c r="BX41" s="67"/>
      <c r="BY41" s="67"/>
      <c r="BZ41" s="6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6"/>
      <c r="BM42" s="67"/>
      <c r="BN42" s="67"/>
      <c r="BO42" s="67"/>
      <c r="BP42" s="67"/>
      <c r="BQ42" s="67"/>
      <c r="BR42" s="67"/>
      <c r="BS42" s="67"/>
      <c r="BT42" s="67"/>
      <c r="BU42" s="67"/>
      <c r="BV42" s="67"/>
      <c r="BW42" s="67"/>
      <c r="BX42" s="67"/>
      <c r="BY42" s="67"/>
      <c r="BZ42" s="6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6"/>
      <c r="BM43" s="67"/>
      <c r="BN43" s="67"/>
      <c r="BO43" s="67"/>
      <c r="BP43" s="67"/>
      <c r="BQ43" s="67"/>
      <c r="BR43" s="67"/>
      <c r="BS43" s="67"/>
      <c r="BT43" s="67"/>
      <c r="BU43" s="67"/>
      <c r="BV43" s="67"/>
      <c r="BW43" s="67"/>
      <c r="BX43" s="67"/>
      <c r="BY43" s="67"/>
      <c r="BZ43" s="6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9"/>
      <c r="BM44" s="70"/>
      <c r="BN44" s="70"/>
      <c r="BO44" s="70"/>
      <c r="BP44" s="70"/>
      <c r="BQ44" s="70"/>
      <c r="BR44" s="70"/>
      <c r="BS44" s="70"/>
      <c r="BT44" s="70"/>
      <c r="BU44" s="70"/>
      <c r="BV44" s="70"/>
      <c r="BW44" s="70"/>
      <c r="BX44" s="70"/>
      <c r="BY44" s="70"/>
      <c r="BZ44" s="7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0" t="s">
        <v>30</v>
      </c>
      <c r="BM45" s="61"/>
      <c r="BN45" s="61"/>
      <c r="BO45" s="61"/>
      <c r="BP45" s="61"/>
      <c r="BQ45" s="61"/>
      <c r="BR45" s="61"/>
      <c r="BS45" s="61"/>
      <c r="BT45" s="61"/>
      <c r="BU45" s="61"/>
      <c r="BV45" s="61"/>
      <c r="BW45" s="61"/>
      <c r="BX45" s="61"/>
      <c r="BY45" s="61"/>
      <c r="BZ45" s="6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3"/>
      <c r="BM46" s="64"/>
      <c r="BN46" s="64"/>
      <c r="BO46" s="64"/>
      <c r="BP46" s="64"/>
      <c r="BQ46" s="64"/>
      <c r="BR46" s="64"/>
      <c r="BS46" s="64"/>
      <c r="BT46" s="64"/>
      <c r="BU46" s="64"/>
      <c r="BV46" s="64"/>
      <c r="BW46" s="64"/>
      <c r="BX46" s="64"/>
      <c r="BY46" s="64"/>
      <c r="BZ46" s="6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6" t="s">
        <v>110</v>
      </c>
      <c r="BM47" s="67"/>
      <c r="BN47" s="67"/>
      <c r="BO47" s="67"/>
      <c r="BP47" s="67"/>
      <c r="BQ47" s="67"/>
      <c r="BR47" s="67"/>
      <c r="BS47" s="67"/>
      <c r="BT47" s="67"/>
      <c r="BU47" s="67"/>
      <c r="BV47" s="67"/>
      <c r="BW47" s="67"/>
      <c r="BX47" s="67"/>
      <c r="BY47" s="67"/>
      <c r="BZ47" s="6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6"/>
      <c r="BM48" s="67"/>
      <c r="BN48" s="67"/>
      <c r="BO48" s="67"/>
      <c r="BP48" s="67"/>
      <c r="BQ48" s="67"/>
      <c r="BR48" s="67"/>
      <c r="BS48" s="67"/>
      <c r="BT48" s="67"/>
      <c r="BU48" s="67"/>
      <c r="BV48" s="67"/>
      <c r="BW48" s="67"/>
      <c r="BX48" s="67"/>
      <c r="BY48" s="67"/>
      <c r="BZ48" s="6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6"/>
      <c r="BM49" s="67"/>
      <c r="BN49" s="67"/>
      <c r="BO49" s="67"/>
      <c r="BP49" s="67"/>
      <c r="BQ49" s="67"/>
      <c r="BR49" s="67"/>
      <c r="BS49" s="67"/>
      <c r="BT49" s="67"/>
      <c r="BU49" s="67"/>
      <c r="BV49" s="67"/>
      <c r="BW49" s="67"/>
      <c r="BX49" s="67"/>
      <c r="BY49" s="67"/>
      <c r="BZ49" s="6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6"/>
      <c r="BM50" s="67"/>
      <c r="BN50" s="67"/>
      <c r="BO50" s="67"/>
      <c r="BP50" s="67"/>
      <c r="BQ50" s="67"/>
      <c r="BR50" s="67"/>
      <c r="BS50" s="67"/>
      <c r="BT50" s="67"/>
      <c r="BU50" s="67"/>
      <c r="BV50" s="67"/>
      <c r="BW50" s="67"/>
      <c r="BX50" s="67"/>
      <c r="BY50" s="67"/>
      <c r="BZ50" s="6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6"/>
      <c r="BM51" s="67"/>
      <c r="BN51" s="67"/>
      <c r="BO51" s="67"/>
      <c r="BP51" s="67"/>
      <c r="BQ51" s="67"/>
      <c r="BR51" s="67"/>
      <c r="BS51" s="67"/>
      <c r="BT51" s="67"/>
      <c r="BU51" s="67"/>
      <c r="BV51" s="67"/>
      <c r="BW51" s="67"/>
      <c r="BX51" s="67"/>
      <c r="BY51" s="67"/>
      <c r="BZ51" s="6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6"/>
      <c r="BM52" s="67"/>
      <c r="BN52" s="67"/>
      <c r="BO52" s="67"/>
      <c r="BP52" s="67"/>
      <c r="BQ52" s="67"/>
      <c r="BR52" s="67"/>
      <c r="BS52" s="67"/>
      <c r="BT52" s="67"/>
      <c r="BU52" s="67"/>
      <c r="BV52" s="67"/>
      <c r="BW52" s="67"/>
      <c r="BX52" s="67"/>
      <c r="BY52" s="67"/>
      <c r="BZ52" s="6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6"/>
      <c r="BM53" s="67"/>
      <c r="BN53" s="67"/>
      <c r="BO53" s="67"/>
      <c r="BP53" s="67"/>
      <c r="BQ53" s="67"/>
      <c r="BR53" s="67"/>
      <c r="BS53" s="67"/>
      <c r="BT53" s="67"/>
      <c r="BU53" s="67"/>
      <c r="BV53" s="67"/>
      <c r="BW53" s="67"/>
      <c r="BX53" s="67"/>
      <c r="BY53" s="67"/>
      <c r="BZ53" s="6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6"/>
      <c r="BM54" s="67"/>
      <c r="BN54" s="67"/>
      <c r="BO54" s="67"/>
      <c r="BP54" s="67"/>
      <c r="BQ54" s="67"/>
      <c r="BR54" s="67"/>
      <c r="BS54" s="67"/>
      <c r="BT54" s="67"/>
      <c r="BU54" s="67"/>
      <c r="BV54" s="67"/>
      <c r="BW54" s="67"/>
      <c r="BX54" s="67"/>
      <c r="BY54" s="67"/>
      <c r="BZ54" s="6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6"/>
      <c r="BM55" s="67"/>
      <c r="BN55" s="67"/>
      <c r="BO55" s="67"/>
      <c r="BP55" s="67"/>
      <c r="BQ55" s="67"/>
      <c r="BR55" s="67"/>
      <c r="BS55" s="67"/>
      <c r="BT55" s="67"/>
      <c r="BU55" s="67"/>
      <c r="BV55" s="67"/>
      <c r="BW55" s="67"/>
      <c r="BX55" s="67"/>
      <c r="BY55" s="67"/>
      <c r="BZ55" s="68"/>
    </row>
    <row r="56" spans="1:78" ht="13.5" customHeight="1">
      <c r="A56" s="2"/>
      <c r="B56" s="16"/>
      <c r="C56" s="72" t="s">
        <v>31</v>
      </c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19"/>
      <c r="R56" s="72" t="s">
        <v>32</v>
      </c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19"/>
      <c r="AG56" s="72" t="s">
        <v>33</v>
      </c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19"/>
      <c r="AV56" s="72" t="s">
        <v>34</v>
      </c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  <c r="BH56" s="72"/>
      <c r="BI56" s="72"/>
      <c r="BJ56" s="18"/>
      <c r="BK56" s="2"/>
      <c r="BL56" s="66"/>
      <c r="BM56" s="67"/>
      <c r="BN56" s="67"/>
      <c r="BO56" s="67"/>
      <c r="BP56" s="67"/>
      <c r="BQ56" s="67"/>
      <c r="BR56" s="67"/>
      <c r="BS56" s="67"/>
      <c r="BT56" s="67"/>
      <c r="BU56" s="67"/>
      <c r="BV56" s="67"/>
      <c r="BW56" s="67"/>
      <c r="BX56" s="67"/>
      <c r="BY56" s="67"/>
      <c r="BZ56" s="68"/>
    </row>
    <row r="57" spans="1:78" ht="13.5" customHeight="1">
      <c r="A57" s="2"/>
      <c r="B57" s="16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19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E57" s="72"/>
      <c r="AF57" s="19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19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  <c r="BH57" s="72"/>
      <c r="BI57" s="72"/>
      <c r="BJ57" s="18"/>
      <c r="BK57" s="2"/>
      <c r="BL57" s="66"/>
      <c r="BM57" s="67"/>
      <c r="BN57" s="67"/>
      <c r="BO57" s="67"/>
      <c r="BP57" s="67"/>
      <c r="BQ57" s="67"/>
      <c r="BR57" s="67"/>
      <c r="BS57" s="67"/>
      <c r="BT57" s="67"/>
      <c r="BU57" s="67"/>
      <c r="BV57" s="67"/>
      <c r="BW57" s="67"/>
      <c r="BX57" s="67"/>
      <c r="BY57" s="67"/>
      <c r="BZ57" s="6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66"/>
      <c r="BM58" s="67"/>
      <c r="BN58" s="67"/>
      <c r="BO58" s="67"/>
      <c r="BP58" s="67"/>
      <c r="BQ58" s="67"/>
      <c r="BR58" s="67"/>
      <c r="BS58" s="67"/>
      <c r="BT58" s="67"/>
      <c r="BU58" s="67"/>
      <c r="BV58" s="67"/>
      <c r="BW58" s="67"/>
      <c r="BX58" s="67"/>
      <c r="BY58" s="67"/>
      <c r="BZ58" s="6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66"/>
      <c r="BM59" s="67"/>
      <c r="BN59" s="67"/>
      <c r="BO59" s="67"/>
      <c r="BP59" s="67"/>
      <c r="BQ59" s="67"/>
      <c r="BR59" s="67"/>
      <c r="BS59" s="67"/>
      <c r="BT59" s="67"/>
      <c r="BU59" s="67"/>
      <c r="BV59" s="67"/>
      <c r="BW59" s="67"/>
      <c r="BX59" s="67"/>
      <c r="BY59" s="67"/>
      <c r="BZ59" s="68"/>
    </row>
    <row r="60" spans="1:78" ht="13.5" customHeight="1">
      <c r="A60" s="2"/>
      <c r="B60" s="57" t="s">
        <v>35</v>
      </c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9"/>
      <c r="BK60" s="2"/>
      <c r="BL60" s="66"/>
      <c r="BM60" s="67"/>
      <c r="BN60" s="67"/>
      <c r="BO60" s="67"/>
      <c r="BP60" s="67"/>
      <c r="BQ60" s="67"/>
      <c r="BR60" s="67"/>
      <c r="BS60" s="67"/>
      <c r="BT60" s="67"/>
      <c r="BU60" s="67"/>
      <c r="BV60" s="67"/>
      <c r="BW60" s="67"/>
      <c r="BX60" s="67"/>
      <c r="BY60" s="67"/>
      <c r="BZ60" s="68"/>
    </row>
    <row r="61" spans="1:78" ht="13.5" customHeight="1">
      <c r="A61" s="2"/>
      <c r="B61" s="57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9"/>
      <c r="BK61" s="2"/>
      <c r="BL61" s="66"/>
      <c r="BM61" s="67"/>
      <c r="BN61" s="67"/>
      <c r="BO61" s="67"/>
      <c r="BP61" s="67"/>
      <c r="BQ61" s="67"/>
      <c r="BR61" s="67"/>
      <c r="BS61" s="67"/>
      <c r="BT61" s="67"/>
      <c r="BU61" s="67"/>
      <c r="BV61" s="67"/>
      <c r="BW61" s="67"/>
      <c r="BX61" s="67"/>
      <c r="BY61" s="67"/>
      <c r="BZ61" s="6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6"/>
      <c r="BM62" s="67"/>
      <c r="BN62" s="67"/>
      <c r="BO62" s="67"/>
      <c r="BP62" s="67"/>
      <c r="BQ62" s="67"/>
      <c r="BR62" s="67"/>
      <c r="BS62" s="67"/>
      <c r="BT62" s="67"/>
      <c r="BU62" s="67"/>
      <c r="BV62" s="67"/>
      <c r="BW62" s="67"/>
      <c r="BX62" s="67"/>
      <c r="BY62" s="67"/>
      <c r="BZ62" s="6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69"/>
      <c r="BM63" s="70"/>
      <c r="BN63" s="70"/>
      <c r="BO63" s="70"/>
      <c r="BP63" s="70"/>
      <c r="BQ63" s="70"/>
      <c r="BR63" s="70"/>
      <c r="BS63" s="70"/>
      <c r="BT63" s="70"/>
      <c r="BU63" s="70"/>
      <c r="BV63" s="70"/>
      <c r="BW63" s="70"/>
      <c r="BX63" s="70"/>
      <c r="BY63" s="70"/>
      <c r="BZ63" s="7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0" t="s">
        <v>36</v>
      </c>
      <c r="BM64" s="61"/>
      <c r="BN64" s="61"/>
      <c r="BO64" s="61"/>
      <c r="BP64" s="61"/>
      <c r="BQ64" s="61"/>
      <c r="BR64" s="61"/>
      <c r="BS64" s="61"/>
      <c r="BT64" s="61"/>
      <c r="BU64" s="61"/>
      <c r="BV64" s="61"/>
      <c r="BW64" s="61"/>
      <c r="BX64" s="61"/>
      <c r="BY64" s="61"/>
      <c r="BZ64" s="6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3"/>
      <c r="BM65" s="64"/>
      <c r="BN65" s="64"/>
      <c r="BO65" s="64"/>
      <c r="BP65" s="64"/>
      <c r="BQ65" s="64"/>
      <c r="BR65" s="64"/>
      <c r="BS65" s="64"/>
      <c r="BT65" s="64"/>
      <c r="BU65" s="64"/>
      <c r="BV65" s="64"/>
      <c r="BW65" s="64"/>
      <c r="BX65" s="64"/>
      <c r="BY65" s="64"/>
      <c r="BZ65" s="6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6" t="s">
        <v>109</v>
      </c>
      <c r="BM66" s="67"/>
      <c r="BN66" s="67"/>
      <c r="BO66" s="67"/>
      <c r="BP66" s="67"/>
      <c r="BQ66" s="67"/>
      <c r="BR66" s="67"/>
      <c r="BS66" s="67"/>
      <c r="BT66" s="67"/>
      <c r="BU66" s="67"/>
      <c r="BV66" s="67"/>
      <c r="BW66" s="67"/>
      <c r="BX66" s="67"/>
      <c r="BY66" s="67"/>
      <c r="BZ66" s="6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6"/>
      <c r="BM67" s="67"/>
      <c r="BN67" s="67"/>
      <c r="BO67" s="67"/>
      <c r="BP67" s="67"/>
      <c r="BQ67" s="67"/>
      <c r="BR67" s="67"/>
      <c r="BS67" s="67"/>
      <c r="BT67" s="67"/>
      <c r="BU67" s="67"/>
      <c r="BV67" s="67"/>
      <c r="BW67" s="67"/>
      <c r="BX67" s="67"/>
      <c r="BY67" s="67"/>
      <c r="BZ67" s="6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6"/>
      <c r="BM68" s="67"/>
      <c r="BN68" s="67"/>
      <c r="BO68" s="67"/>
      <c r="BP68" s="67"/>
      <c r="BQ68" s="67"/>
      <c r="BR68" s="67"/>
      <c r="BS68" s="67"/>
      <c r="BT68" s="67"/>
      <c r="BU68" s="67"/>
      <c r="BV68" s="67"/>
      <c r="BW68" s="67"/>
      <c r="BX68" s="67"/>
      <c r="BY68" s="67"/>
      <c r="BZ68" s="6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6"/>
      <c r="BM69" s="67"/>
      <c r="BN69" s="67"/>
      <c r="BO69" s="67"/>
      <c r="BP69" s="67"/>
      <c r="BQ69" s="67"/>
      <c r="BR69" s="67"/>
      <c r="BS69" s="67"/>
      <c r="BT69" s="67"/>
      <c r="BU69" s="67"/>
      <c r="BV69" s="67"/>
      <c r="BW69" s="67"/>
      <c r="BX69" s="67"/>
      <c r="BY69" s="67"/>
      <c r="BZ69" s="6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6"/>
      <c r="BM70" s="67"/>
      <c r="BN70" s="67"/>
      <c r="BO70" s="67"/>
      <c r="BP70" s="67"/>
      <c r="BQ70" s="67"/>
      <c r="BR70" s="67"/>
      <c r="BS70" s="67"/>
      <c r="BT70" s="67"/>
      <c r="BU70" s="67"/>
      <c r="BV70" s="67"/>
      <c r="BW70" s="67"/>
      <c r="BX70" s="67"/>
      <c r="BY70" s="67"/>
      <c r="BZ70" s="6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6"/>
      <c r="BM71" s="67"/>
      <c r="BN71" s="67"/>
      <c r="BO71" s="67"/>
      <c r="BP71" s="67"/>
      <c r="BQ71" s="67"/>
      <c r="BR71" s="67"/>
      <c r="BS71" s="67"/>
      <c r="BT71" s="67"/>
      <c r="BU71" s="67"/>
      <c r="BV71" s="67"/>
      <c r="BW71" s="67"/>
      <c r="BX71" s="67"/>
      <c r="BY71" s="67"/>
      <c r="BZ71" s="6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6"/>
      <c r="BM72" s="67"/>
      <c r="BN72" s="67"/>
      <c r="BO72" s="67"/>
      <c r="BP72" s="67"/>
      <c r="BQ72" s="67"/>
      <c r="BR72" s="67"/>
      <c r="BS72" s="67"/>
      <c r="BT72" s="67"/>
      <c r="BU72" s="67"/>
      <c r="BV72" s="67"/>
      <c r="BW72" s="67"/>
      <c r="BX72" s="67"/>
      <c r="BY72" s="67"/>
      <c r="BZ72" s="6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6"/>
      <c r="BM73" s="67"/>
      <c r="BN73" s="67"/>
      <c r="BO73" s="67"/>
      <c r="BP73" s="67"/>
      <c r="BQ73" s="67"/>
      <c r="BR73" s="67"/>
      <c r="BS73" s="67"/>
      <c r="BT73" s="67"/>
      <c r="BU73" s="67"/>
      <c r="BV73" s="67"/>
      <c r="BW73" s="67"/>
      <c r="BX73" s="67"/>
      <c r="BY73" s="67"/>
      <c r="BZ73" s="6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6"/>
      <c r="BM74" s="67"/>
      <c r="BN74" s="67"/>
      <c r="BO74" s="67"/>
      <c r="BP74" s="67"/>
      <c r="BQ74" s="67"/>
      <c r="BR74" s="67"/>
      <c r="BS74" s="67"/>
      <c r="BT74" s="67"/>
      <c r="BU74" s="67"/>
      <c r="BV74" s="67"/>
      <c r="BW74" s="67"/>
      <c r="BX74" s="67"/>
      <c r="BY74" s="67"/>
      <c r="BZ74" s="6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6"/>
      <c r="BM75" s="67"/>
      <c r="BN75" s="67"/>
      <c r="BO75" s="67"/>
      <c r="BP75" s="67"/>
      <c r="BQ75" s="67"/>
      <c r="BR75" s="67"/>
      <c r="BS75" s="67"/>
      <c r="BT75" s="67"/>
      <c r="BU75" s="67"/>
      <c r="BV75" s="67"/>
      <c r="BW75" s="67"/>
      <c r="BX75" s="67"/>
      <c r="BY75" s="67"/>
      <c r="BZ75" s="6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6"/>
      <c r="BM76" s="67"/>
      <c r="BN76" s="67"/>
      <c r="BO76" s="67"/>
      <c r="BP76" s="67"/>
      <c r="BQ76" s="67"/>
      <c r="BR76" s="67"/>
      <c r="BS76" s="67"/>
      <c r="BT76" s="67"/>
      <c r="BU76" s="67"/>
      <c r="BV76" s="67"/>
      <c r="BW76" s="67"/>
      <c r="BX76" s="67"/>
      <c r="BY76" s="67"/>
      <c r="BZ76" s="6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6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7"/>
      <c r="BZ77" s="6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6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7"/>
      <c r="BZ78" s="68"/>
    </row>
    <row r="79" spans="1:78" ht="13.5" customHeight="1">
      <c r="A79" s="2"/>
      <c r="B79" s="16"/>
      <c r="C79" s="72" t="s">
        <v>37</v>
      </c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19"/>
      <c r="V79" s="19"/>
      <c r="W79" s="72" t="s">
        <v>38</v>
      </c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72"/>
      <c r="AJ79" s="72"/>
      <c r="AK79" s="72"/>
      <c r="AL79" s="72"/>
      <c r="AM79" s="72"/>
      <c r="AN79" s="72"/>
      <c r="AO79" s="19"/>
      <c r="AP79" s="19"/>
      <c r="AQ79" s="72" t="s">
        <v>39</v>
      </c>
      <c r="AR79" s="72"/>
      <c r="AS79" s="72"/>
      <c r="AT79" s="72"/>
      <c r="AU79" s="72"/>
      <c r="AV79" s="72"/>
      <c r="AW79" s="72"/>
      <c r="AX79" s="72"/>
      <c r="AY79" s="72"/>
      <c r="AZ79" s="72"/>
      <c r="BA79" s="72"/>
      <c r="BB79" s="72"/>
      <c r="BC79" s="72"/>
      <c r="BD79" s="72"/>
      <c r="BE79" s="72"/>
      <c r="BF79" s="72"/>
      <c r="BG79" s="72"/>
      <c r="BH79" s="72"/>
      <c r="BI79" s="17"/>
      <c r="BJ79" s="18"/>
      <c r="BK79" s="2"/>
      <c r="BL79" s="66"/>
      <c r="BM79" s="67"/>
      <c r="BN79" s="67"/>
      <c r="BO79" s="67"/>
      <c r="BP79" s="67"/>
      <c r="BQ79" s="67"/>
      <c r="BR79" s="67"/>
      <c r="BS79" s="67"/>
      <c r="BT79" s="67"/>
      <c r="BU79" s="67"/>
      <c r="BV79" s="67"/>
      <c r="BW79" s="67"/>
      <c r="BX79" s="67"/>
      <c r="BY79" s="67"/>
      <c r="BZ79" s="68"/>
    </row>
    <row r="80" spans="1:78" ht="13.5" customHeight="1">
      <c r="A80" s="2"/>
      <c r="B80" s="16"/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19"/>
      <c r="V80" s="19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  <c r="AM80" s="72"/>
      <c r="AN80" s="72"/>
      <c r="AO80" s="19"/>
      <c r="AP80" s="19"/>
      <c r="AQ80" s="72"/>
      <c r="AR80" s="72"/>
      <c r="AS80" s="72"/>
      <c r="AT80" s="72"/>
      <c r="AU80" s="72"/>
      <c r="AV80" s="72"/>
      <c r="AW80" s="72"/>
      <c r="AX80" s="72"/>
      <c r="AY80" s="72"/>
      <c r="AZ80" s="72"/>
      <c r="BA80" s="72"/>
      <c r="BB80" s="72"/>
      <c r="BC80" s="72"/>
      <c r="BD80" s="72"/>
      <c r="BE80" s="72"/>
      <c r="BF80" s="72"/>
      <c r="BG80" s="72"/>
      <c r="BH80" s="72"/>
      <c r="BI80" s="17"/>
      <c r="BJ80" s="18"/>
      <c r="BK80" s="2"/>
      <c r="BL80" s="66"/>
      <c r="BM80" s="67"/>
      <c r="BN80" s="67"/>
      <c r="BO80" s="67"/>
      <c r="BP80" s="67"/>
      <c r="BQ80" s="67"/>
      <c r="BR80" s="67"/>
      <c r="BS80" s="67"/>
      <c r="BT80" s="67"/>
      <c r="BU80" s="67"/>
      <c r="BV80" s="67"/>
      <c r="BW80" s="67"/>
      <c r="BX80" s="67"/>
      <c r="BY80" s="67"/>
      <c r="BZ80" s="6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66"/>
      <c r="BM81" s="67"/>
      <c r="BN81" s="67"/>
      <c r="BO81" s="67"/>
      <c r="BP81" s="67"/>
      <c r="BQ81" s="67"/>
      <c r="BR81" s="67"/>
      <c r="BS81" s="67"/>
      <c r="BT81" s="67"/>
      <c r="BU81" s="67"/>
      <c r="BV81" s="67"/>
      <c r="BW81" s="67"/>
      <c r="BX81" s="67"/>
      <c r="BY81" s="67"/>
      <c r="BZ81" s="6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69"/>
      <c r="BM82" s="70"/>
      <c r="BN82" s="70"/>
      <c r="BO82" s="70"/>
      <c r="BP82" s="70"/>
      <c r="BQ82" s="70"/>
      <c r="BR82" s="70"/>
      <c r="BS82" s="70"/>
      <c r="BT82" s="70"/>
      <c r="BU82" s="70"/>
      <c r="BV82" s="70"/>
      <c r="BW82" s="70"/>
      <c r="BX82" s="70"/>
      <c r="BY82" s="70"/>
      <c r="BZ82" s="71"/>
    </row>
    <row r="83" spans="1:78">
      <c r="C83" s="2" t="s">
        <v>40</v>
      </c>
    </row>
    <row r="84" spans="1:78">
      <c r="C84" s="2" t="s">
        <v>41</v>
      </c>
    </row>
  </sheetData>
  <sheetProtection password="B501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2:BZ4"/>
    <mergeCell ref="B6:AC6"/>
    <mergeCell ref="B7:H7"/>
    <mergeCell ref="I7:O7"/>
    <mergeCell ref="P7:V7"/>
    <mergeCell ref="W7:AC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2014</v>
      </c>
      <c r="C6" s="31">
        <f t="shared" ref="C6:W6" si="3">C7</f>
        <v>394289</v>
      </c>
      <c r="D6" s="31">
        <f t="shared" si="3"/>
        <v>47</v>
      </c>
      <c r="E6" s="31">
        <f t="shared" si="3"/>
        <v>17</v>
      </c>
      <c r="F6" s="31">
        <f t="shared" si="3"/>
        <v>5</v>
      </c>
      <c r="G6" s="31">
        <f t="shared" si="3"/>
        <v>0</v>
      </c>
      <c r="H6" s="31" t="str">
        <f t="shared" si="3"/>
        <v>高知県　黒潮町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農業集落排水</v>
      </c>
      <c r="L6" s="31" t="str">
        <f t="shared" si="3"/>
        <v>F3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4.84</v>
      </c>
      <c r="P6" s="32">
        <f t="shared" si="3"/>
        <v>100</v>
      </c>
      <c r="Q6" s="32">
        <f t="shared" si="3"/>
        <v>3900</v>
      </c>
      <c r="R6" s="32">
        <f t="shared" si="3"/>
        <v>12137</v>
      </c>
      <c r="S6" s="32">
        <f t="shared" si="3"/>
        <v>188.58</v>
      </c>
      <c r="T6" s="32">
        <f t="shared" si="3"/>
        <v>64.36</v>
      </c>
      <c r="U6" s="32">
        <f t="shared" si="3"/>
        <v>585</v>
      </c>
      <c r="V6" s="32">
        <f t="shared" si="3"/>
        <v>0.23</v>
      </c>
      <c r="W6" s="32">
        <f t="shared" si="3"/>
        <v>2543.48</v>
      </c>
      <c r="X6" s="33">
        <f>IF(X7="",NA(),X7)</f>
        <v>82.81</v>
      </c>
      <c r="Y6" s="33">
        <f t="shared" ref="Y6:AG6" si="4">IF(Y7="",NA(),Y7)</f>
        <v>86.51</v>
      </c>
      <c r="Z6" s="33">
        <f t="shared" si="4"/>
        <v>86.65</v>
      </c>
      <c r="AA6" s="33">
        <f t="shared" si="4"/>
        <v>86.52</v>
      </c>
      <c r="AB6" s="33">
        <f t="shared" si="4"/>
        <v>86.67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2">
        <f>IF(BE7="",NA(),BE7)</f>
        <v>0</v>
      </c>
      <c r="BF6" s="32">
        <f t="shared" ref="BF6:BN6" si="7">IF(BF7="",NA(),BF7)</f>
        <v>0</v>
      </c>
      <c r="BG6" s="32">
        <f t="shared" si="7"/>
        <v>0</v>
      </c>
      <c r="BH6" s="32">
        <f t="shared" si="7"/>
        <v>0</v>
      </c>
      <c r="BI6" s="32">
        <f t="shared" si="7"/>
        <v>0</v>
      </c>
      <c r="BJ6" s="33">
        <f t="shared" si="7"/>
        <v>1316.7</v>
      </c>
      <c r="BK6" s="33">
        <f t="shared" si="7"/>
        <v>1224.75</v>
      </c>
      <c r="BL6" s="33">
        <f t="shared" si="7"/>
        <v>1144.05</v>
      </c>
      <c r="BM6" s="33">
        <f t="shared" si="7"/>
        <v>1117.1099999999999</v>
      </c>
      <c r="BN6" s="33">
        <f t="shared" si="7"/>
        <v>1161.05</v>
      </c>
      <c r="BO6" s="32" t="str">
        <f>IF(BO7="","",IF(BO7="-","【-】","【"&amp;SUBSTITUTE(TEXT(BO7,"#,##0.00"),"-","△")&amp;"】"))</f>
        <v>【992.47】</v>
      </c>
      <c r="BP6" s="33">
        <f>IF(BP7="",NA(),BP7)</f>
        <v>73.58</v>
      </c>
      <c r="BQ6" s="33">
        <f t="shared" ref="BQ6:BY6" si="8">IF(BQ7="",NA(),BQ7)</f>
        <v>76.5</v>
      </c>
      <c r="BR6" s="33">
        <f t="shared" si="8"/>
        <v>77.37</v>
      </c>
      <c r="BS6" s="33">
        <f t="shared" si="8"/>
        <v>74.209999999999994</v>
      </c>
      <c r="BT6" s="33">
        <f t="shared" si="8"/>
        <v>72.16</v>
      </c>
      <c r="BU6" s="33">
        <f t="shared" si="8"/>
        <v>43.24</v>
      </c>
      <c r="BV6" s="33">
        <f t="shared" si="8"/>
        <v>42.13</v>
      </c>
      <c r="BW6" s="33">
        <f t="shared" si="8"/>
        <v>42.48</v>
      </c>
      <c r="BX6" s="33">
        <f t="shared" si="8"/>
        <v>41.04</v>
      </c>
      <c r="BY6" s="33">
        <f t="shared" si="8"/>
        <v>41.08</v>
      </c>
      <c r="BZ6" s="32" t="str">
        <f>IF(BZ7="","",IF(BZ7="-","【-】","【"&amp;SUBSTITUTE(TEXT(BZ7,"#,##0.00"),"-","△")&amp;"】"))</f>
        <v>【51.49】</v>
      </c>
      <c r="CA6" s="33">
        <f>IF(CA7="",NA(),CA7)</f>
        <v>264.35000000000002</v>
      </c>
      <c r="CB6" s="33">
        <f t="shared" ref="CB6:CJ6" si="9">IF(CB7="",NA(),CB7)</f>
        <v>272.10000000000002</v>
      </c>
      <c r="CC6" s="33">
        <f t="shared" si="9"/>
        <v>257.49</v>
      </c>
      <c r="CD6" s="33">
        <f t="shared" si="9"/>
        <v>264.88</v>
      </c>
      <c r="CE6" s="33">
        <f t="shared" si="9"/>
        <v>285.01</v>
      </c>
      <c r="CF6" s="33">
        <f t="shared" si="9"/>
        <v>338.76</v>
      </c>
      <c r="CG6" s="33">
        <f t="shared" si="9"/>
        <v>348.41</v>
      </c>
      <c r="CH6" s="33">
        <f t="shared" si="9"/>
        <v>343.8</v>
      </c>
      <c r="CI6" s="33">
        <f t="shared" si="9"/>
        <v>357.08</v>
      </c>
      <c r="CJ6" s="33">
        <f t="shared" si="9"/>
        <v>378.08</v>
      </c>
      <c r="CK6" s="32" t="str">
        <f>IF(CK7="","",IF(CK7="-","【-】","【"&amp;SUBSTITUTE(TEXT(CK7,"#,##0.00"),"-","△")&amp;"】"))</f>
        <v>【295.10】</v>
      </c>
      <c r="CL6" s="33">
        <f>IF(CL7="",NA(),CL7)</f>
        <v>38.659999999999997</v>
      </c>
      <c r="CM6" s="33">
        <f t="shared" ref="CM6:CU6" si="10">IF(CM7="",NA(),CM7)</f>
        <v>36.97</v>
      </c>
      <c r="CN6" s="33">
        <f t="shared" si="10"/>
        <v>36.97</v>
      </c>
      <c r="CO6" s="33">
        <f t="shared" si="10"/>
        <v>36.549999999999997</v>
      </c>
      <c r="CP6" s="33">
        <f t="shared" si="10"/>
        <v>36.130000000000003</v>
      </c>
      <c r="CQ6" s="33">
        <f t="shared" si="10"/>
        <v>44.65</v>
      </c>
      <c r="CR6" s="33">
        <f t="shared" si="10"/>
        <v>46.85</v>
      </c>
      <c r="CS6" s="33">
        <f t="shared" si="10"/>
        <v>46.06</v>
      </c>
      <c r="CT6" s="33">
        <f t="shared" si="10"/>
        <v>45.95</v>
      </c>
      <c r="CU6" s="33">
        <f t="shared" si="10"/>
        <v>44.69</v>
      </c>
      <c r="CV6" s="32" t="str">
        <f>IF(CV7="","",IF(CV7="-","【-】","【"&amp;SUBSTITUTE(TEXT(CV7,"#,##0.00"),"-","△")&amp;"】"))</f>
        <v>【53.32】</v>
      </c>
      <c r="CW6" s="33">
        <f>IF(CW7="",NA(),CW7)</f>
        <v>59.96</v>
      </c>
      <c r="CX6" s="33">
        <f t="shared" ref="CX6:DF6" si="11">IF(CX7="",NA(),CX7)</f>
        <v>57.4</v>
      </c>
      <c r="CY6" s="33">
        <f t="shared" si="11"/>
        <v>57.4</v>
      </c>
      <c r="CZ6" s="33">
        <f t="shared" si="11"/>
        <v>58.03</v>
      </c>
      <c r="DA6" s="33">
        <f t="shared" si="11"/>
        <v>59.15</v>
      </c>
      <c r="DB6" s="33">
        <f t="shared" si="11"/>
        <v>73.599999999999994</v>
      </c>
      <c r="DC6" s="33">
        <f t="shared" si="11"/>
        <v>73.78</v>
      </c>
      <c r="DD6" s="33">
        <f t="shared" si="11"/>
        <v>72.989999999999995</v>
      </c>
      <c r="DE6" s="33">
        <f t="shared" si="11"/>
        <v>71.97</v>
      </c>
      <c r="DF6" s="33">
        <f t="shared" si="11"/>
        <v>70.59</v>
      </c>
      <c r="DG6" s="32" t="str">
        <f>IF(DG7="","",IF(DG7="-","【-】","【"&amp;SUBSTITUTE(TEXT(DG7,"#,##0.00"),"-","△")&amp;"】"))</f>
        <v>【83.79】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2">
        <f t="shared" si="14"/>
        <v>0</v>
      </c>
      <c r="EJ6" s="33">
        <f t="shared" si="14"/>
        <v>0.08</v>
      </c>
      <c r="EK6" s="33">
        <f t="shared" si="14"/>
        <v>0.06</v>
      </c>
      <c r="EL6" s="33">
        <f t="shared" si="14"/>
        <v>0.04</v>
      </c>
      <c r="EM6" s="33">
        <f t="shared" si="14"/>
        <v>7.0000000000000007E-2</v>
      </c>
      <c r="EN6" s="32" t="str">
        <f>IF(EN7="","",IF(EN7="-","【-】","【"&amp;SUBSTITUTE(TEXT(EN7,"#,##0.00"),"-","△")&amp;"】"))</f>
        <v>【0.03】</v>
      </c>
    </row>
    <row r="7" spans="1:144" s="34" customFormat="1">
      <c r="A7" s="26"/>
      <c r="B7" s="35">
        <v>2014</v>
      </c>
      <c r="C7" s="35">
        <v>394289</v>
      </c>
      <c r="D7" s="35">
        <v>47</v>
      </c>
      <c r="E7" s="35">
        <v>17</v>
      </c>
      <c r="F7" s="35">
        <v>5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4.84</v>
      </c>
      <c r="P7" s="36">
        <v>100</v>
      </c>
      <c r="Q7" s="36">
        <v>3900</v>
      </c>
      <c r="R7" s="36">
        <v>12137</v>
      </c>
      <c r="S7" s="36">
        <v>188.58</v>
      </c>
      <c r="T7" s="36">
        <v>64.36</v>
      </c>
      <c r="U7" s="36">
        <v>585</v>
      </c>
      <c r="V7" s="36">
        <v>0.23</v>
      </c>
      <c r="W7" s="36">
        <v>2543.48</v>
      </c>
      <c r="X7" s="36">
        <v>82.81</v>
      </c>
      <c r="Y7" s="36">
        <v>86.51</v>
      </c>
      <c r="Z7" s="36">
        <v>86.65</v>
      </c>
      <c r="AA7" s="36">
        <v>86.52</v>
      </c>
      <c r="AB7" s="36">
        <v>86.67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0</v>
      </c>
      <c r="BF7" s="36">
        <v>0</v>
      </c>
      <c r="BG7" s="36">
        <v>0</v>
      </c>
      <c r="BH7" s="36">
        <v>0</v>
      </c>
      <c r="BI7" s="36">
        <v>0</v>
      </c>
      <c r="BJ7" s="36">
        <v>1316.7</v>
      </c>
      <c r="BK7" s="36">
        <v>1224.75</v>
      </c>
      <c r="BL7" s="36">
        <v>1144.05</v>
      </c>
      <c r="BM7" s="36">
        <v>1117.1099999999999</v>
      </c>
      <c r="BN7" s="36">
        <v>1161.05</v>
      </c>
      <c r="BO7" s="36">
        <v>992.47</v>
      </c>
      <c r="BP7" s="36">
        <v>73.58</v>
      </c>
      <c r="BQ7" s="36">
        <v>76.5</v>
      </c>
      <c r="BR7" s="36">
        <v>77.37</v>
      </c>
      <c r="BS7" s="36">
        <v>74.209999999999994</v>
      </c>
      <c r="BT7" s="36">
        <v>72.16</v>
      </c>
      <c r="BU7" s="36">
        <v>43.24</v>
      </c>
      <c r="BV7" s="36">
        <v>42.13</v>
      </c>
      <c r="BW7" s="36">
        <v>42.48</v>
      </c>
      <c r="BX7" s="36">
        <v>41.04</v>
      </c>
      <c r="BY7" s="36">
        <v>41.08</v>
      </c>
      <c r="BZ7" s="36">
        <v>51.49</v>
      </c>
      <c r="CA7" s="36">
        <v>264.35000000000002</v>
      </c>
      <c r="CB7" s="36">
        <v>272.10000000000002</v>
      </c>
      <c r="CC7" s="36">
        <v>257.49</v>
      </c>
      <c r="CD7" s="36">
        <v>264.88</v>
      </c>
      <c r="CE7" s="36">
        <v>285.01</v>
      </c>
      <c r="CF7" s="36">
        <v>338.76</v>
      </c>
      <c r="CG7" s="36">
        <v>348.41</v>
      </c>
      <c r="CH7" s="36">
        <v>343.8</v>
      </c>
      <c r="CI7" s="36">
        <v>357.08</v>
      </c>
      <c r="CJ7" s="36">
        <v>378.08</v>
      </c>
      <c r="CK7" s="36">
        <v>295.10000000000002</v>
      </c>
      <c r="CL7" s="36">
        <v>38.659999999999997</v>
      </c>
      <c r="CM7" s="36">
        <v>36.97</v>
      </c>
      <c r="CN7" s="36">
        <v>36.97</v>
      </c>
      <c r="CO7" s="36">
        <v>36.549999999999997</v>
      </c>
      <c r="CP7" s="36">
        <v>36.130000000000003</v>
      </c>
      <c r="CQ7" s="36">
        <v>44.65</v>
      </c>
      <c r="CR7" s="36">
        <v>46.85</v>
      </c>
      <c r="CS7" s="36">
        <v>46.06</v>
      </c>
      <c r="CT7" s="36">
        <v>45.95</v>
      </c>
      <c r="CU7" s="36">
        <v>44.69</v>
      </c>
      <c r="CV7" s="36">
        <v>53.32</v>
      </c>
      <c r="CW7" s="36">
        <v>59.96</v>
      </c>
      <c r="CX7" s="36">
        <v>57.4</v>
      </c>
      <c r="CY7" s="36">
        <v>57.4</v>
      </c>
      <c r="CZ7" s="36">
        <v>58.03</v>
      </c>
      <c r="DA7" s="36">
        <v>59.15</v>
      </c>
      <c r="DB7" s="36">
        <v>73.599999999999994</v>
      </c>
      <c r="DC7" s="36">
        <v>73.78</v>
      </c>
      <c r="DD7" s="36">
        <v>72.989999999999995</v>
      </c>
      <c r="DE7" s="36">
        <v>71.97</v>
      </c>
      <c r="DF7" s="36">
        <v>70.59</v>
      </c>
      <c r="DG7" s="36">
        <v>83.79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</v>
      </c>
      <c r="EJ7" s="36">
        <v>0.08</v>
      </c>
      <c r="EK7" s="36">
        <v>0.06</v>
      </c>
      <c r="EL7" s="36">
        <v>0.04</v>
      </c>
      <c r="EM7" s="36">
        <v>7.0000000000000007E-2</v>
      </c>
      <c r="EN7" s="36">
        <v>0.03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40179</v>
      </c>
      <c r="C10" s="39">
        <f>DATEVALUE($B$6-3&amp;"年1月1日")</f>
        <v>40544</v>
      </c>
      <c r="D10" s="39">
        <f>DATEVALUE($B$6-2&amp;"年1月1日")</f>
        <v>40909</v>
      </c>
      <c r="E10" s="39">
        <f>DATEVALUE($B$6-1&amp;"年1月1日")</f>
        <v>41275</v>
      </c>
      <c r="F10" s="39">
        <f>DATEVALUE($B$6&amp;"年1月1日")</f>
        <v>41640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河村 孝宏</cp:lastModifiedBy>
  <dcterms:created xsi:type="dcterms:W3CDTF">2016-02-03T09:17:52Z</dcterms:created>
  <dcterms:modified xsi:type="dcterms:W3CDTF">2016-02-18T04:48:44Z</dcterms:modified>
  <cp:category/>
</cp:coreProperties>
</file>