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Q10" i="4" s="1"/>
  <c r="T6" i="5"/>
  <c r="S6" i="5"/>
  <c r="R6" i="5"/>
  <c r="Q6" i="5"/>
  <c r="AI8" i="4" s="1"/>
  <c r="P6" i="5"/>
  <c r="O6" i="5"/>
  <c r="N6" i="5"/>
  <c r="M6" i="5"/>
  <c r="L6" i="5"/>
  <c r="K6" i="5"/>
  <c r="J6" i="5"/>
  <c r="I6" i="5"/>
  <c r="B8" i="4" s="1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AI10" i="4"/>
  <c r="Z10" i="4"/>
  <c r="R10" i="4"/>
  <c r="J10" i="4"/>
  <c r="B10" i="4"/>
  <c r="AY8" i="4"/>
  <c r="AQ8" i="4"/>
  <c r="Z8" i="4"/>
  <c r="R8" i="4"/>
  <c r="J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<sst xmlns="http://schemas.openxmlformats.org/spreadsheetml/2006/main" count="217" uniqueCount="107">
  <si>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</si>
  <si>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</si>
  <si>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</si>
  <si>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</si>
  <si>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</si>
  <si>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</si>
  <si>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</si>
  <si>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</si>
  <si>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</si>
  <si>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</si>
  <si>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</si>
  <si>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</si>
  <si>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</si>
  <si>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</si>
  <si>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</si>
  <si>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</si>
  <si>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</si>
  <si>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</si>
  <si>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</si>
  <si>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</si>
  <si>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</si>
  <si>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</si>
  <si>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</si>
  <si>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</si>
  <si>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</si>
  <si>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</si>
  <si>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</si>
  <si>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</si>
  <si>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</si>
  <si>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</si>
  <si>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</si>
  <si>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</si>
  <si>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</si>
  <si>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</si>
  <si>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</si>
  <si>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</si>
  <si>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</si>
  <si>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</si>
  <si>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</si>
  <si>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</si>
  <si>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</si>
  <si>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</si>
  <si>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</si>
  <si>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</si>
  <si>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</si>
  <si>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</si>
  <si>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</si>
  <si>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</si>
  <si>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</si>
  <si>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</si>
  <si>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</si>
  <si>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</si>
  <si>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</si>
  <si>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</si>
  <si>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</si>
  <si>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</si>
  <si>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</si>
  <si>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</si>
  <si>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</si>
  <si>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</si>
  <si>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</si>
  <si>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</si>
  <si>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</si>
  <si>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</si>
  <si>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</si>
  <si>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</si>
  <si>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</si>
  <si>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</si>
  <si>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</si>
  <si>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</si>
  <si>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</si>
  <si>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</si>
  <si>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</si>
  <si>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</si>
  <si>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</si>
  <si>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</si>
  <si>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</si>
  <si>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</si>
  <si>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</si>
  <si>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</si>
  <si>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</si>
  <si>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</si>
  <si>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</si>
  <si>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</si>
  <si>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</si>
  <si>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</si>
  <si>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</si>
  <si>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</si>
  <si>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</si>
  <si>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</si>
  <si>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</si>
  <si>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</si>
  <si>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</si>
  <si>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高知県　四万十町</t>
  </si>
  <si>
    <t>法適用</t>
  </si>
  <si>
    <t>水道事業</t>
  </si>
  <si>
    <t>末端給水事業</t>
  </si>
  <si>
    <t>A8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</si>
  <si>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</si>
  <si>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</si>
  <si>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</si>
  <si>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</si>
  <si>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</si>
  <si>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</si>
  <si>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平成15年から平成17年における建設改良（施設更新）により、主要な施設（取水、浄水場、配水池、基幹管路）の更新が完了している状況である。</t>
    <rPh sb="1" eb="3">
      <t>ヘイセイ</t>
    </rPh>
    <rPh sb="5" eb="6">
      <t>ネン</t>
    </rPh>
    <rPh sb="8" eb="10">
      <t>ヘイセイ</t>
    </rPh>
    <rPh sb="12" eb="13">
      <t>ネン</t>
    </rPh>
    <rPh sb="17" eb="19">
      <t>ケンセツ</t>
    </rPh>
    <rPh sb="19" eb="21">
      <t>カイリョウ</t>
    </rPh>
    <rPh sb="22" eb="24">
      <t>シセツ</t>
    </rPh>
    <rPh sb="24" eb="26">
      <t>コウシン</t>
    </rPh>
    <rPh sb="31" eb="33">
      <t>シュヨウ</t>
    </rPh>
    <rPh sb="34" eb="36">
      <t>シセツ</t>
    </rPh>
    <rPh sb="37" eb="39">
      <t>シュスイ</t>
    </rPh>
    <rPh sb="40" eb="43">
      <t>ジョウスイジョウ</t>
    </rPh>
    <rPh sb="44" eb="47">
      <t>ハイスイチ</t>
    </rPh>
    <rPh sb="48" eb="50">
      <t>キカン</t>
    </rPh>
    <rPh sb="50" eb="52">
      <t>カンロ</t>
    </rPh>
    <rPh sb="54" eb="56">
      <t>コウシン</t>
    </rPh>
    <rPh sb="57" eb="59">
      <t>カンリョウ</t>
    </rPh>
    <rPh sb="63" eb="65">
      <t>ジョウキョウ</t>
    </rPh>
    <phoneticPr fontId="4"/>
  </si>
  <si>
    <t>　施設更新（耐震化等）のために、借入れた企業債の償還負担が大きく、経営を圧迫している。
　主要な施設の更新は完了していることから、今後においては、需要に見合った更新投資とし収支の改善を図っていく。</t>
    <rPh sb="1" eb="3">
      <t>シセツ</t>
    </rPh>
    <rPh sb="3" eb="5">
      <t>コウシン</t>
    </rPh>
    <rPh sb="6" eb="9">
      <t>タイシンカ</t>
    </rPh>
    <rPh sb="9" eb="10">
      <t>トウ</t>
    </rPh>
    <rPh sb="16" eb="18">
      <t>カリイ</t>
    </rPh>
    <rPh sb="20" eb="22">
      <t>キギョウ</t>
    </rPh>
    <rPh sb="22" eb="23">
      <t>サイ</t>
    </rPh>
    <rPh sb="24" eb="26">
      <t>ショウカン</t>
    </rPh>
    <rPh sb="26" eb="28">
      <t>フタン</t>
    </rPh>
    <rPh sb="29" eb="30">
      <t>オオ</t>
    </rPh>
    <rPh sb="33" eb="35">
      <t>ケイエイ</t>
    </rPh>
    <rPh sb="36" eb="38">
      <t>アッパク</t>
    </rPh>
    <rPh sb="45" eb="47">
      <t>シュヨウ</t>
    </rPh>
    <rPh sb="48" eb="50">
      <t>シセツ</t>
    </rPh>
    <rPh sb="51" eb="53">
      <t>コウシン</t>
    </rPh>
    <rPh sb="54" eb="56">
      <t>カンリョウ</t>
    </rPh>
    <rPh sb="65" eb="67">
      <t>コンゴ</t>
    </rPh>
    <rPh sb="73" eb="75">
      <t>ジュヨウ</t>
    </rPh>
    <rPh sb="76" eb="78">
      <t>ミア</t>
    </rPh>
    <rPh sb="80" eb="82">
      <t>コウシン</t>
    </rPh>
    <rPh sb="82" eb="84">
      <t>トウシ</t>
    </rPh>
    <rPh sb="86" eb="88">
      <t>シュウシ</t>
    </rPh>
    <rPh sb="89" eb="91">
      <t>カイゼン</t>
    </rPh>
    <rPh sb="92" eb="93">
      <t>ハカ</t>
    </rPh>
    <phoneticPr fontId="4"/>
  </si>
  <si>
    <t>　経常収支比率、流動化比率、料金回収率については、会計制度の見直しや浄水場浸水被害により特別損失（固定資産除去費）を計上した事による累積欠損金の発生等、H22～25に比べてH26の値が大きく変化している。尚、累積欠損金については、H27に解消している。
　企業債残高対給水収益比率については、平成15年～平成17年に行った建設改良のため借入れた起債残高が大きく、全国平均値を上回った値となっている。
　効率性を現わす施設利用率、有収率については、基幹管路を含む施設が更新済みであり、全国平均値を上回り効率的に運営している。</t>
    <rPh sb="1" eb="3">
      <t>ケイジョウ</t>
    </rPh>
    <rPh sb="3" eb="5">
      <t>シュウシ</t>
    </rPh>
    <rPh sb="5" eb="7">
      <t>ヒリツ</t>
    </rPh>
    <rPh sb="8" eb="11">
      <t>リュウドウカ</t>
    </rPh>
    <rPh sb="11" eb="13">
      <t>ヒリツ</t>
    </rPh>
    <rPh sb="14" eb="16">
      <t>リョウキン</t>
    </rPh>
    <rPh sb="16" eb="18">
      <t>カイシュウ</t>
    </rPh>
    <rPh sb="18" eb="19">
      <t>リツ</t>
    </rPh>
    <rPh sb="25" eb="27">
      <t>カイケイ</t>
    </rPh>
    <rPh sb="27" eb="29">
      <t>セイド</t>
    </rPh>
    <rPh sb="30" eb="32">
      <t>ミナオ</t>
    </rPh>
    <rPh sb="34" eb="36">
      <t>ジョウスイ</t>
    </rPh>
    <rPh sb="36" eb="37">
      <t>ジョウ</t>
    </rPh>
    <rPh sb="37" eb="39">
      <t>シンスイ</t>
    </rPh>
    <rPh sb="39" eb="41">
      <t>ヒガイ</t>
    </rPh>
    <rPh sb="44" eb="46">
      <t>トクベツ</t>
    </rPh>
    <rPh sb="46" eb="48">
      <t>ソンシツ</t>
    </rPh>
    <rPh sb="49" eb="51">
      <t>コテイ</t>
    </rPh>
    <rPh sb="51" eb="53">
      <t>シサン</t>
    </rPh>
    <rPh sb="53" eb="55">
      <t>ジョキョ</t>
    </rPh>
    <rPh sb="55" eb="56">
      <t>ヒ</t>
    </rPh>
    <rPh sb="58" eb="60">
      <t>ケイジョウ</t>
    </rPh>
    <rPh sb="62" eb="63">
      <t>コト</t>
    </rPh>
    <rPh sb="66" eb="68">
      <t>ルイセキ</t>
    </rPh>
    <rPh sb="68" eb="71">
      <t>ケッソンキン</t>
    </rPh>
    <rPh sb="72" eb="74">
      <t>ハッセイ</t>
    </rPh>
    <rPh sb="74" eb="75">
      <t>トウ</t>
    </rPh>
    <rPh sb="83" eb="84">
      <t>クラ</t>
    </rPh>
    <rPh sb="90" eb="91">
      <t>アタイ</t>
    </rPh>
    <rPh sb="92" eb="93">
      <t>オオ</t>
    </rPh>
    <rPh sb="95" eb="97">
      <t>ヘンカ</t>
    </rPh>
    <rPh sb="102" eb="103">
      <t>ナオ</t>
    </rPh>
    <rPh sb="104" eb="106">
      <t>ルイセキ</t>
    </rPh>
    <rPh sb="106" eb="109">
      <t>ケッソンキン</t>
    </rPh>
    <rPh sb="119" eb="121">
      <t>カイショウ</t>
    </rPh>
    <rPh sb="128" eb="130">
      <t>キギョウ</t>
    </rPh>
    <rPh sb="130" eb="131">
      <t>サイ</t>
    </rPh>
    <rPh sb="131" eb="133">
      <t>ザンダカ</t>
    </rPh>
    <rPh sb="133" eb="134">
      <t>タイ</t>
    </rPh>
    <rPh sb="134" eb="136">
      <t>キュウスイ</t>
    </rPh>
    <rPh sb="136" eb="138">
      <t>シュウエキ</t>
    </rPh>
    <rPh sb="138" eb="140">
      <t>ヒリツ</t>
    </rPh>
    <rPh sb="146" eb="148">
      <t>ヘイセイ</t>
    </rPh>
    <rPh sb="150" eb="151">
      <t>ネン</t>
    </rPh>
    <rPh sb="152" eb="154">
      <t>ヘイセイ</t>
    </rPh>
    <rPh sb="156" eb="157">
      <t>ネン</t>
    </rPh>
    <rPh sb="158" eb="159">
      <t>オコナ</t>
    </rPh>
    <rPh sb="161" eb="163">
      <t>ケンセツ</t>
    </rPh>
    <rPh sb="163" eb="165">
      <t>カイリョウ</t>
    </rPh>
    <rPh sb="168" eb="170">
      <t>カリイ</t>
    </rPh>
    <rPh sb="172" eb="174">
      <t>キサイ</t>
    </rPh>
    <rPh sb="174" eb="176">
      <t>ザンダカ</t>
    </rPh>
    <rPh sb="177" eb="178">
      <t>オオ</t>
    </rPh>
    <rPh sb="181" eb="183">
      <t>ゼンコク</t>
    </rPh>
    <rPh sb="183" eb="185">
      <t>ヘイキン</t>
    </rPh>
    <rPh sb="185" eb="186">
      <t>チ</t>
    </rPh>
    <rPh sb="187" eb="189">
      <t>ウワマワ</t>
    </rPh>
    <rPh sb="191" eb="192">
      <t>アタイ</t>
    </rPh>
    <rPh sb="201" eb="204">
      <t>コウリツセイ</t>
    </rPh>
    <rPh sb="205" eb="206">
      <t>アラ</t>
    </rPh>
    <rPh sb="208" eb="210">
      <t>シセツ</t>
    </rPh>
    <rPh sb="210" eb="213">
      <t>リヨウリツ</t>
    </rPh>
    <rPh sb="214" eb="217">
      <t>ユウシュウリツ</t>
    </rPh>
    <rPh sb="223" eb="225">
      <t>キカン</t>
    </rPh>
    <rPh sb="225" eb="227">
      <t>カンロ</t>
    </rPh>
    <rPh sb="228" eb="229">
      <t>フク</t>
    </rPh>
    <rPh sb="230" eb="232">
      <t>シセツ</t>
    </rPh>
    <rPh sb="233" eb="235">
      <t>コウシン</t>
    </rPh>
    <rPh sb="235" eb="236">
      <t>ズ</t>
    </rPh>
    <rPh sb="241" eb="243">
      <t>ゼンコク</t>
    </rPh>
    <rPh sb="243" eb="245">
      <t>ヘイキン</t>
    </rPh>
    <rPh sb="245" eb="246">
      <t>チ</t>
    </rPh>
    <rPh sb="247" eb="249">
      <t>ウワマワ</t>
    </rPh>
    <rPh sb="250" eb="252">
      <t>コウリツ</t>
    </rPh>
    <rPh sb="252" eb="253">
      <t>テキ</t>
    </rPh>
    <rPh sb="254" eb="256">
      <t>ウンエイ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</si>
</sst>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453568"/>
        <c:axId val="33455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0.82</c:v>
                </c:pt>
                <c:pt idx="1">
                  <c:v>0.66</c:v>
                </c:pt>
                <c:pt idx="2">
                  <c:v>0.64</c:v>
                </c:pt>
                <c:pt idx="3">
                  <c:v>0.56000000000000005</c:v>
                </c:pt>
                <c:pt idx="4">
                  <c:v>0.65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53568"/>
        <c:axId val="33455488"/>
      </c:lineChart>
      <c:dateAx>
        <c:axId val="33453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455488"/>
        <c:crosses val="autoZero"/>
        <c:auto val="1"/>
        <c:lblOffset val="100"/>
        <c:baseTimeUnit val="years"/>
      </c:dateAx>
      <c:valAx>
        <c:axId val="33455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453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71.55</c:v>
                </c:pt>
                <c:pt idx="1">
                  <c:v>72.739999999999995</c:v>
                </c:pt>
                <c:pt idx="2">
                  <c:v>75.17</c:v>
                </c:pt>
                <c:pt idx="3">
                  <c:v>68.14</c:v>
                </c:pt>
                <c:pt idx="4">
                  <c:v>67.23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538880"/>
        <c:axId val="106557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50.49</c:v>
                </c:pt>
                <c:pt idx="1">
                  <c:v>49.69</c:v>
                </c:pt>
                <c:pt idx="2">
                  <c:v>49.77</c:v>
                </c:pt>
                <c:pt idx="3">
                  <c:v>49.22</c:v>
                </c:pt>
                <c:pt idx="4">
                  <c:v>49.08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538880"/>
        <c:axId val="106557440"/>
      </c:lineChart>
      <c:dateAx>
        <c:axId val="106538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557440"/>
        <c:crosses val="autoZero"/>
        <c:auto val="1"/>
        <c:lblOffset val="100"/>
        <c:baseTimeUnit val="years"/>
      </c:dateAx>
      <c:valAx>
        <c:axId val="106557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538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89.9</c:v>
                </c:pt>
                <c:pt idx="1">
                  <c:v>90.13</c:v>
                </c:pt>
                <c:pt idx="2">
                  <c:v>87.23</c:v>
                </c:pt>
                <c:pt idx="3">
                  <c:v>89.2</c:v>
                </c:pt>
                <c:pt idx="4">
                  <c:v>87.99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718720"/>
        <c:axId val="106720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78.7</c:v>
                </c:pt>
                <c:pt idx="1">
                  <c:v>80.010000000000005</c:v>
                </c:pt>
                <c:pt idx="2">
                  <c:v>79.98</c:v>
                </c:pt>
                <c:pt idx="3">
                  <c:v>79.48</c:v>
                </c:pt>
                <c:pt idx="4">
                  <c:v>79.3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718720"/>
        <c:axId val="106720640"/>
      </c:lineChart>
      <c:dateAx>
        <c:axId val="106718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720640"/>
        <c:crosses val="autoZero"/>
        <c:auto val="1"/>
        <c:lblOffset val="100"/>
        <c:baseTimeUnit val="years"/>
      </c:dateAx>
      <c:valAx>
        <c:axId val="106720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718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103.62</c:v>
                </c:pt>
                <c:pt idx="1">
                  <c:v>110.44</c:v>
                </c:pt>
                <c:pt idx="2">
                  <c:v>108.97</c:v>
                </c:pt>
                <c:pt idx="3">
                  <c:v>136.46</c:v>
                </c:pt>
                <c:pt idx="4">
                  <c:v>110.74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423360"/>
        <c:axId val="99425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104.82</c:v>
                </c:pt>
                <c:pt idx="1">
                  <c:v>104.95</c:v>
                </c:pt>
                <c:pt idx="2">
                  <c:v>105.53</c:v>
                </c:pt>
                <c:pt idx="3">
                  <c:v>107.2</c:v>
                </c:pt>
                <c:pt idx="4">
                  <c:v>106.62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423360"/>
        <c:axId val="99425280"/>
      </c:lineChart>
      <c:dateAx>
        <c:axId val="99423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425280"/>
        <c:crosses val="autoZero"/>
        <c:auto val="1"/>
        <c:lblOffset val="100"/>
        <c:baseTimeUnit val="years"/>
      </c:dateAx>
      <c:valAx>
        <c:axId val="994252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423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16.350000000000001</c:v>
                </c:pt>
                <c:pt idx="1">
                  <c:v>17.34</c:v>
                </c:pt>
                <c:pt idx="2">
                  <c:v>19.16</c:v>
                </c:pt>
                <c:pt idx="3">
                  <c:v>24.89</c:v>
                </c:pt>
                <c:pt idx="4">
                  <c:v>25.85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443456"/>
        <c:axId val="99445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34.24</c:v>
                </c:pt>
                <c:pt idx="1">
                  <c:v>35.18</c:v>
                </c:pt>
                <c:pt idx="2">
                  <c:v>36.43</c:v>
                </c:pt>
                <c:pt idx="3">
                  <c:v>46.12</c:v>
                </c:pt>
                <c:pt idx="4">
                  <c:v>47.44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443456"/>
        <c:axId val="99445376"/>
      </c:lineChart>
      <c:dateAx>
        <c:axId val="99443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445376"/>
        <c:crosses val="autoZero"/>
        <c:auto val="1"/>
        <c:lblOffset val="100"/>
        <c:baseTimeUnit val="years"/>
      </c:dateAx>
      <c:valAx>
        <c:axId val="99445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44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#,##0.00;"△"#,##0.00;"-"</c:formatCode>
                <c:ptCount val="5"/>
                <c:pt idx="0">
                  <c:v>2.65</c:v>
                </c:pt>
                <c:pt idx="1">
                  <c:v>2.65</c:v>
                </c:pt>
                <c:pt idx="2">
                  <c:v>2.64</c:v>
                </c:pt>
                <c:pt idx="3">
                  <c:v>2.64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467648"/>
        <c:axId val="99469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6.81</c:v>
                </c:pt>
                <c:pt idx="1">
                  <c:v>8.41</c:v>
                </c:pt>
                <c:pt idx="2">
                  <c:v>8.7200000000000006</c:v>
                </c:pt>
                <c:pt idx="3">
                  <c:v>9.86</c:v>
                </c:pt>
                <c:pt idx="4">
                  <c:v>11.16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467648"/>
        <c:axId val="99469568"/>
      </c:lineChart>
      <c:dateAx>
        <c:axId val="99467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469568"/>
        <c:crosses val="autoZero"/>
        <c:auto val="1"/>
        <c:lblOffset val="100"/>
        <c:baseTimeUnit val="years"/>
      </c:dateAx>
      <c:valAx>
        <c:axId val="99469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467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9.11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504128"/>
        <c:axId val="99506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26.83</c:v>
                </c:pt>
                <c:pt idx="1">
                  <c:v>26.81</c:v>
                </c:pt>
                <c:pt idx="2">
                  <c:v>28.31</c:v>
                </c:pt>
                <c:pt idx="3">
                  <c:v>13.46</c:v>
                </c:pt>
                <c:pt idx="4">
                  <c:v>12.59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504128"/>
        <c:axId val="99506048"/>
      </c:lineChart>
      <c:dateAx>
        <c:axId val="99504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506048"/>
        <c:crosses val="autoZero"/>
        <c:auto val="1"/>
        <c:lblOffset val="100"/>
        <c:baseTimeUnit val="years"/>
      </c:dateAx>
      <c:valAx>
        <c:axId val="995060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504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8326.48</c:v>
                </c:pt>
                <c:pt idx="1">
                  <c:v>6319.02</c:v>
                </c:pt>
                <c:pt idx="2">
                  <c:v>6076.12</c:v>
                </c:pt>
                <c:pt idx="3">
                  <c:v>661.75</c:v>
                </c:pt>
                <c:pt idx="4">
                  <c:v>733.56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519872"/>
        <c:axId val="99534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1197.1099999999999</c:v>
                </c:pt>
                <c:pt idx="1">
                  <c:v>1002.64</c:v>
                </c:pt>
                <c:pt idx="2">
                  <c:v>1164.51</c:v>
                </c:pt>
                <c:pt idx="3">
                  <c:v>434.72</c:v>
                </c:pt>
                <c:pt idx="4">
                  <c:v>416.14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519872"/>
        <c:axId val="99534336"/>
      </c:lineChart>
      <c:dateAx>
        <c:axId val="99519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534336"/>
        <c:crosses val="autoZero"/>
        <c:auto val="1"/>
        <c:lblOffset val="100"/>
        <c:baseTimeUnit val="years"/>
      </c:dateAx>
      <c:valAx>
        <c:axId val="995343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519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1339.92</c:v>
                </c:pt>
                <c:pt idx="1">
                  <c:v>1256.8599999999999</c:v>
                </c:pt>
                <c:pt idx="2">
                  <c:v>1191.4000000000001</c:v>
                </c:pt>
                <c:pt idx="3">
                  <c:v>1253.02</c:v>
                </c:pt>
                <c:pt idx="4">
                  <c:v>1313.04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544064"/>
        <c:axId val="99570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532.29999999999995</c:v>
                </c:pt>
                <c:pt idx="1">
                  <c:v>520.29999999999995</c:v>
                </c:pt>
                <c:pt idx="2">
                  <c:v>498.27</c:v>
                </c:pt>
                <c:pt idx="3">
                  <c:v>495.76</c:v>
                </c:pt>
                <c:pt idx="4">
                  <c:v>487.22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544064"/>
        <c:axId val="99570816"/>
      </c:lineChart>
      <c:dateAx>
        <c:axId val="99544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570816"/>
        <c:crosses val="autoZero"/>
        <c:auto val="1"/>
        <c:lblOffset val="100"/>
        <c:baseTimeUnit val="years"/>
      </c:dateAx>
      <c:valAx>
        <c:axId val="995708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544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86.26</c:v>
                </c:pt>
                <c:pt idx="1">
                  <c:v>90.91</c:v>
                </c:pt>
                <c:pt idx="2">
                  <c:v>88.6</c:v>
                </c:pt>
                <c:pt idx="3">
                  <c:v>113.43</c:v>
                </c:pt>
                <c:pt idx="4">
                  <c:v>87.56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592832"/>
        <c:axId val="99603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90.17</c:v>
                </c:pt>
                <c:pt idx="1">
                  <c:v>90.69</c:v>
                </c:pt>
                <c:pt idx="2">
                  <c:v>90.64</c:v>
                </c:pt>
                <c:pt idx="3">
                  <c:v>93.66</c:v>
                </c:pt>
                <c:pt idx="4">
                  <c:v>92.76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592832"/>
        <c:axId val="99603200"/>
      </c:lineChart>
      <c:dateAx>
        <c:axId val="99592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603200"/>
        <c:crosses val="autoZero"/>
        <c:auto val="1"/>
        <c:lblOffset val="100"/>
        <c:baseTimeUnit val="years"/>
      </c:dateAx>
      <c:valAx>
        <c:axId val="99603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592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150.34</c:v>
                </c:pt>
                <c:pt idx="1">
                  <c:v>143.12</c:v>
                </c:pt>
                <c:pt idx="2">
                  <c:v>147.27000000000001</c:v>
                </c:pt>
                <c:pt idx="3">
                  <c:v>114.01</c:v>
                </c:pt>
                <c:pt idx="4">
                  <c:v>148.47999999999999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510592"/>
        <c:axId val="106529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210.28</c:v>
                </c:pt>
                <c:pt idx="1">
                  <c:v>211.08</c:v>
                </c:pt>
                <c:pt idx="2">
                  <c:v>213.52</c:v>
                </c:pt>
                <c:pt idx="3">
                  <c:v>208.21</c:v>
                </c:pt>
                <c:pt idx="4">
                  <c:v>208.67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510592"/>
        <c:axId val="106529152"/>
      </c:lineChart>
      <c:dateAx>
        <c:axId val="106510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529152"/>
        <c:crosses val="autoZero"/>
        <c:auto val="1"/>
        <c:lblOffset val="100"/>
        <c:baseTimeUnit val="years"/>
      </c:dateAx>
      <c:valAx>
        <c:axId val="106529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510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【276.38】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【47.18】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AJ52" zoomScaleNormal="100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2" t="str">
        <f>データ!H6</f>
        <v>高知県　四万十町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3" t="s">
        <v>1</v>
      </c>
      <c r="C7" s="44"/>
      <c r="D7" s="44"/>
      <c r="E7" s="44"/>
      <c r="F7" s="44"/>
      <c r="G7" s="44"/>
      <c r="H7" s="44"/>
      <c r="I7" s="45"/>
      <c r="J7" s="43" t="s">
        <v>2</v>
      </c>
      <c r="K7" s="44"/>
      <c r="L7" s="44"/>
      <c r="M7" s="44"/>
      <c r="N7" s="44"/>
      <c r="O7" s="44"/>
      <c r="P7" s="44"/>
      <c r="Q7" s="45"/>
      <c r="R7" s="43" t="s">
        <v>3</v>
      </c>
      <c r="S7" s="44"/>
      <c r="T7" s="44"/>
      <c r="U7" s="44"/>
      <c r="V7" s="44"/>
      <c r="W7" s="44"/>
      <c r="X7" s="44"/>
      <c r="Y7" s="45"/>
      <c r="Z7" s="43" t="s">
        <v>4</v>
      </c>
      <c r="AA7" s="44"/>
      <c r="AB7" s="44"/>
      <c r="AC7" s="44"/>
      <c r="AD7" s="44"/>
      <c r="AE7" s="44"/>
      <c r="AF7" s="44"/>
      <c r="AG7" s="45"/>
      <c r="AH7" s="3"/>
      <c r="AI7" s="43" t="s">
        <v>5</v>
      </c>
      <c r="AJ7" s="44"/>
      <c r="AK7" s="44"/>
      <c r="AL7" s="44"/>
      <c r="AM7" s="44"/>
      <c r="AN7" s="44"/>
      <c r="AO7" s="44"/>
      <c r="AP7" s="45"/>
      <c r="AQ7" s="46" t="s">
        <v>6</v>
      </c>
      <c r="AR7" s="46"/>
      <c r="AS7" s="46"/>
      <c r="AT7" s="46"/>
      <c r="AU7" s="46"/>
      <c r="AV7" s="46"/>
      <c r="AW7" s="46"/>
      <c r="AX7" s="46"/>
      <c r="AY7" s="46" t="s">
        <v>7</v>
      </c>
      <c r="AZ7" s="46"/>
      <c r="BA7" s="46"/>
      <c r="BB7" s="46"/>
      <c r="BC7" s="46"/>
      <c r="BD7" s="46"/>
      <c r="BE7" s="46"/>
      <c r="BF7" s="46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2" t="str">
        <f>データ!I6</f>
        <v>法適用</v>
      </c>
      <c r="C8" s="53"/>
      <c r="D8" s="53"/>
      <c r="E8" s="53"/>
      <c r="F8" s="53"/>
      <c r="G8" s="53"/>
      <c r="H8" s="53"/>
      <c r="I8" s="54"/>
      <c r="J8" s="52" t="str">
        <f>データ!J6</f>
        <v>水道事業</v>
      </c>
      <c r="K8" s="53"/>
      <c r="L8" s="53"/>
      <c r="M8" s="53"/>
      <c r="N8" s="53"/>
      <c r="O8" s="53"/>
      <c r="P8" s="53"/>
      <c r="Q8" s="54"/>
      <c r="R8" s="52" t="str">
        <f>データ!K6</f>
        <v>末端給水事業</v>
      </c>
      <c r="S8" s="53"/>
      <c r="T8" s="53"/>
      <c r="U8" s="53"/>
      <c r="V8" s="53"/>
      <c r="W8" s="53"/>
      <c r="X8" s="53"/>
      <c r="Y8" s="54"/>
      <c r="Z8" s="52" t="str">
        <f>データ!L6</f>
        <v>A8</v>
      </c>
      <c r="AA8" s="53"/>
      <c r="AB8" s="53"/>
      <c r="AC8" s="53"/>
      <c r="AD8" s="53"/>
      <c r="AE8" s="53"/>
      <c r="AF8" s="53"/>
      <c r="AG8" s="54"/>
      <c r="AH8" s="3"/>
      <c r="AI8" s="55">
        <f>データ!Q6</f>
        <v>18128</v>
      </c>
      <c r="AJ8" s="56"/>
      <c r="AK8" s="56"/>
      <c r="AL8" s="56"/>
      <c r="AM8" s="56"/>
      <c r="AN8" s="56"/>
      <c r="AO8" s="56"/>
      <c r="AP8" s="57"/>
      <c r="AQ8" s="47">
        <f>データ!R6</f>
        <v>642.29999999999995</v>
      </c>
      <c r="AR8" s="47"/>
      <c r="AS8" s="47"/>
      <c r="AT8" s="47"/>
      <c r="AU8" s="47"/>
      <c r="AV8" s="47"/>
      <c r="AW8" s="47"/>
      <c r="AX8" s="47"/>
      <c r="AY8" s="47">
        <f>データ!S6</f>
        <v>28.22</v>
      </c>
      <c r="AZ8" s="47"/>
      <c r="BA8" s="47"/>
      <c r="BB8" s="47"/>
      <c r="BC8" s="47"/>
      <c r="BD8" s="47"/>
      <c r="BE8" s="47"/>
      <c r="BF8" s="47"/>
      <c r="BG8" s="3"/>
      <c r="BH8" s="3"/>
      <c r="BI8" s="3"/>
      <c r="BJ8" s="3"/>
      <c r="BK8" s="3"/>
      <c r="BL8" s="48" t="s">
        <v>9</v>
      </c>
      <c r="BM8" s="49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6" t="s">
        <v>11</v>
      </c>
      <c r="C9" s="46"/>
      <c r="D9" s="46"/>
      <c r="E9" s="46"/>
      <c r="F9" s="46"/>
      <c r="G9" s="46"/>
      <c r="H9" s="46"/>
      <c r="I9" s="46"/>
      <c r="J9" s="46" t="s">
        <v>12</v>
      </c>
      <c r="K9" s="46"/>
      <c r="L9" s="46"/>
      <c r="M9" s="46"/>
      <c r="N9" s="46"/>
      <c r="O9" s="46"/>
      <c r="P9" s="46"/>
      <c r="Q9" s="46"/>
      <c r="R9" s="46" t="s">
        <v>13</v>
      </c>
      <c r="S9" s="46"/>
      <c r="T9" s="46"/>
      <c r="U9" s="46"/>
      <c r="V9" s="46"/>
      <c r="W9" s="46"/>
      <c r="X9" s="46"/>
      <c r="Y9" s="46"/>
      <c r="Z9" s="46" t="s">
        <v>14</v>
      </c>
      <c r="AA9" s="46"/>
      <c r="AB9" s="46"/>
      <c r="AC9" s="46"/>
      <c r="AD9" s="46"/>
      <c r="AE9" s="46"/>
      <c r="AF9" s="46"/>
      <c r="AG9" s="46"/>
      <c r="AH9" s="3"/>
      <c r="AI9" s="46" t="s">
        <v>15</v>
      </c>
      <c r="AJ9" s="46"/>
      <c r="AK9" s="46"/>
      <c r="AL9" s="46"/>
      <c r="AM9" s="46"/>
      <c r="AN9" s="46"/>
      <c r="AO9" s="46"/>
      <c r="AP9" s="46"/>
      <c r="AQ9" s="46" t="s">
        <v>16</v>
      </c>
      <c r="AR9" s="46"/>
      <c r="AS9" s="46"/>
      <c r="AT9" s="46"/>
      <c r="AU9" s="46"/>
      <c r="AV9" s="46"/>
      <c r="AW9" s="46"/>
      <c r="AX9" s="46"/>
      <c r="AY9" s="46" t="s">
        <v>17</v>
      </c>
      <c r="AZ9" s="46"/>
      <c r="BA9" s="46"/>
      <c r="BB9" s="46"/>
      <c r="BC9" s="46"/>
      <c r="BD9" s="46"/>
      <c r="BE9" s="46"/>
      <c r="BF9" s="46"/>
      <c r="BG9" s="3"/>
      <c r="BH9" s="3"/>
      <c r="BI9" s="3"/>
      <c r="BJ9" s="3"/>
      <c r="BK9" s="3"/>
      <c r="BL9" s="50" t="s">
        <v>18</v>
      </c>
      <c r="BM9" s="51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7" t="str">
        <f>データ!M6</f>
        <v>-</v>
      </c>
      <c r="C10" s="47"/>
      <c r="D10" s="47"/>
      <c r="E10" s="47"/>
      <c r="F10" s="47"/>
      <c r="G10" s="47"/>
      <c r="H10" s="47"/>
      <c r="I10" s="47"/>
      <c r="J10" s="47">
        <f>データ!N6</f>
        <v>40.14</v>
      </c>
      <c r="K10" s="47"/>
      <c r="L10" s="47"/>
      <c r="M10" s="47"/>
      <c r="N10" s="47"/>
      <c r="O10" s="47"/>
      <c r="P10" s="47"/>
      <c r="Q10" s="47"/>
      <c r="R10" s="47">
        <f>データ!O6</f>
        <v>28.04</v>
      </c>
      <c r="S10" s="47"/>
      <c r="T10" s="47"/>
      <c r="U10" s="47"/>
      <c r="V10" s="47"/>
      <c r="W10" s="47"/>
      <c r="X10" s="47"/>
      <c r="Y10" s="47"/>
      <c r="Z10" s="78">
        <f>データ!P6</f>
        <v>2548</v>
      </c>
      <c r="AA10" s="78"/>
      <c r="AB10" s="78"/>
      <c r="AC10" s="78"/>
      <c r="AD10" s="78"/>
      <c r="AE10" s="78"/>
      <c r="AF10" s="78"/>
      <c r="AG10" s="78"/>
      <c r="AH10" s="2"/>
      <c r="AI10" s="78">
        <f>データ!T6</f>
        <v>5047</v>
      </c>
      <c r="AJ10" s="78"/>
      <c r="AK10" s="78"/>
      <c r="AL10" s="78"/>
      <c r="AM10" s="78"/>
      <c r="AN10" s="78"/>
      <c r="AO10" s="78"/>
      <c r="AP10" s="78"/>
      <c r="AQ10" s="47">
        <f>データ!U6</f>
        <v>3.8</v>
      </c>
      <c r="AR10" s="47"/>
      <c r="AS10" s="47"/>
      <c r="AT10" s="47"/>
      <c r="AU10" s="47"/>
      <c r="AV10" s="47"/>
      <c r="AW10" s="47"/>
      <c r="AX10" s="47"/>
      <c r="AY10" s="47">
        <f>データ!V6</f>
        <v>1328.16</v>
      </c>
      <c r="AZ10" s="47"/>
      <c r="BA10" s="47"/>
      <c r="BB10" s="47"/>
      <c r="BC10" s="47"/>
      <c r="BD10" s="47"/>
      <c r="BE10" s="47"/>
      <c r="BF10" s="47"/>
      <c r="BG10" s="2"/>
      <c r="BH10" s="2"/>
      <c r="BI10" s="2"/>
      <c r="BJ10" s="2"/>
      <c r="BK10" s="2"/>
      <c r="BL10" s="62" t="s">
        <v>20</v>
      </c>
      <c r="BM10" s="63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4" t="s">
        <v>22</v>
      </c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</row>
    <row r="14" spans="1:78" ht="13.5" customHeight="1">
      <c r="A14" s="2"/>
      <c r="B14" s="66" t="s">
        <v>23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8"/>
      <c r="BK14" s="2"/>
      <c r="BL14" s="72" t="s">
        <v>24</v>
      </c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4"/>
    </row>
    <row r="15" spans="1:78" ht="13.5" customHeight="1">
      <c r="A15" s="2"/>
      <c r="B15" s="69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1"/>
      <c r="BK15" s="2"/>
      <c r="BL15" s="75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7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8" t="s">
        <v>106</v>
      </c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60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8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60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8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60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8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60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8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60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8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60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8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60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8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60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8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60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8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60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8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60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8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60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8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60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8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60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8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60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8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60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8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60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8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60"/>
    </row>
    <row r="34" spans="1:78" ht="13.5" customHeight="1">
      <c r="A34" s="2"/>
      <c r="B34" s="16"/>
      <c r="C34" s="61" t="s">
        <v>25</v>
      </c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19"/>
      <c r="R34" s="61" t="s">
        <v>26</v>
      </c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19"/>
      <c r="AG34" s="61" t="s">
        <v>27</v>
      </c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19"/>
      <c r="AV34" s="61" t="s">
        <v>28</v>
      </c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18"/>
      <c r="BK34" s="2"/>
      <c r="BL34" s="58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60"/>
    </row>
    <row r="35" spans="1:78" ht="13.5" customHeight="1">
      <c r="A35" s="2"/>
      <c r="B35" s="16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19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19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19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18"/>
      <c r="BK35" s="2"/>
      <c r="BL35" s="58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60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8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60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8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60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8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60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8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60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8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60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8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60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8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60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8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60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8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60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2" t="s">
        <v>29</v>
      </c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4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5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7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8" t="s">
        <v>104</v>
      </c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60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8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60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8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60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8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60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8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60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8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60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8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60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8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60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8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60"/>
    </row>
    <row r="56" spans="1:78" ht="13.5" customHeight="1">
      <c r="A56" s="2"/>
      <c r="B56" s="16"/>
      <c r="C56" s="61" t="s">
        <v>30</v>
      </c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19"/>
      <c r="R56" s="61" t="s">
        <v>31</v>
      </c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19"/>
      <c r="AG56" s="61" t="s">
        <v>32</v>
      </c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19"/>
      <c r="AV56" s="61" t="s">
        <v>33</v>
      </c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18"/>
      <c r="BK56" s="2"/>
      <c r="BL56" s="58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60"/>
    </row>
    <row r="57" spans="1:78" ht="13.5" customHeight="1">
      <c r="A57" s="2"/>
      <c r="B57" s="16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19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19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19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18"/>
      <c r="BK57" s="2"/>
      <c r="BL57" s="58"/>
      <c r="BM57" s="59"/>
      <c r="BN57" s="59"/>
      <c r="BO57" s="59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60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8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60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8"/>
      <c r="BM59" s="59"/>
      <c r="BN59" s="59"/>
      <c r="BO59" s="59"/>
      <c r="BP59" s="59"/>
      <c r="BQ59" s="59"/>
      <c r="BR59" s="59"/>
      <c r="BS59" s="59"/>
      <c r="BT59" s="59"/>
      <c r="BU59" s="59"/>
      <c r="BV59" s="59"/>
      <c r="BW59" s="59"/>
      <c r="BX59" s="59"/>
      <c r="BY59" s="59"/>
      <c r="BZ59" s="60"/>
    </row>
    <row r="60" spans="1:78" ht="13.5" customHeight="1">
      <c r="A60" s="2"/>
      <c r="B60" s="69" t="s">
        <v>34</v>
      </c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1"/>
      <c r="BK60" s="2"/>
      <c r="BL60" s="58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59"/>
      <c r="BX60" s="59"/>
      <c r="BY60" s="59"/>
      <c r="BZ60" s="60"/>
    </row>
    <row r="61" spans="1:78" ht="13.5" customHeight="1">
      <c r="A61" s="2"/>
      <c r="B61" s="69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1"/>
      <c r="BK61" s="2"/>
      <c r="BL61" s="58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60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8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59"/>
      <c r="BX62" s="59"/>
      <c r="BY62" s="59"/>
      <c r="BZ62" s="60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8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60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2" t="s">
        <v>35</v>
      </c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4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5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7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8" t="s">
        <v>105</v>
      </c>
      <c r="BM66" s="59"/>
      <c r="BN66" s="59"/>
      <c r="BO66" s="59"/>
      <c r="BP66" s="59"/>
      <c r="BQ66" s="59"/>
      <c r="BR66" s="59"/>
      <c r="BS66" s="59"/>
      <c r="BT66" s="59"/>
      <c r="BU66" s="59"/>
      <c r="BV66" s="59"/>
      <c r="BW66" s="59"/>
      <c r="BX66" s="59"/>
      <c r="BY66" s="59"/>
      <c r="BZ66" s="60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8"/>
      <c r="BM67" s="59"/>
      <c r="BN67" s="59"/>
      <c r="BO67" s="59"/>
      <c r="BP67" s="59"/>
      <c r="BQ67" s="59"/>
      <c r="BR67" s="59"/>
      <c r="BS67" s="59"/>
      <c r="BT67" s="59"/>
      <c r="BU67" s="59"/>
      <c r="BV67" s="59"/>
      <c r="BW67" s="59"/>
      <c r="BX67" s="59"/>
      <c r="BY67" s="59"/>
      <c r="BZ67" s="60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8"/>
      <c r="BM68" s="59"/>
      <c r="BN68" s="59"/>
      <c r="BO68" s="59"/>
      <c r="BP68" s="59"/>
      <c r="BQ68" s="59"/>
      <c r="BR68" s="59"/>
      <c r="BS68" s="59"/>
      <c r="BT68" s="59"/>
      <c r="BU68" s="59"/>
      <c r="BV68" s="59"/>
      <c r="BW68" s="59"/>
      <c r="BX68" s="59"/>
      <c r="BY68" s="59"/>
      <c r="BZ68" s="60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8"/>
      <c r="BM69" s="59"/>
      <c r="BN69" s="59"/>
      <c r="BO69" s="59"/>
      <c r="BP69" s="59"/>
      <c r="BQ69" s="59"/>
      <c r="BR69" s="59"/>
      <c r="BS69" s="59"/>
      <c r="BT69" s="59"/>
      <c r="BU69" s="59"/>
      <c r="BV69" s="59"/>
      <c r="BW69" s="59"/>
      <c r="BX69" s="59"/>
      <c r="BY69" s="59"/>
      <c r="BZ69" s="60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8"/>
      <c r="BM70" s="59"/>
      <c r="BN70" s="59"/>
      <c r="BO70" s="59"/>
      <c r="BP70" s="59"/>
      <c r="BQ70" s="59"/>
      <c r="BR70" s="59"/>
      <c r="BS70" s="59"/>
      <c r="BT70" s="59"/>
      <c r="BU70" s="59"/>
      <c r="BV70" s="59"/>
      <c r="BW70" s="59"/>
      <c r="BX70" s="59"/>
      <c r="BY70" s="59"/>
      <c r="BZ70" s="60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8"/>
      <c r="BM71" s="59"/>
      <c r="BN71" s="59"/>
      <c r="BO71" s="59"/>
      <c r="BP71" s="59"/>
      <c r="BQ71" s="59"/>
      <c r="BR71" s="59"/>
      <c r="BS71" s="59"/>
      <c r="BT71" s="59"/>
      <c r="BU71" s="59"/>
      <c r="BV71" s="59"/>
      <c r="BW71" s="59"/>
      <c r="BX71" s="59"/>
      <c r="BY71" s="59"/>
      <c r="BZ71" s="60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8"/>
      <c r="BM72" s="59"/>
      <c r="BN72" s="59"/>
      <c r="BO72" s="59"/>
      <c r="BP72" s="59"/>
      <c r="BQ72" s="59"/>
      <c r="BR72" s="59"/>
      <c r="BS72" s="59"/>
      <c r="BT72" s="59"/>
      <c r="BU72" s="59"/>
      <c r="BV72" s="59"/>
      <c r="BW72" s="59"/>
      <c r="BX72" s="59"/>
      <c r="BY72" s="59"/>
      <c r="BZ72" s="60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8"/>
      <c r="BM73" s="59"/>
      <c r="BN73" s="59"/>
      <c r="BO73" s="59"/>
      <c r="BP73" s="59"/>
      <c r="BQ73" s="59"/>
      <c r="BR73" s="59"/>
      <c r="BS73" s="59"/>
      <c r="BT73" s="59"/>
      <c r="BU73" s="59"/>
      <c r="BV73" s="59"/>
      <c r="BW73" s="59"/>
      <c r="BX73" s="59"/>
      <c r="BY73" s="59"/>
      <c r="BZ73" s="60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8"/>
      <c r="BM74" s="59"/>
      <c r="BN74" s="59"/>
      <c r="BO74" s="59"/>
      <c r="BP74" s="59"/>
      <c r="BQ74" s="59"/>
      <c r="BR74" s="59"/>
      <c r="BS74" s="59"/>
      <c r="BT74" s="59"/>
      <c r="BU74" s="59"/>
      <c r="BV74" s="59"/>
      <c r="BW74" s="59"/>
      <c r="BX74" s="59"/>
      <c r="BY74" s="59"/>
      <c r="BZ74" s="60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8"/>
      <c r="BM75" s="59"/>
      <c r="BN75" s="59"/>
      <c r="BO75" s="59"/>
      <c r="BP75" s="59"/>
      <c r="BQ75" s="59"/>
      <c r="BR75" s="59"/>
      <c r="BS75" s="59"/>
      <c r="BT75" s="59"/>
      <c r="BU75" s="59"/>
      <c r="BV75" s="59"/>
      <c r="BW75" s="59"/>
      <c r="BX75" s="59"/>
      <c r="BY75" s="59"/>
      <c r="BZ75" s="60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8"/>
      <c r="BM76" s="59"/>
      <c r="BN76" s="59"/>
      <c r="BO76" s="59"/>
      <c r="BP76" s="59"/>
      <c r="BQ76" s="59"/>
      <c r="BR76" s="59"/>
      <c r="BS76" s="59"/>
      <c r="BT76" s="59"/>
      <c r="BU76" s="59"/>
      <c r="BV76" s="59"/>
      <c r="BW76" s="59"/>
      <c r="BX76" s="59"/>
      <c r="BY76" s="59"/>
      <c r="BZ76" s="60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8"/>
      <c r="BM77" s="59"/>
      <c r="BN77" s="59"/>
      <c r="BO77" s="59"/>
      <c r="BP77" s="59"/>
      <c r="BQ77" s="59"/>
      <c r="BR77" s="59"/>
      <c r="BS77" s="59"/>
      <c r="BT77" s="59"/>
      <c r="BU77" s="59"/>
      <c r="BV77" s="59"/>
      <c r="BW77" s="59"/>
      <c r="BX77" s="59"/>
      <c r="BY77" s="59"/>
      <c r="BZ77" s="60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8"/>
      <c r="BM78" s="59"/>
      <c r="BN78" s="59"/>
      <c r="BO78" s="59"/>
      <c r="BP78" s="59"/>
      <c r="BQ78" s="59"/>
      <c r="BR78" s="59"/>
      <c r="BS78" s="59"/>
      <c r="BT78" s="59"/>
      <c r="BU78" s="59"/>
      <c r="BV78" s="59"/>
      <c r="BW78" s="59"/>
      <c r="BX78" s="59"/>
      <c r="BY78" s="59"/>
      <c r="BZ78" s="60"/>
    </row>
    <row r="79" spans="1:78" ht="13.5" customHeight="1">
      <c r="A79" s="2"/>
      <c r="B79" s="16"/>
      <c r="C79" s="61" t="s">
        <v>36</v>
      </c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19"/>
      <c r="V79" s="19"/>
      <c r="W79" s="61" t="s">
        <v>37</v>
      </c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19"/>
      <c r="AP79" s="19"/>
      <c r="AQ79" s="61" t="s">
        <v>38</v>
      </c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17"/>
      <c r="BJ79" s="18"/>
      <c r="BK79" s="2"/>
      <c r="BL79" s="58"/>
      <c r="BM79" s="59"/>
      <c r="BN79" s="59"/>
      <c r="BO79" s="59"/>
      <c r="BP79" s="59"/>
      <c r="BQ79" s="59"/>
      <c r="BR79" s="59"/>
      <c r="BS79" s="59"/>
      <c r="BT79" s="59"/>
      <c r="BU79" s="59"/>
      <c r="BV79" s="59"/>
      <c r="BW79" s="59"/>
      <c r="BX79" s="59"/>
      <c r="BY79" s="59"/>
      <c r="BZ79" s="60"/>
    </row>
    <row r="80" spans="1:78" ht="13.5" customHeight="1">
      <c r="A80" s="2"/>
      <c r="B80" s="16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19"/>
      <c r="V80" s="19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19"/>
      <c r="AP80" s="19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17"/>
      <c r="BJ80" s="18"/>
      <c r="BK80" s="2"/>
      <c r="BL80" s="58"/>
      <c r="BM80" s="59"/>
      <c r="BN80" s="59"/>
      <c r="BO80" s="59"/>
      <c r="BP80" s="59"/>
      <c r="BQ80" s="59"/>
      <c r="BR80" s="59"/>
      <c r="BS80" s="59"/>
      <c r="BT80" s="59"/>
      <c r="BU80" s="59"/>
      <c r="BV80" s="59"/>
      <c r="BW80" s="59"/>
      <c r="BX80" s="59"/>
      <c r="BY80" s="59"/>
      <c r="BZ80" s="60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8"/>
      <c r="BM81" s="59"/>
      <c r="BN81" s="59"/>
      <c r="BO81" s="59"/>
      <c r="BP81" s="59"/>
      <c r="BQ81" s="59"/>
      <c r="BR81" s="59"/>
      <c r="BS81" s="59"/>
      <c r="BT81" s="59"/>
      <c r="BU81" s="59"/>
      <c r="BV81" s="59"/>
      <c r="BW81" s="59"/>
      <c r="BX81" s="59"/>
      <c r="BY81" s="59"/>
      <c r="BZ81" s="60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9"/>
      <c r="BM82" s="80"/>
      <c r="BN82" s="80"/>
      <c r="BO82" s="80"/>
      <c r="BP82" s="80"/>
      <c r="BQ82" s="80"/>
      <c r="BR82" s="80"/>
      <c r="BS82" s="80"/>
      <c r="BT82" s="80"/>
      <c r="BU82" s="80"/>
      <c r="BV82" s="80"/>
      <c r="BW82" s="80"/>
      <c r="BX82" s="80"/>
      <c r="BY82" s="80"/>
      <c r="BZ82" s="81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51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>
      <c r="A4" s="26" t="s">
        <v>52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53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54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55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56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57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58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59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60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61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62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63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2015</v>
      </c>
      <c r="C6" s="31">
        <f t="shared" ref="C6:V6" si="3">C7</f>
        <v>394122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高知県　四万十町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A8</v>
      </c>
      <c r="M6" s="32" t="str">
        <f t="shared" si="3"/>
        <v>-</v>
      </c>
      <c r="N6" s="32">
        <f t="shared" si="3"/>
        <v>40.14</v>
      </c>
      <c r="O6" s="32">
        <f t="shared" si="3"/>
        <v>28.04</v>
      </c>
      <c r="P6" s="32">
        <f t="shared" si="3"/>
        <v>2548</v>
      </c>
      <c r="Q6" s="32">
        <f t="shared" si="3"/>
        <v>18128</v>
      </c>
      <c r="R6" s="32">
        <f t="shared" si="3"/>
        <v>642.29999999999995</v>
      </c>
      <c r="S6" s="32">
        <f t="shared" si="3"/>
        <v>28.22</v>
      </c>
      <c r="T6" s="32">
        <f t="shared" si="3"/>
        <v>5047</v>
      </c>
      <c r="U6" s="32">
        <f t="shared" si="3"/>
        <v>3.8</v>
      </c>
      <c r="V6" s="32">
        <f t="shared" si="3"/>
        <v>1328.16</v>
      </c>
      <c r="W6" s="33">
        <f>IF(W7="",NA(),W7)</f>
        <v>103.62</v>
      </c>
      <c r="X6" s="33">
        <f t="shared" ref="X6:AF6" si="4">IF(X7="",NA(),X7)</f>
        <v>110.44</v>
      </c>
      <c r="Y6" s="33">
        <f t="shared" si="4"/>
        <v>108.97</v>
      </c>
      <c r="Z6" s="33">
        <f t="shared" si="4"/>
        <v>136.46</v>
      </c>
      <c r="AA6" s="33">
        <f t="shared" si="4"/>
        <v>110.74</v>
      </c>
      <c r="AB6" s="33">
        <f t="shared" si="4"/>
        <v>104.82</v>
      </c>
      <c r="AC6" s="33">
        <f t="shared" si="4"/>
        <v>104.95</v>
      </c>
      <c r="AD6" s="33">
        <f t="shared" si="4"/>
        <v>105.53</v>
      </c>
      <c r="AE6" s="33">
        <f t="shared" si="4"/>
        <v>107.2</v>
      </c>
      <c r="AF6" s="33">
        <f t="shared" si="4"/>
        <v>106.62</v>
      </c>
      <c r="AG6" s="32" t="str">
        <f>IF(AG7="","",IF(AG7="-","【-】","【"&amp;SUBSTITUTE(TEXT(AG7,"#,##0.00"),"-","△")&amp;"】"))</f>
        <v>【113.56】</v>
      </c>
      <c r="AH6" s="32">
        <f>IF(AH7="",NA(),AH7)</f>
        <v>0</v>
      </c>
      <c r="AI6" s="32">
        <f t="shared" ref="AI6:AQ6" si="5">IF(AI7="",NA(),AI7)</f>
        <v>0</v>
      </c>
      <c r="AJ6" s="32">
        <f t="shared" si="5"/>
        <v>0</v>
      </c>
      <c r="AK6" s="33">
        <f t="shared" si="5"/>
        <v>9.11</v>
      </c>
      <c r="AL6" s="32">
        <f t="shared" si="5"/>
        <v>0</v>
      </c>
      <c r="AM6" s="33">
        <f t="shared" si="5"/>
        <v>26.83</v>
      </c>
      <c r="AN6" s="33">
        <f t="shared" si="5"/>
        <v>26.81</v>
      </c>
      <c r="AO6" s="33">
        <f t="shared" si="5"/>
        <v>28.31</v>
      </c>
      <c r="AP6" s="33">
        <f t="shared" si="5"/>
        <v>13.46</v>
      </c>
      <c r="AQ6" s="33">
        <f t="shared" si="5"/>
        <v>12.59</v>
      </c>
      <c r="AR6" s="32" t="str">
        <f>IF(AR7="","",IF(AR7="-","【-】","【"&amp;SUBSTITUTE(TEXT(AR7,"#,##0.00"),"-","△")&amp;"】"))</f>
        <v>【0.87】</v>
      </c>
      <c r="AS6" s="33">
        <f>IF(AS7="",NA(),AS7)</f>
        <v>8326.48</v>
      </c>
      <c r="AT6" s="33">
        <f t="shared" ref="AT6:BB6" si="6">IF(AT7="",NA(),AT7)</f>
        <v>6319.02</v>
      </c>
      <c r="AU6" s="33">
        <f t="shared" si="6"/>
        <v>6076.12</v>
      </c>
      <c r="AV6" s="33">
        <f t="shared" si="6"/>
        <v>661.75</v>
      </c>
      <c r="AW6" s="33">
        <f t="shared" si="6"/>
        <v>733.56</v>
      </c>
      <c r="AX6" s="33">
        <f t="shared" si="6"/>
        <v>1197.1099999999999</v>
      </c>
      <c r="AY6" s="33">
        <f t="shared" si="6"/>
        <v>1002.64</v>
      </c>
      <c r="AZ6" s="33">
        <f t="shared" si="6"/>
        <v>1164.51</v>
      </c>
      <c r="BA6" s="33">
        <f t="shared" si="6"/>
        <v>434.72</v>
      </c>
      <c r="BB6" s="33">
        <f t="shared" si="6"/>
        <v>416.14</v>
      </c>
      <c r="BC6" s="32" t="str">
        <f>IF(BC7="","",IF(BC7="-","【-】","【"&amp;SUBSTITUTE(TEXT(BC7,"#,##0.00"),"-","△")&amp;"】"))</f>
        <v>【262.74】</v>
      </c>
      <c r="BD6" s="33">
        <f>IF(BD7="",NA(),BD7)</f>
        <v>1339.92</v>
      </c>
      <c r="BE6" s="33">
        <f t="shared" ref="BE6:BM6" si="7">IF(BE7="",NA(),BE7)</f>
        <v>1256.8599999999999</v>
      </c>
      <c r="BF6" s="33">
        <f t="shared" si="7"/>
        <v>1191.4000000000001</v>
      </c>
      <c r="BG6" s="33">
        <f t="shared" si="7"/>
        <v>1253.02</v>
      </c>
      <c r="BH6" s="33">
        <f t="shared" si="7"/>
        <v>1313.04</v>
      </c>
      <c r="BI6" s="33">
        <f t="shared" si="7"/>
        <v>532.29999999999995</v>
      </c>
      <c r="BJ6" s="33">
        <f t="shared" si="7"/>
        <v>520.29999999999995</v>
      </c>
      <c r="BK6" s="33">
        <f t="shared" si="7"/>
        <v>498.27</v>
      </c>
      <c r="BL6" s="33">
        <f t="shared" si="7"/>
        <v>495.76</v>
      </c>
      <c r="BM6" s="33">
        <f t="shared" si="7"/>
        <v>487.22</v>
      </c>
      <c r="BN6" s="32" t="str">
        <f>IF(BN7="","",IF(BN7="-","【-】","【"&amp;SUBSTITUTE(TEXT(BN7,"#,##0.00"),"-","△")&amp;"】"))</f>
        <v>【276.38】</v>
      </c>
      <c r="BO6" s="33">
        <f>IF(BO7="",NA(),BO7)</f>
        <v>86.26</v>
      </c>
      <c r="BP6" s="33">
        <f t="shared" ref="BP6:BX6" si="8">IF(BP7="",NA(),BP7)</f>
        <v>90.91</v>
      </c>
      <c r="BQ6" s="33">
        <f t="shared" si="8"/>
        <v>88.6</v>
      </c>
      <c r="BR6" s="33">
        <f t="shared" si="8"/>
        <v>113.43</v>
      </c>
      <c r="BS6" s="33">
        <f t="shared" si="8"/>
        <v>87.56</v>
      </c>
      <c r="BT6" s="33">
        <f t="shared" si="8"/>
        <v>90.17</v>
      </c>
      <c r="BU6" s="33">
        <f t="shared" si="8"/>
        <v>90.69</v>
      </c>
      <c r="BV6" s="33">
        <f t="shared" si="8"/>
        <v>90.64</v>
      </c>
      <c r="BW6" s="33">
        <f t="shared" si="8"/>
        <v>93.66</v>
      </c>
      <c r="BX6" s="33">
        <f t="shared" si="8"/>
        <v>92.76</v>
      </c>
      <c r="BY6" s="32" t="str">
        <f>IF(BY7="","",IF(BY7="-","【-】","【"&amp;SUBSTITUTE(TEXT(BY7,"#,##0.00"),"-","△")&amp;"】"))</f>
        <v>【104.99】</v>
      </c>
      <c r="BZ6" s="33">
        <f>IF(BZ7="",NA(),BZ7)</f>
        <v>150.34</v>
      </c>
      <c r="CA6" s="33">
        <f t="shared" ref="CA6:CI6" si="9">IF(CA7="",NA(),CA7)</f>
        <v>143.12</v>
      </c>
      <c r="CB6" s="33">
        <f t="shared" si="9"/>
        <v>147.27000000000001</v>
      </c>
      <c r="CC6" s="33">
        <f t="shared" si="9"/>
        <v>114.01</v>
      </c>
      <c r="CD6" s="33">
        <f t="shared" si="9"/>
        <v>148.47999999999999</v>
      </c>
      <c r="CE6" s="33">
        <f t="shared" si="9"/>
        <v>210.28</v>
      </c>
      <c r="CF6" s="33">
        <f t="shared" si="9"/>
        <v>211.08</v>
      </c>
      <c r="CG6" s="33">
        <f t="shared" si="9"/>
        <v>213.52</v>
      </c>
      <c r="CH6" s="33">
        <f t="shared" si="9"/>
        <v>208.21</v>
      </c>
      <c r="CI6" s="33">
        <f t="shared" si="9"/>
        <v>208.67</v>
      </c>
      <c r="CJ6" s="32" t="str">
        <f>IF(CJ7="","",IF(CJ7="-","【-】","【"&amp;SUBSTITUTE(TEXT(CJ7,"#,##0.00"),"-","△")&amp;"】"))</f>
        <v>【163.72】</v>
      </c>
      <c r="CK6" s="33">
        <f>IF(CK7="",NA(),CK7)</f>
        <v>71.55</v>
      </c>
      <c r="CL6" s="33">
        <f t="shared" ref="CL6:CT6" si="10">IF(CL7="",NA(),CL7)</f>
        <v>72.739999999999995</v>
      </c>
      <c r="CM6" s="33">
        <f t="shared" si="10"/>
        <v>75.17</v>
      </c>
      <c r="CN6" s="33">
        <f t="shared" si="10"/>
        <v>68.14</v>
      </c>
      <c r="CO6" s="33">
        <f t="shared" si="10"/>
        <v>67.23</v>
      </c>
      <c r="CP6" s="33">
        <f t="shared" si="10"/>
        <v>50.49</v>
      </c>
      <c r="CQ6" s="33">
        <f t="shared" si="10"/>
        <v>49.69</v>
      </c>
      <c r="CR6" s="33">
        <f t="shared" si="10"/>
        <v>49.77</v>
      </c>
      <c r="CS6" s="33">
        <f t="shared" si="10"/>
        <v>49.22</v>
      </c>
      <c r="CT6" s="33">
        <f t="shared" si="10"/>
        <v>49.08</v>
      </c>
      <c r="CU6" s="32" t="str">
        <f>IF(CU7="","",IF(CU7="-","【-】","【"&amp;SUBSTITUTE(TEXT(CU7,"#,##0.00"),"-","△")&amp;"】"))</f>
        <v>【59.76】</v>
      </c>
      <c r="CV6" s="33">
        <f>IF(CV7="",NA(),CV7)</f>
        <v>89.9</v>
      </c>
      <c r="CW6" s="33">
        <f t="shared" ref="CW6:DE6" si="11">IF(CW7="",NA(),CW7)</f>
        <v>90.13</v>
      </c>
      <c r="CX6" s="33">
        <f t="shared" si="11"/>
        <v>87.23</v>
      </c>
      <c r="CY6" s="33">
        <f t="shared" si="11"/>
        <v>89.2</v>
      </c>
      <c r="CZ6" s="33">
        <f t="shared" si="11"/>
        <v>87.99</v>
      </c>
      <c r="DA6" s="33">
        <f t="shared" si="11"/>
        <v>78.7</v>
      </c>
      <c r="DB6" s="33">
        <f t="shared" si="11"/>
        <v>80.010000000000005</v>
      </c>
      <c r="DC6" s="33">
        <f t="shared" si="11"/>
        <v>79.98</v>
      </c>
      <c r="DD6" s="33">
        <f t="shared" si="11"/>
        <v>79.48</v>
      </c>
      <c r="DE6" s="33">
        <f t="shared" si="11"/>
        <v>79.3</v>
      </c>
      <c r="DF6" s="32" t="str">
        <f>IF(DF7="","",IF(DF7="-","【-】","【"&amp;SUBSTITUTE(TEXT(DF7,"#,##0.00"),"-","△")&amp;"】"))</f>
        <v>【89.95】</v>
      </c>
      <c r="DG6" s="33">
        <f>IF(DG7="",NA(),DG7)</f>
        <v>16.350000000000001</v>
      </c>
      <c r="DH6" s="33">
        <f t="shared" ref="DH6:DP6" si="12">IF(DH7="",NA(),DH7)</f>
        <v>17.34</v>
      </c>
      <c r="DI6" s="33">
        <f t="shared" si="12"/>
        <v>19.16</v>
      </c>
      <c r="DJ6" s="33">
        <f t="shared" si="12"/>
        <v>24.89</v>
      </c>
      <c r="DK6" s="33">
        <f t="shared" si="12"/>
        <v>25.85</v>
      </c>
      <c r="DL6" s="33">
        <f t="shared" si="12"/>
        <v>34.24</v>
      </c>
      <c r="DM6" s="33">
        <f t="shared" si="12"/>
        <v>35.18</v>
      </c>
      <c r="DN6" s="33">
        <f t="shared" si="12"/>
        <v>36.43</v>
      </c>
      <c r="DO6" s="33">
        <f t="shared" si="12"/>
        <v>46.12</v>
      </c>
      <c r="DP6" s="33">
        <f t="shared" si="12"/>
        <v>47.44</v>
      </c>
      <c r="DQ6" s="32" t="str">
        <f>IF(DQ7="","",IF(DQ7="-","【-】","【"&amp;SUBSTITUTE(TEXT(DQ7,"#,##0.00"),"-","△")&amp;"】"))</f>
        <v>【47.18】</v>
      </c>
      <c r="DR6" s="33">
        <f>IF(DR7="",NA(),DR7)</f>
        <v>2.65</v>
      </c>
      <c r="DS6" s="33">
        <f t="shared" ref="DS6:EA6" si="13">IF(DS7="",NA(),DS7)</f>
        <v>2.65</v>
      </c>
      <c r="DT6" s="33">
        <f t="shared" si="13"/>
        <v>2.64</v>
      </c>
      <c r="DU6" s="33">
        <f t="shared" si="13"/>
        <v>2.64</v>
      </c>
      <c r="DV6" s="32">
        <f t="shared" si="13"/>
        <v>0</v>
      </c>
      <c r="DW6" s="33">
        <f t="shared" si="13"/>
        <v>6.81</v>
      </c>
      <c r="DX6" s="33">
        <f t="shared" si="13"/>
        <v>8.41</v>
      </c>
      <c r="DY6" s="33">
        <f t="shared" si="13"/>
        <v>8.7200000000000006</v>
      </c>
      <c r="DZ6" s="33">
        <f t="shared" si="13"/>
        <v>9.86</v>
      </c>
      <c r="EA6" s="33">
        <f t="shared" si="13"/>
        <v>11.16</v>
      </c>
      <c r="EB6" s="32" t="str">
        <f>IF(EB7="","",IF(EB7="-","【-】","【"&amp;SUBSTITUTE(TEXT(EB7,"#,##0.00"),"-","△")&amp;"】"))</f>
        <v>【13.18】</v>
      </c>
      <c r="EC6" s="32">
        <f>IF(EC7="",NA(),EC7)</f>
        <v>0</v>
      </c>
      <c r="ED6" s="32">
        <f t="shared" ref="ED6:EL6" si="14">IF(ED7="",NA(),ED7)</f>
        <v>0</v>
      </c>
      <c r="EE6" s="32">
        <f t="shared" si="14"/>
        <v>0</v>
      </c>
      <c r="EF6" s="32">
        <f t="shared" si="14"/>
        <v>0</v>
      </c>
      <c r="EG6" s="32">
        <f t="shared" si="14"/>
        <v>0</v>
      </c>
      <c r="EH6" s="33">
        <f t="shared" si="14"/>
        <v>0.82</v>
      </c>
      <c r="EI6" s="33">
        <f t="shared" si="14"/>
        <v>0.66</v>
      </c>
      <c r="EJ6" s="33">
        <f t="shared" si="14"/>
        <v>0.64</v>
      </c>
      <c r="EK6" s="33">
        <f t="shared" si="14"/>
        <v>0.56000000000000005</v>
      </c>
      <c r="EL6" s="33">
        <f t="shared" si="14"/>
        <v>0.65</v>
      </c>
      <c r="EM6" s="32" t="str">
        <f>IF(EM7="","",IF(EM7="-","【-】","【"&amp;SUBSTITUTE(TEXT(EM7,"#,##0.00"),"-","△")&amp;"】"))</f>
        <v>【0.85】</v>
      </c>
    </row>
    <row r="7" spans="1:143" s="34" customFormat="1">
      <c r="A7" s="26"/>
      <c r="B7" s="35">
        <v>2015</v>
      </c>
      <c r="C7" s="35">
        <v>394122</v>
      </c>
      <c r="D7" s="35">
        <v>46</v>
      </c>
      <c r="E7" s="35">
        <v>1</v>
      </c>
      <c r="F7" s="35">
        <v>0</v>
      </c>
      <c r="G7" s="35">
        <v>1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40.14</v>
      </c>
      <c r="O7" s="36">
        <v>28.04</v>
      </c>
      <c r="P7" s="36">
        <v>2548</v>
      </c>
      <c r="Q7" s="36">
        <v>18128</v>
      </c>
      <c r="R7" s="36">
        <v>642.29999999999995</v>
      </c>
      <c r="S7" s="36">
        <v>28.22</v>
      </c>
      <c r="T7" s="36">
        <v>5047</v>
      </c>
      <c r="U7" s="36">
        <v>3.8</v>
      </c>
      <c r="V7" s="36">
        <v>1328.16</v>
      </c>
      <c r="W7" s="36">
        <v>103.62</v>
      </c>
      <c r="X7" s="36">
        <v>110.44</v>
      </c>
      <c r="Y7" s="36">
        <v>108.97</v>
      </c>
      <c r="Z7" s="36">
        <v>136.46</v>
      </c>
      <c r="AA7" s="36">
        <v>110.74</v>
      </c>
      <c r="AB7" s="36">
        <v>104.82</v>
      </c>
      <c r="AC7" s="36">
        <v>104.95</v>
      </c>
      <c r="AD7" s="36">
        <v>105.53</v>
      </c>
      <c r="AE7" s="36">
        <v>107.2</v>
      </c>
      <c r="AF7" s="36">
        <v>106.62</v>
      </c>
      <c r="AG7" s="36">
        <v>113.56</v>
      </c>
      <c r="AH7" s="36">
        <v>0</v>
      </c>
      <c r="AI7" s="36">
        <v>0</v>
      </c>
      <c r="AJ7" s="36">
        <v>0</v>
      </c>
      <c r="AK7" s="36">
        <v>9.11</v>
      </c>
      <c r="AL7" s="36">
        <v>0</v>
      </c>
      <c r="AM7" s="36">
        <v>26.83</v>
      </c>
      <c r="AN7" s="36">
        <v>26.81</v>
      </c>
      <c r="AO7" s="36">
        <v>28.31</v>
      </c>
      <c r="AP7" s="36">
        <v>13.46</v>
      </c>
      <c r="AQ7" s="36">
        <v>12.59</v>
      </c>
      <c r="AR7" s="36">
        <v>0.87</v>
      </c>
      <c r="AS7" s="36">
        <v>8326.48</v>
      </c>
      <c r="AT7" s="36">
        <v>6319.02</v>
      </c>
      <c r="AU7" s="36">
        <v>6076.12</v>
      </c>
      <c r="AV7" s="36">
        <v>661.75</v>
      </c>
      <c r="AW7" s="36">
        <v>733.56</v>
      </c>
      <c r="AX7" s="36">
        <v>1197.1099999999999</v>
      </c>
      <c r="AY7" s="36">
        <v>1002.64</v>
      </c>
      <c r="AZ7" s="36">
        <v>1164.51</v>
      </c>
      <c r="BA7" s="36">
        <v>434.72</v>
      </c>
      <c r="BB7" s="36">
        <v>416.14</v>
      </c>
      <c r="BC7" s="36">
        <v>262.74</v>
      </c>
      <c r="BD7" s="36">
        <v>1339.92</v>
      </c>
      <c r="BE7" s="36">
        <v>1256.8599999999999</v>
      </c>
      <c r="BF7" s="36">
        <v>1191.4000000000001</v>
      </c>
      <c r="BG7" s="36">
        <v>1253.02</v>
      </c>
      <c r="BH7" s="36">
        <v>1313.04</v>
      </c>
      <c r="BI7" s="36">
        <v>532.29999999999995</v>
      </c>
      <c r="BJ7" s="36">
        <v>520.29999999999995</v>
      </c>
      <c r="BK7" s="36">
        <v>498.27</v>
      </c>
      <c r="BL7" s="36">
        <v>495.76</v>
      </c>
      <c r="BM7" s="36">
        <v>487.22</v>
      </c>
      <c r="BN7" s="36">
        <v>276.38</v>
      </c>
      <c r="BO7" s="36">
        <v>86.26</v>
      </c>
      <c r="BP7" s="36">
        <v>90.91</v>
      </c>
      <c r="BQ7" s="36">
        <v>88.6</v>
      </c>
      <c r="BR7" s="36">
        <v>113.43</v>
      </c>
      <c r="BS7" s="36">
        <v>87.56</v>
      </c>
      <c r="BT7" s="36">
        <v>90.17</v>
      </c>
      <c r="BU7" s="36">
        <v>90.69</v>
      </c>
      <c r="BV7" s="36">
        <v>90.64</v>
      </c>
      <c r="BW7" s="36">
        <v>93.66</v>
      </c>
      <c r="BX7" s="36">
        <v>92.76</v>
      </c>
      <c r="BY7" s="36">
        <v>104.99</v>
      </c>
      <c r="BZ7" s="36">
        <v>150.34</v>
      </c>
      <c r="CA7" s="36">
        <v>143.12</v>
      </c>
      <c r="CB7" s="36">
        <v>147.27000000000001</v>
      </c>
      <c r="CC7" s="36">
        <v>114.01</v>
      </c>
      <c r="CD7" s="36">
        <v>148.47999999999999</v>
      </c>
      <c r="CE7" s="36">
        <v>210.28</v>
      </c>
      <c r="CF7" s="36">
        <v>211.08</v>
      </c>
      <c r="CG7" s="36">
        <v>213.52</v>
      </c>
      <c r="CH7" s="36">
        <v>208.21</v>
      </c>
      <c r="CI7" s="36">
        <v>208.67</v>
      </c>
      <c r="CJ7" s="36">
        <v>163.72</v>
      </c>
      <c r="CK7" s="36">
        <v>71.55</v>
      </c>
      <c r="CL7" s="36">
        <v>72.739999999999995</v>
      </c>
      <c r="CM7" s="36">
        <v>75.17</v>
      </c>
      <c r="CN7" s="36">
        <v>68.14</v>
      </c>
      <c r="CO7" s="36">
        <v>67.23</v>
      </c>
      <c r="CP7" s="36">
        <v>50.49</v>
      </c>
      <c r="CQ7" s="36">
        <v>49.69</v>
      </c>
      <c r="CR7" s="36">
        <v>49.77</v>
      </c>
      <c r="CS7" s="36">
        <v>49.22</v>
      </c>
      <c r="CT7" s="36">
        <v>49.08</v>
      </c>
      <c r="CU7" s="36">
        <v>59.76</v>
      </c>
      <c r="CV7" s="36">
        <v>89.9</v>
      </c>
      <c r="CW7" s="36">
        <v>90.13</v>
      </c>
      <c r="CX7" s="36">
        <v>87.23</v>
      </c>
      <c r="CY7" s="36">
        <v>89.2</v>
      </c>
      <c r="CZ7" s="36">
        <v>87.99</v>
      </c>
      <c r="DA7" s="36">
        <v>78.7</v>
      </c>
      <c r="DB7" s="36">
        <v>80.010000000000005</v>
      </c>
      <c r="DC7" s="36">
        <v>79.98</v>
      </c>
      <c r="DD7" s="36">
        <v>79.48</v>
      </c>
      <c r="DE7" s="36">
        <v>79.3</v>
      </c>
      <c r="DF7" s="36">
        <v>89.95</v>
      </c>
      <c r="DG7" s="36">
        <v>16.350000000000001</v>
      </c>
      <c r="DH7" s="36">
        <v>17.34</v>
      </c>
      <c r="DI7" s="36">
        <v>19.16</v>
      </c>
      <c r="DJ7" s="36">
        <v>24.89</v>
      </c>
      <c r="DK7" s="36">
        <v>25.85</v>
      </c>
      <c r="DL7" s="36">
        <v>34.24</v>
      </c>
      <c r="DM7" s="36">
        <v>35.18</v>
      </c>
      <c r="DN7" s="36">
        <v>36.43</v>
      </c>
      <c r="DO7" s="36">
        <v>46.12</v>
      </c>
      <c r="DP7" s="36">
        <v>47.44</v>
      </c>
      <c r="DQ7" s="36">
        <v>47.18</v>
      </c>
      <c r="DR7" s="36">
        <v>2.65</v>
      </c>
      <c r="DS7" s="36">
        <v>2.65</v>
      </c>
      <c r="DT7" s="36">
        <v>2.64</v>
      </c>
      <c r="DU7" s="36">
        <v>2.64</v>
      </c>
      <c r="DV7" s="36">
        <v>0</v>
      </c>
      <c r="DW7" s="36">
        <v>6.81</v>
      </c>
      <c r="DX7" s="36">
        <v>8.41</v>
      </c>
      <c r="DY7" s="36">
        <v>8.7200000000000006</v>
      </c>
      <c r="DZ7" s="36">
        <v>9.86</v>
      </c>
      <c r="EA7" s="36">
        <v>11.16</v>
      </c>
      <c r="EB7" s="36">
        <v>13.18</v>
      </c>
      <c r="EC7" s="36">
        <v>0</v>
      </c>
      <c r="ED7" s="36">
        <v>0</v>
      </c>
      <c r="EE7" s="36">
        <v>0</v>
      </c>
      <c r="EF7" s="36">
        <v>0</v>
      </c>
      <c r="EG7" s="36">
        <v>0</v>
      </c>
      <c r="EH7" s="36">
        <v>0.82</v>
      </c>
      <c r="EI7" s="36">
        <v>0.66</v>
      </c>
      <c r="EJ7" s="36">
        <v>0.64</v>
      </c>
      <c r="EK7" s="36">
        <v>0.56000000000000005</v>
      </c>
      <c r="EL7" s="36">
        <v>0.65</v>
      </c>
      <c r="EM7" s="36">
        <v>0.85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40544</v>
      </c>
      <c r="C10" s="40">
        <f>DATEVALUE($B$6-3&amp;"年1月1日")</f>
        <v>40909</v>
      </c>
      <c r="D10" s="40">
        <f>DATEVALUE($B$6-2&amp;"年1月1日")</f>
        <v>41275</v>
      </c>
      <c r="E10" s="40">
        <f>DATEVALUE($B$6-1&amp;"年1月1日")</f>
        <v>41640</v>
      </c>
      <c r="F10" s="40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四万十町</cp:lastModifiedBy>
  <dcterms:created xsi:type="dcterms:W3CDTF">2017-02-01T08:48:52Z</dcterms:created>
  <dcterms:modified xsi:type="dcterms:W3CDTF">2017-02-03T07:33:16Z</dcterms:modified>
</cp:coreProperties>
</file>