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v3\企画財務管理職$\矢野\水道・下水道共通\1702_経営分析比較表\"/>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P10" i="4"/>
  <c r="I10" i="4"/>
  <c r="AT8" i="4"/>
  <c r="AL8" i="4"/>
  <c r="P8" i="4"/>
  <c r="I8" i="4"/>
  <c r="B8" i="4"/>
  <c r="C10" i="5" l="1"/>
  <c r="D10" i="5"/>
  <c r="E10" i="5"/>
  <c r="B10" i="5"/>
</calcChain>
</file>

<file path=xl/sharedStrings.xml><?xml version="1.0" encoding="utf-8"?>
<sst xmlns="http://schemas.openxmlformats.org/spreadsheetml/2006/main" count="286" uniqueCount="110">
  <si>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</si>
  <si>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</si>
  <si>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</si>
  <si>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</si>
  <si>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</si>
  <si>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</si>
  <si>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</si>
  <si>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</si>
  <si>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</si>
  <si>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</si>
  <si>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</si>
  <si>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</si>
  <si>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</si>
  <si>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</si>
  <si>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</si>
  <si>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</si>
  <si>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</si>
  <si>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</si>
  <si>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</si>
  <si>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</si>
  <si>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</si>
  <si>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</si>
  <si>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</si>
  <si>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</si>
  <si>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</si>
  <si>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</si>
  <si>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</si>
  <si>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</si>
  <si>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</si>
  <si>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</si>
  <si>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</si>
  <si>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</si>
  <si>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</si>
  <si>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</si>
  <si>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</si>
  <si>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</si>
  <si>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</si>
  <si>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</si>
  <si>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</si>
  <si>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</si>
  <si>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</si>
  <si>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</si>
  <si>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</si>
  <si>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</si>
  <si>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</si>
  <si>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</si>
  <si>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</si>
  <si>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</si>
  <si>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</si>
  <si>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</si>
  <si>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</si>
  <si>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</si>
  <si>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</si>
  <si>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</si>
  <si>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</si>
  <si>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</si>
  <si>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</si>
  <si>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</si>
  <si>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</si>
  <si>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</si>
  <si>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</si>
  <si>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</si>
  <si>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</si>
  <si>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</si>
  <si>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</si>
  <si>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</si>
  <si>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</si>
  <si>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</si>
  <si>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</si>
  <si>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</si>
  <si>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</si>
  <si>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</si>
  <si>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</si>
  <si>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</si>
  <si>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</si>
  <si>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</si>
  <si>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</si>
  <si>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</si>
  <si>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</si>
  <si>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</si>
  <si>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</si>
  <si>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</si>
  <si>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</si>
  <si>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</si>
  <si>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</si>
  <si>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</si>
  <si>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</si>
  <si>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</si>
  <si>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</si>
  <si>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</si>
  <si>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</si>
  <si>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</si>
  <si>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</si>
  <si>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</si>
  <si>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</si>
  <si>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</si>
  <si>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高知市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</si>
  <si>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</si>
  <si>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</si>
  <si>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</si>
  <si>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</si>
  <si>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</si>
  <si>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</si>
  <si>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</si>
  <si>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</si>
  <si>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</si>
  <si>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</si>
  <si>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26年度に地方公営企業法を適用し，損益計算書や貸借対照表などの財務諸表に基づく経営分析を進めている。法適用後は，減価償却費の計上等から損益計算においては損失が発生し，早急な経営改善が必要となっている。
　経費回収率や汚水処理原価は，類似団体の平均となっているが，経常収支比率や流動比率，水洗化率が低く，累積欠損金比率が高いことから，早期の収益確保が必要となっている。
　また，施設利用率は，類似団体平均より高く，効率的な施設の利用ができているが，企業債残高対事業規模比率が高いことから，合理化を前提とした投資計画のもと，企業債残高の抑制とともに，水洗化人口一人当たりの企業債残高の抑制も検討していく。</t>
    <rPh sb="246" eb="248">
      <t>ゴウリ</t>
    </rPh>
    <rPh sb="248" eb="249">
      <t>カ</t>
    </rPh>
    <rPh sb="250" eb="252">
      <t>ゼンテイ</t>
    </rPh>
    <rPh sb="255" eb="257">
      <t>トウシ</t>
    </rPh>
    <rPh sb="257" eb="259">
      <t>ケイカク</t>
    </rPh>
    <rPh sb="263" eb="265">
      <t>キギョウ</t>
    </rPh>
    <rPh sb="265" eb="266">
      <t>サイ</t>
    </rPh>
    <rPh sb="266" eb="268">
      <t>ザンダカ</t>
    </rPh>
    <rPh sb="269" eb="271">
      <t>ヨクセイ</t>
    </rPh>
    <rPh sb="276" eb="279">
      <t>スイセンカ</t>
    </rPh>
    <rPh sb="279" eb="281">
      <t>ジンコウ</t>
    </rPh>
    <rPh sb="281" eb="283">
      <t>ヒトリ</t>
    </rPh>
    <rPh sb="283" eb="284">
      <t>ア</t>
    </rPh>
    <rPh sb="287" eb="289">
      <t>キギョウ</t>
    </rPh>
    <rPh sb="289" eb="290">
      <t>サイ</t>
    </rPh>
    <rPh sb="290" eb="292">
      <t>ザンダカ</t>
    </rPh>
    <rPh sb="293" eb="295">
      <t>ヨクセイ</t>
    </rPh>
    <rPh sb="296" eb="298">
      <t>ケントウ</t>
    </rPh>
    <phoneticPr fontId="4"/>
  </si>
  <si>
    <t>　現在，上下水道事業の今後の経営のあり方について，学識経験者や市民代表で構成する経営審議会で審議をいただいており，年度末に答申をいただく予定である。平成29年度には，答申を参考に今後,経営戦略を策定する予定である。
　下水道経営においては，脆弱な財政基盤の強化が喫緊の課題であり，普及率や水洗化率の向上，使用料の適正化等による収益の確保とともに，投資や経営の合理化が必要である。長期的に安定した持続可能なサービスの提供に向け，経営戦略に基づく経営改善に取り組んでいく。</t>
    <rPh sb="1" eb="3">
      <t>ゲンザイ</t>
    </rPh>
    <rPh sb="4" eb="6">
      <t>ジョウゲ</t>
    </rPh>
    <rPh sb="7" eb="8">
      <t>ドウ</t>
    </rPh>
    <rPh sb="8" eb="10">
      <t>ジギョウ</t>
    </rPh>
    <rPh sb="11" eb="13">
      <t>コンゴ</t>
    </rPh>
    <rPh sb="14" eb="16">
      <t>ケイエイ</t>
    </rPh>
    <rPh sb="19" eb="20">
      <t>カタ</t>
    </rPh>
    <rPh sb="25" eb="27">
      <t>ガクシキ</t>
    </rPh>
    <rPh sb="27" eb="29">
      <t>ケイケン</t>
    </rPh>
    <rPh sb="29" eb="30">
      <t>シャ</t>
    </rPh>
    <rPh sb="31" eb="33">
      <t>シミン</t>
    </rPh>
    <rPh sb="33" eb="35">
      <t>ダイヒョウ</t>
    </rPh>
    <rPh sb="36" eb="38">
      <t>コウセイ</t>
    </rPh>
    <rPh sb="46" eb="48">
      <t>シンギ</t>
    </rPh>
    <rPh sb="57" eb="59">
      <t>ネンド</t>
    </rPh>
    <rPh sb="59" eb="60">
      <t>マツ</t>
    </rPh>
    <rPh sb="61" eb="63">
      <t>トウシン</t>
    </rPh>
    <rPh sb="68" eb="70">
      <t>ヨテイ</t>
    </rPh>
    <rPh sb="83" eb="85">
      <t>トウシン</t>
    </rPh>
    <rPh sb="86" eb="88">
      <t>サンコウ</t>
    </rPh>
    <rPh sb="89" eb="91">
      <t>コンゴ</t>
    </rPh>
    <phoneticPr fontId="4"/>
  </si>
  <si>
    <t>　類似団体との比較では，管渠老朽化率は高く，管渠改善率は低くなっている。普及率（平成27年度末）が58.1％と全国平均（77.8％）より低く，未普及地域の早期解消に向けて，積極的な汚水整備に取り組んでおり，老朽管の計画的な更新には至っていない状況となっている。
　今後は，経営戦略やアセットマネジメント計画の策定及び推進により，計画的かつ効果的に老朽管の更新を進めていく。</t>
    <rPh sb="55" eb="57">
      <t>ゼンコク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</si>
</sst>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0.02</c:v>
                </c:pt>
                <c:pt idx="4">
                  <c:v>0.04</c:v>
                </c:pt>
              </c:numCache>
            </c:numRef>
          </c:val>
        </c:ser>
        <c:dLbls>
          <c:showLegendKey val="0"/>
          <c:showVal val="0"/>
          <c:showCatName val="0"/>
          <c:showSerName val="0"/>
          <c:showPercent val="0"/>
          <c:showBubbleSize val="0"/>
        </c:dLbls>
        <c:gapWidth val="150"/>
        <c:axId val="269185568"/>
        <c:axId val="269186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0.11</c:v>
                </c:pt>
                <c:pt idx="4">
                  <c:v>0.13</c:v>
                </c:pt>
              </c:numCache>
            </c:numRef>
          </c:val>
          <c:smooth val="0"/>
        </c:ser>
        <c:dLbls>
          <c:showLegendKey val="0"/>
          <c:showVal val="0"/>
          <c:showCatName val="0"/>
          <c:showSerName val="0"/>
          <c:showPercent val="0"/>
          <c:showBubbleSize val="0"/>
        </c:dLbls>
        <c:marker val="1"/>
        <c:smooth val="0"/>
        <c:axId val="269185568"/>
        <c:axId val="269186744"/>
      </c:lineChart>
      <c:dateAx>
        <c:axId val="269185568"/>
        <c:scaling>
          <c:orientation val="minMax"/>
        </c:scaling>
        <c:delete val="1"/>
        <c:axPos val="b"/>
        <c:numFmt formatCode="ge" sourceLinked="1"/>
        <c:majorTickMark val="none"/>
        <c:minorTickMark val="none"/>
        <c:tickLblPos val="none"/>
        <c:crossAx val="269186744"/>
        <c:crosses val="autoZero"/>
        <c:auto val="1"/>
        <c:lblOffset val="100"/>
        <c:baseTimeUnit val="years"/>
      </c:dateAx>
      <c:valAx>
        <c:axId val="26918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1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64.739999999999995</c:v>
                </c:pt>
                <c:pt idx="4">
                  <c:v>66.400000000000006</c:v>
                </c:pt>
              </c:numCache>
            </c:numRef>
          </c:val>
        </c:ser>
        <c:dLbls>
          <c:showLegendKey val="0"/>
          <c:showVal val="0"/>
          <c:showCatName val="0"/>
          <c:showSerName val="0"/>
          <c:showPercent val="0"/>
          <c:showBubbleSize val="0"/>
        </c:dLbls>
        <c:gapWidth val="150"/>
        <c:axId val="499089568"/>
        <c:axId val="49908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61.03</c:v>
                </c:pt>
                <c:pt idx="4">
                  <c:v>62.5</c:v>
                </c:pt>
              </c:numCache>
            </c:numRef>
          </c:val>
          <c:smooth val="0"/>
        </c:ser>
        <c:dLbls>
          <c:showLegendKey val="0"/>
          <c:showVal val="0"/>
          <c:showCatName val="0"/>
          <c:showSerName val="0"/>
          <c:showPercent val="0"/>
          <c:showBubbleSize val="0"/>
        </c:dLbls>
        <c:marker val="1"/>
        <c:smooth val="0"/>
        <c:axId val="499089568"/>
        <c:axId val="499089960"/>
      </c:lineChart>
      <c:dateAx>
        <c:axId val="499089568"/>
        <c:scaling>
          <c:orientation val="minMax"/>
        </c:scaling>
        <c:delete val="1"/>
        <c:axPos val="b"/>
        <c:numFmt formatCode="ge" sourceLinked="1"/>
        <c:majorTickMark val="none"/>
        <c:minorTickMark val="none"/>
        <c:tickLblPos val="none"/>
        <c:crossAx val="499089960"/>
        <c:crosses val="autoZero"/>
        <c:auto val="1"/>
        <c:lblOffset val="100"/>
        <c:baseTimeUnit val="years"/>
      </c:dateAx>
      <c:valAx>
        <c:axId val="49908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0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84</c:v>
                </c:pt>
                <c:pt idx="4">
                  <c:v>84.12</c:v>
                </c:pt>
              </c:numCache>
            </c:numRef>
          </c:val>
        </c:ser>
        <c:dLbls>
          <c:showLegendKey val="0"/>
          <c:showVal val="0"/>
          <c:showCatName val="0"/>
          <c:showSerName val="0"/>
          <c:showPercent val="0"/>
          <c:showBubbleSize val="0"/>
        </c:dLbls>
        <c:gapWidth val="150"/>
        <c:axId val="499091136"/>
        <c:axId val="49909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93.83</c:v>
                </c:pt>
                <c:pt idx="4">
                  <c:v>93.88</c:v>
                </c:pt>
              </c:numCache>
            </c:numRef>
          </c:val>
          <c:smooth val="0"/>
        </c:ser>
        <c:dLbls>
          <c:showLegendKey val="0"/>
          <c:showVal val="0"/>
          <c:showCatName val="0"/>
          <c:showSerName val="0"/>
          <c:showPercent val="0"/>
          <c:showBubbleSize val="0"/>
        </c:dLbls>
        <c:marker val="1"/>
        <c:smooth val="0"/>
        <c:axId val="499091136"/>
        <c:axId val="499091528"/>
      </c:lineChart>
      <c:dateAx>
        <c:axId val="499091136"/>
        <c:scaling>
          <c:orientation val="minMax"/>
        </c:scaling>
        <c:delete val="1"/>
        <c:axPos val="b"/>
        <c:numFmt formatCode="ge" sourceLinked="1"/>
        <c:majorTickMark val="none"/>
        <c:minorTickMark val="none"/>
        <c:tickLblPos val="none"/>
        <c:crossAx val="499091528"/>
        <c:crosses val="autoZero"/>
        <c:auto val="1"/>
        <c:lblOffset val="100"/>
        <c:baseTimeUnit val="years"/>
      </c:dateAx>
      <c:valAx>
        <c:axId val="49909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09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89.29</c:v>
                </c:pt>
                <c:pt idx="4">
                  <c:v>92.01</c:v>
                </c:pt>
              </c:numCache>
            </c:numRef>
          </c:val>
        </c:ser>
        <c:dLbls>
          <c:showLegendKey val="0"/>
          <c:showVal val="0"/>
          <c:showCatName val="0"/>
          <c:showSerName val="0"/>
          <c:showPercent val="0"/>
          <c:showBubbleSize val="0"/>
        </c:dLbls>
        <c:gapWidth val="150"/>
        <c:axId val="506958200"/>
        <c:axId val="5069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105.47</c:v>
                </c:pt>
                <c:pt idx="4">
                  <c:v>106.67</c:v>
                </c:pt>
              </c:numCache>
            </c:numRef>
          </c:val>
          <c:smooth val="0"/>
        </c:ser>
        <c:dLbls>
          <c:showLegendKey val="0"/>
          <c:showVal val="0"/>
          <c:showCatName val="0"/>
          <c:showSerName val="0"/>
          <c:showPercent val="0"/>
          <c:showBubbleSize val="0"/>
        </c:dLbls>
        <c:marker val="1"/>
        <c:smooth val="0"/>
        <c:axId val="506958200"/>
        <c:axId val="506958592"/>
      </c:lineChart>
      <c:dateAx>
        <c:axId val="506958200"/>
        <c:scaling>
          <c:orientation val="minMax"/>
        </c:scaling>
        <c:delete val="1"/>
        <c:axPos val="b"/>
        <c:numFmt formatCode="ge" sourceLinked="1"/>
        <c:majorTickMark val="none"/>
        <c:minorTickMark val="none"/>
        <c:tickLblPos val="none"/>
        <c:crossAx val="506958592"/>
        <c:crosses val="autoZero"/>
        <c:auto val="1"/>
        <c:lblOffset val="100"/>
        <c:baseTimeUnit val="years"/>
      </c:dateAx>
      <c:valAx>
        <c:axId val="5069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95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4.1900000000000004</c:v>
                </c:pt>
                <c:pt idx="4">
                  <c:v>8.0399999999999991</c:v>
                </c:pt>
              </c:numCache>
            </c:numRef>
          </c:val>
        </c:ser>
        <c:dLbls>
          <c:showLegendKey val="0"/>
          <c:showVal val="0"/>
          <c:showCatName val="0"/>
          <c:showSerName val="0"/>
          <c:showPercent val="0"/>
          <c:showBubbleSize val="0"/>
        </c:dLbls>
        <c:gapWidth val="150"/>
        <c:axId val="506959768"/>
        <c:axId val="50696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28.06</c:v>
                </c:pt>
                <c:pt idx="4">
                  <c:v>29.48</c:v>
                </c:pt>
              </c:numCache>
            </c:numRef>
          </c:val>
          <c:smooth val="0"/>
        </c:ser>
        <c:dLbls>
          <c:showLegendKey val="0"/>
          <c:showVal val="0"/>
          <c:showCatName val="0"/>
          <c:showSerName val="0"/>
          <c:showPercent val="0"/>
          <c:showBubbleSize val="0"/>
        </c:dLbls>
        <c:marker val="1"/>
        <c:smooth val="0"/>
        <c:axId val="506959768"/>
        <c:axId val="506960160"/>
      </c:lineChart>
      <c:dateAx>
        <c:axId val="506959768"/>
        <c:scaling>
          <c:orientation val="minMax"/>
        </c:scaling>
        <c:delete val="1"/>
        <c:axPos val="b"/>
        <c:numFmt formatCode="ge" sourceLinked="1"/>
        <c:majorTickMark val="none"/>
        <c:minorTickMark val="none"/>
        <c:tickLblPos val="none"/>
        <c:crossAx val="506960160"/>
        <c:crosses val="autoZero"/>
        <c:auto val="1"/>
        <c:lblOffset val="100"/>
        <c:baseTimeUnit val="years"/>
      </c:dateAx>
      <c:valAx>
        <c:axId val="50696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95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4.58</c:v>
                </c:pt>
                <c:pt idx="4">
                  <c:v>5.16</c:v>
                </c:pt>
              </c:numCache>
            </c:numRef>
          </c:val>
        </c:ser>
        <c:dLbls>
          <c:showLegendKey val="0"/>
          <c:showVal val="0"/>
          <c:showCatName val="0"/>
          <c:showSerName val="0"/>
          <c:showPercent val="0"/>
          <c:showBubbleSize val="0"/>
        </c:dLbls>
        <c:gapWidth val="150"/>
        <c:axId val="372092408"/>
        <c:axId val="37209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3.32</c:v>
                </c:pt>
                <c:pt idx="4">
                  <c:v>3.89</c:v>
                </c:pt>
              </c:numCache>
            </c:numRef>
          </c:val>
          <c:smooth val="0"/>
        </c:ser>
        <c:dLbls>
          <c:showLegendKey val="0"/>
          <c:showVal val="0"/>
          <c:showCatName val="0"/>
          <c:showSerName val="0"/>
          <c:showPercent val="0"/>
          <c:showBubbleSize val="0"/>
        </c:dLbls>
        <c:marker val="1"/>
        <c:smooth val="0"/>
        <c:axId val="372092408"/>
        <c:axId val="372092800"/>
      </c:lineChart>
      <c:dateAx>
        <c:axId val="372092408"/>
        <c:scaling>
          <c:orientation val="minMax"/>
        </c:scaling>
        <c:delete val="1"/>
        <c:axPos val="b"/>
        <c:numFmt formatCode="ge" sourceLinked="1"/>
        <c:majorTickMark val="none"/>
        <c:minorTickMark val="none"/>
        <c:tickLblPos val="none"/>
        <c:crossAx val="372092800"/>
        <c:crosses val="autoZero"/>
        <c:auto val="1"/>
        <c:lblOffset val="100"/>
        <c:baseTimeUnit val="years"/>
      </c:dateAx>
      <c:valAx>
        <c:axId val="37209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09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157.03</c:v>
                </c:pt>
                <c:pt idx="4">
                  <c:v>168.78</c:v>
                </c:pt>
              </c:numCache>
            </c:numRef>
          </c:val>
        </c:ser>
        <c:dLbls>
          <c:showLegendKey val="0"/>
          <c:showVal val="0"/>
          <c:showCatName val="0"/>
          <c:showSerName val="0"/>
          <c:showPercent val="0"/>
          <c:showBubbleSize val="0"/>
        </c:dLbls>
        <c:gapWidth val="150"/>
        <c:axId val="372093976"/>
        <c:axId val="37209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13.3</c:v>
                </c:pt>
                <c:pt idx="4">
                  <c:v>12.51</c:v>
                </c:pt>
              </c:numCache>
            </c:numRef>
          </c:val>
          <c:smooth val="0"/>
        </c:ser>
        <c:dLbls>
          <c:showLegendKey val="0"/>
          <c:showVal val="0"/>
          <c:showCatName val="0"/>
          <c:showSerName val="0"/>
          <c:showPercent val="0"/>
          <c:showBubbleSize val="0"/>
        </c:dLbls>
        <c:marker val="1"/>
        <c:smooth val="0"/>
        <c:axId val="372093976"/>
        <c:axId val="372094368"/>
      </c:lineChart>
      <c:dateAx>
        <c:axId val="372093976"/>
        <c:scaling>
          <c:orientation val="minMax"/>
        </c:scaling>
        <c:delete val="1"/>
        <c:axPos val="b"/>
        <c:numFmt formatCode="ge" sourceLinked="1"/>
        <c:majorTickMark val="none"/>
        <c:minorTickMark val="none"/>
        <c:tickLblPos val="none"/>
        <c:crossAx val="372094368"/>
        <c:crosses val="autoZero"/>
        <c:auto val="1"/>
        <c:lblOffset val="100"/>
        <c:baseTimeUnit val="years"/>
      </c:dateAx>
      <c:valAx>
        <c:axId val="37209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09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35.42</c:v>
                </c:pt>
                <c:pt idx="4">
                  <c:v>32.200000000000003</c:v>
                </c:pt>
              </c:numCache>
            </c:numRef>
          </c:val>
        </c:ser>
        <c:dLbls>
          <c:showLegendKey val="0"/>
          <c:showVal val="0"/>
          <c:showCatName val="0"/>
          <c:showSerName val="0"/>
          <c:showPercent val="0"/>
          <c:showBubbleSize val="0"/>
        </c:dLbls>
        <c:gapWidth val="150"/>
        <c:axId val="372095544"/>
        <c:axId val="37209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52.63</c:v>
                </c:pt>
                <c:pt idx="4">
                  <c:v>54.09</c:v>
                </c:pt>
              </c:numCache>
            </c:numRef>
          </c:val>
          <c:smooth val="0"/>
        </c:ser>
        <c:dLbls>
          <c:showLegendKey val="0"/>
          <c:showVal val="0"/>
          <c:showCatName val="0"/>
          <c:showSerName val="0"/>
          <c:showPercent val="0"/>
          <c:showBubbleSize val="0"/>
        </c:dLbls>
        <c:marker val="1"/>
        <c:smooth val="0"/>
        <c:axId val="372095544"/>
        <c:axId val="372095936"/>
      </c:lineChart>
      <c:dateAx>
        <c:axId val="372095544"/>
        <c:scaling>
          <c:orientation val="minMax"/>
        </c:scaling>
        <c:delete val="1"/>
        <c:axPos val="b"/>
        <c:numFmt formatCode="ge" sourceLinked="1"/>
        <c:majorTickMark val="none"/>
        <c:minorTickMark val="none"/>
        <c:tickLblPos val="none"/>
        <c:crossAx val="372095936"/>
        <c:crosses val="autoZero"/>
        <c:auto val="1"/>
        <c:lblOffset val="100"/>
        <c:baseTimeUnit val="years"/>
      </c:dateAx>
      <c:valAx>
        <c:axId val="37209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09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1180.3499999999999</c:v>
                </c:pt>
                <c:pt idx="4">
                  <c:v>1147.1500000000001</c:v>
                </c:pt>
              </c:numCache>
            </c:numRef>
          </c:val>
        </c:ser>
        <c:dLbls>
          <c:showLegendKey val="0"/>
          <c:showVal val="0"/>
          <c:showCatName val="0"/>
          <c:showSerName val="0"/>
          <c:showPercent val="0"/>
          <c:showBubbleSize val="0"/>
        </c:dLbls>
        <c:gapWidth val="150"/>
        <c:axId val="374850336"/>
        <c:axId val="37485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843.57</c:v>
                </c:pt>
                <c:pt idx="4">
                  <c:v>874.12</c:v>
                </c:pt>
              </c:numCache>
            </c:numRef>
          </c:val>
          <c:smooth val="0"/>
        </c:ser>
        <c:dLbls>
          <c:showLegendKey val="0"/>
          <c:showVal val="0"/>
          <c:showCatName val="0"/>
          <c:showSerName val="0"/>
          <c:showPercent val="0"/>
          <c:showBubbleSize val="0"/>
        </c:dLbls>
        <c:marker val="1"/>
        <c:smooth val="0"/>
        <c:axId val="374850336"/>
        <c:axId val="374850728"/>
      </c:lineChart>
      <c:dateAx>
        <c:axId val="374850336"/>
        <c:scaling>
          <c:orientation val="minMax"/>
        </c:scaling>
        <c:delete val="1"/>
        <c:axPos val="b"/>
        <c:numFmt formatCode="ge" sourceLinked="1"/>
        <c:majorTickMark val="none"/>
        <c:minorTickMark val="none"/>
        <c:tickLblPos val="none"/>
        <c:crossAx val="374850728"/>
        <c:crosses val="autoZero"/>
        <c:auto val="1"/>
        <c:lblOffset val="100"/>
        <c:baseTimeUnit val="years"/>
      </c:dateAx>
      <c:valAx>
        <c:axId val="37485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85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104.77</c:v>
                </c:pt>
                <c:pt idx="4">
                  <c:v>107.3</c:v>
                </c:pt>
              </c:numCache>
            </c:numRef>
          </c:val>
        </c:ser>
        <c:dLbls>
          <c:showLegendKey val="0"/>
          <c:showVal val="0"/>
          <c:showCatName val="0"/>
          <c:showSerName val="0"/>
          <c:showPercent val="0"/>
          <c:showBubbleSize val="0"/>
        </c:dLbls>
        <c:gapWidth val="150"/>
        <c:axId val="374851904"/>
        <c:axId val="37485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99.86</c:v>
                </c:pt>
                <c:pt idx="4">
                  <c:v>101.88</c:v>
                </c:pt>
              </c:numCache>
            </c:numRef>
          </c:val>
          <c:smooth val="0"/>
        </c:ser>
        <c:dLbls>
          <c:showLegendKey val="0"/>
          <c:showVal val="0"/>
          <c:showCatName val="0"/>
          <c:showSerName val="0"/>
          <c:showPercent val="0"/>
          <c:showBubbleSize val="0"/>
        </c:dLbls>
        <c:marker val="1"/>
        <c:smooth val="0"/>
        <c:axId val="374851904"/>
        <c:axId val="374852296"/>
      </c:lineChart>
      <c:dateAx>
        <c:axId val="374851904"/>
        <c:scaling>
          <c:orientation val="minMax"/>
        </c:scaling>
        <c:delete val="1"/>
        <c:axPos val="b"/>
        <c:numFmt formatCode="ge" sourceLinked="1"/>
        <c:majorTickMark val="none"/>
        <c:minorTickMark val="none"/>
        <c:tickLblPos val="none"/>
        <c:crossAx val="374852296"/>
        <c:crosses val="autoZero"/>
        <c:auto val="1"/>
        <c:lblOffset val="100"/>
        <c:baseTimeUnit val="years"/>
      </c:dateAx>
      <c:valAx>
        <c:axId val="37485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8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146.52000000000001</c:v>
                </c:pt>
                <c:pt idx="4">
                  <c:v>142.66999999999999</c:v>
                </c:pt>
              </c:numCache>
            </c:numRef>
          </c:val>
        </c:ser>
        <c:dLbls>
          <c:showLegendKey val="0"/>
          <c:showVal val="0"/>
          <c:showCatName val="0"/>
          <c:showSerName val="0"/>
          <c:showPercent val="0"/>
          <c:showBubbleSize val="0"/>
        </c:dLbls>
        <c:gapWidth val="150"/>
        <c:axId val="499088000"/>
        <c:axId val="49908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147.29</c:v>
                </c:pt>
                <c:pt idx="4">
                  <c:v>143.15</c:v>
                </c:pt>
              </c:numCache>
            </c:numRef>
          </c:val>
          <c:smooth val="0"/>
        </c:ser>
        <c:dLbls>
          <c:showLegendKey val="0"/>
          <c:showVal val="0"/>
          <c:showCatName val="0"/>
          <c:showSerName val="0"/>
          <c:showPercent val="0"/>
          <c:showBubbleSize val="0"/>
        </c:dLbls>
        <c:marker val="1"/>
        <c:smooth val="0"/>
        <c:axId val="499088000"/>
        <c:axId val="499088392"/>
      </c:lineChart>
      <c:dateAx>
        <c:axId val="499088000"/>
        <c:scaling>
          <c:orientation val="minMax"/>
        </c:scaling>
        <c:delete val="1"/>
        <c:axPos val="b"/>
        <c:numFmt formatCode="ge" sourceLinked="1"/>
        <c:majorTickMark val="none"/>
        <c:minorTickMark val="none"/>
        <c:tickLblPos val="none"/>
        <c:crossAx val="499088392"/>
        <c:crosses val="autoZero"/>
        <c:auto val="1"/>
        <c:lblOffset val="100"/>
        <c:baseTimeUnit val="years"/>
      </c:dateAx>
      <c:valAx>
        <c:axId val="49908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0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【900.39】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【0.41】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C46"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高知県　高知市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Ac1</v>
      </c>
      <c r="X8" s="70"/>
      <c r="Y8" s="70"/>
      <c r="Z8" s="70"/>
      <c r="AA8" s="70"/>
      <c r="AB8" s="70"/>
      <c r="AC8" s="70"/>
      <c r="AD8" s="3"/>
      <c r="AE8" s="3"/>
      <c r="AF8" s="3"/>
      <c r="AG8" s="3"/>
      <c r="AH8" s="3"/>
      <c r="AI8" s="3"/>
      <c r="AJ8" s="3"/>
      <c r="AK8" s="3"/>
      <c r="AL8" s="64">
        <f>データ!R6</f>
        <v>336052</v>
      </c>
      <c r="AM8" s="64"/>
      <c r="AN8" s="64"/>
      <c r="AO8" s="64"/>
      <c r="AP8" s="64"/>
      <c r="AQ8" s="64"/>
      <c r="AR8" s="64"/>
      <c r="AS8" s="64"/>
      <c r="AT8" s="63">
        <f>データ!S6</f>
        <v>308.99</v>
      </c>
      <c r="AU8" s="63"/>
      <c r="AV8" s="63"/>
      <c r="AW8" s="63"/>
      <c r="AX8" s="63"/>
      <c r="AY8" s="63"/>
      <c r="AZ8" s="63"/>
      <c r="BA8" s="63"/>
      <c r="BB8" s="63">
        <f>データ!T6</f>
        <v>1087.58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f>データ!N6</f>
        <v>42.96</v>
      </c>
      <c r="J10" s="63"/>
      <c r="K10" s="63"/>
      <c r="L10" s="63"/>
      <c r="M10" s="63"/>
      <c r="N10" s="63"/>
      <c r="O10" s="63"/>
      <c r="P10" s="63">
        <f>データ!O6</f>
        <v>58.14</v>
      </c>
      <c r="Q10" s="63"/>
      <c r="R10" s="63"/>
      <c r="S10" s="63"/>
      <c r="T10" s="63"/>
      <c r="U10" s="63"/>
      <c r="V10" s="63"/>
      <c r="W10" s="63">
        <f>データ!P6</f>
        <v>60.13</v>
      </c>
      <c r="X10" s="63"/>
      <c r="Y10" s="63"/>
      <c r="Z10" s="63"/>
      <c r="AA10" s="63"/>
      <c r="AB10" s="63"/>
      <c r="AC10" s="63"/>
      <c r="AD10" s="64">
        <f>データ!Q6</f>
        <v>2548</v>
      </c>
      <c r="AE10" s="64"/>
      <c r="AF10" s="64"/>
      <c r="AG10" s="64"/>
      <c r="AH10" s="64"/>
      <c r="AI10" s="64"/>
      <c r="AJ10" s="64"/>
      <c r="AK10" s="2"/>
      <c r="AL10" s="64">
        <f>データ!U6</f>
        <v>194214</v>
      </c>
      <c r="AM10" s="64"/>
      <c r="AN10" s="64"/>
      <c r="AO10" s="64"/>
      <c r="AP10" s="64"/>
      <c r="AQ10" s="64"/>
      <c r="AR10" s="64"/>
      <c r="AS10" s="64"/>
      <c r="AT10" s="63">
        <f>データ!V6</f>
        <v>28.82</v>
      </c>
      <c r="AU10" s="63"/>
      <c r="AV10" s="63"/>
      <c r="AW10" s="63"/>
      <c r="AX10" s="63"/>
      <c r="AY10" s="63"/>
      <c r="AZ10" s="63"/>
      <c r="BA10" s="63"/>
      <c r="BB10" s="63">
        <f>データ!W6</f>
        <v>6738.86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109</v>
      </c>
      <c r="BM47" s="82"/>
      <c r="BN47" s="82"/>
      <c r="BO47" s="82"/>
      <c r="BP47" s="82"/>
      <c r="BQ47" s="82"/>
      <c r="BR47" s="82"/>
      <c r="BS47" s="82"/>
      <c r="BT47" s="82"/>
      <c r="BU47" s="82"/>
      <c r="BV47" s="82"/>
      <c r="BW47" s="82"/>
      <c r="BX47" s="82"/>
      <c r="BY47" s="82"/>
      <c r="BZ47" s="8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81"/>
      <c r="BM56" s="82"/>
      <c r="BN56" s="82"/>
      <c r="BO56" s="82"/>
      <c r="BP56" s="82"/>
      <c r="BQ56" s="82"/>
      <c r="BR56" s="82"/>
      <c r="BS56" s="82"/>
      <c r="BT56" s="82"/>
      <c r="BU56" s="82"/>
      <c r="BV56" s="82"/>
      <c r="BW56" s="82"/>
      <c r="BX56" s="82"/>
      <c r="BY56" s="82"/>
      <c r="BZ56" s="83"/>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81"/>
      <c r="BM57" s="82"/>
      <c r="BN57" s="82"/>
      <c r="BO57" s="82"/>
      <c r="BP57" s="82"/>
      <c r="BQ57" s="82"/>
      <c r="BR57" s="82"/>
      <c r="BS57" s="82"/>
      <c r="BT57" s="82"/>
      <c r="BU57" s="82"/>
      <c r="BV57" s="82"/>
      <c r="BW57" s="82"/>
      <c r="BX57" s="82"/>
      <c r="BY57" s="82"/>
      <c r="BZ57" s="83"/>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81"/>
      <c r="BM60" s="82"/>
      <c r="BN60" s="82"/>
      <c r="BO60" s="82"/>
      <c r="BP60" s="82"/>
      <c r="BQ60" s="82"/>
      <c r="BR60" s="82"/>
      <c r="BS60" s="82"/>
      <c r="BT60" s="82"/>
      <c r="BU60" s="82"/>
      <c r="BV60" s="82"/>
      <c r="BW60" s="82"/>
      <c r="BX60" s="82"/>
      <c r="BY60" s="82"/>
      <c r="BZ60" s="83"/>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81"/>
      <c r="BM61" s="82"/>
      <c r="BN61" s="82"/>
      <c r="BO61" s="82"/>
      <c r="BP61" s="82"/>
      <c r="BQ61" s="82"/>
      <c r="BR61" s="82"/>
      <c r="BS61" s="82"/>
      <c r="BT61" s="82"/>
      <c r="BU61" s="82"/>
      <c r="BV61" s="82"/>
      <c r="BW61" s="82"/>
      <c r="BX61" s="82"/>
      <c r="BY61" s="82"/>
      <c r="BZ61" s="8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x14ac:dyDescent="0.15"/>
  <cols>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15">
      <c r="A6" s="26" t="s">
        <v>95</v>
      </c>
      <c r="B6" s="31">
        <f>B7</f>
        <v>2015</v>
      </c>
      <c r="C6" s="31">
        <f t="shared" ref="C6:W6" si="3">C7</f>
        <v>392014</v>
      </c>
      <c r="D6" s="31">
        <f t="shared" si="3"/>
        <v>46</v>
      </c>
      <c r="E6" s="31">
        <f t="shared" si="3"/>
        <v>17</v>
      </c>
      <c r="F6" s="31">
        <f t="shared" si="3"/>
        <v>1</v>
      </c>
      <c r="G6" s="31">
        <f t="shared" si="3"/>
        <v>0</v>
      </c>
      <c r="H6" s="31" t="str">
        <f t="shared" si="3"/>
        <v>高知県　高知市</v>
      </c>
      <c r="I6" s="31" t="str">
        <f t="shared" si="3"/>
        <v>法適用</v>
      </c>
      <c r="J6" s="31" t="str">
        <f t="shared" si="3"/>
        <v>下水道事業</v>
      </c>
      <c r="K6" s="31" t="str">
        <f t="shared" si="3"/>
        <v>公共下水道</v>
      </c>
      <c r="L6" s="31" t="str">
        <f t="shared" si="3"/>
        <v>Ac1</v>
      </c>
      <c r="M6" s="32" t="str">
        <f t="shared" si="3"/>
        <v>-</v>
      </c>
      <c r="N6" s="32">
        <f t="shared" si="3"/>
        <v>42.96</v>
      </c>
      <c r="O6" s="32">
        <f t="shared" si="3"/>
        <v>58.14</v>
      </c>
      <c r="P6" s="32">
        <f t="shared" si="3"/>
        <v>60.13</v>
      </c>
      <c r="Q6" s="32">
        <f t="shared" si="3"/>
        <v>2548</v>
      </c>
      <c r="R6" s="32">
        <f t="shared" si="3"/>
        <v>336052</v>
      </c>
      <c r="S6" s="32">
        <f t="shared" si="3"/>
        <v>308.99</v>
      </c>
      <c r="T6" s="32">
        <f t="shared" si="3"/>
        <v>1087.58</v>
      </c>
      <c r="U6" s="32">
        <f t="shared" si="3"/>
        <v>194214</v>
      </c>
      <c r="V6" s="32">
        <f t="shared" si="3"/>
        <v>28.82</v>
      </c>
      <c r="W6" s="32">
        <f t="shared" si="3"/>
        <v>6738.86</v>
      </c>
      <c r="X6" s="33" t="str">
        <f>IF(X7="",NA(),X7)</f>
        <v>-</v>
      </c>
      <c r="Y6" s="33" t="str">
        <f t="shared" ref="Y6:AG6" si="4">IF(Y7="",NA(),Y7)</f>
        <v>-</v>
      </c>
      <c r="Z6" s="33" t="str">
        <f t="shared" si="4"/>
        <v>-</v>
      </c>
      <c r="AA6" s="33">
        <f t="shared" si="4"/>
        <v>89.29</v>
      </c>
      <c r="AB6" s="33">
        <f t="shared" si="4"/>
        <v>92.01</v>
      </c>
      <c r="AC6" s="33" t="str">
        <f t="shared" si="4"/>
        <v>-</v>
      </c>
      <c r="AD6" s="33" t="str">
        <f t="shared" si="4"/>
        <v>-</v>
      </c>
      <c r="AE6" s="33" t="str">
        <f t="shared" si="4"/>
        <v>-</v>
      </c>
      <c r="AF6" s="33">
        <f t="shared" si="4"/>
        <v>105.47</v>
      </c>
      <c r="AG6" s="33">
        <f t="shared" si="4"/>
        <v>106.67</v>
      </c>
      <c r="AH6" s="32" t="str">
        <f>IF(AH7="","",IF(AH7="-","【-】","【"&amp;SUBSTITUTE(TEXT(AH7,"#,##0.00"),"-","△")&amp;"】"))</f>
        <v>【108.23】</v>
      </c>
      <c r="AI6" s="33" t="str">
        <f>IF(AI7="",NA(),AI7)</f>
        <v>-</v>
      </c>
      <c r="AJ6" s="33" t="str">
        <f t="shared" ref="AJ6:AR6" si="5">IF(AJ7="",NA(),AJ7)</f>
        <v>-</v>
      </c>
      <c r="AK6" s="33" t="str">
        <f t="shared" si="5"/>
        <v>-</v>
      </c>
      <c r="AL6" s="33">
        <f t="shared" si="5"/>
        <v>157.03</v>
      </c>
      <c r="AM6" s="33">
        <f t="shared" si="5"/>
        <v>168.78</v>
      </c>
      <c r="AN6" s="33" t="str">
        <f t="shared" si="5"/>
        <v>-</v>
      </c>
      <c r="AO6" s="33" t="str">
        <f t="shared" si="5"/>
        <v>-</v>
      </c>
      <c r="AP6" s="33" t="str">
        <f t="shared" si="5"/>
        <v>-</v>
      </c>
      <c r="AQ6" s="33">
        <f t="shared" si="5"/>
        <v>13.3</v>
      </c>
      <c r="AR6" s="33">
        <f t="shared" si="5"/>
        <v>12.51</v>
      </c>
      <c r="AS6" s="32" t="str">
        <f>IF(AS7="","",IF(AS7="-","【-】","【"&amp;SUBSTITUTE(TEXT(AS7,"#,##0.00"),"-","△")&amp;"】"))</f>
        <v>【4.45】</v>
      </c>
      <c r="AT6" s="33" t="str">
        <f>IF(AT7="",NA(),AT7)</f>
        <v>-</v>
      </c>
      <c r="AU6" s="33" t="str">
        <f t="shared" ref="AU6:BC6" si="6">IF(AU7="",NA(),AU7)</f>
        <v>-</v>
      </c>
      <c r="AV6" s="33" t="str">
        <f t="shared" si="6"/>
        <v>-</v>
      </c>
      <c r="AW6" s="33">
        <f t="shared" si="6"/>
        <v>35.42</v>
      </c>
      <c r="AX6" s="33">
        <f t="shared" si="6"/>
        <v>32.200000000000003</v>
      </c>
      <c r="AY6" s="33" t="str">
        <f t="shared" si="6"/>
        <v>-</v>
      </c>
      <c r="AZ6" s="33" t="str">
        <f t="shared" si="6"/>
        <v>-</v>
      </c>
      <c r="BA6" s="33" t="str">
        <f t="shared" si="6"/>
        <v>-</v>
      </c>
      <c r="BB6" s="33">
        <f t="shared" si="6"/>
        <v>52.63</v>
      </c>
      <c r="BC6" s="33">
        <f t="shared" si="6"/>
        <v>54.09</v>
      </c>
      <c r="BD6" s="32" t="str">
        <f>IF(BD7="","",IF(BD7="-","【-】","【"&amp;SUBSTITUTE(TEXT(BD7,"#,##0.00"),"-","△")&amp;"】"))</f>
        <v>【57.41】</v>
      </c>
      <c r="BE6" s="33" t="str">
        <f>IF(BE7="",NA(),BE7)</f>
        <v>-</v>
      </c>
      <c r="BF6" s="33" t="str">
        <f t="shared" ref="BF6:BN6" si="7">IF(BF7="",NA(),BF7)</f>
        <v>-</v>
      </c>
      <c r="BG6" s="33" t="str">
        <f t="shared" si="7"/>
        <v>-</v>
      </c>
      <c r="BH6" s="33">
        <f t="shared" si="7"/>
        <v>1180.3499999999999</v>
      </c>
      <c r="BI6" s="33">
        <f t="shared" si="7"/>
        <v>1147.1500000000001</v>
      </c>
      <c r="BJ6" s="33" t="str">
        <f t="shared" si="7"/>
        <v>-</v>
      </c>
      <c r="BK6" s="33" t="str">
        <f t="shared" si="7"/>
        <v>-</v>
      </c>
      <c r="BL6" s="33" t="str">
        <f t="shared" si="7"/>
        <v>-</v>
      </c>
      <c r="BM6" s="33">
        <f t="shared" si="7"/>
        <v>843.57</v>
      </c>
      <c r="BN6" s="33">
        <f t="shared" si="7"/>
        <v>874.12</v>
      </c>
      <c r="BO6" s="32" t="str">
        <f>IF(BO7="","",IF(BO7="-","【-】","【"&amp;SUBSTITUTE(TEXT(BO7,"#,##0.00"),"-","△")&amp;"】"))</f>
        <v>【900.39】</v>
      </c>
      <c r="BP6" s="33" t="str">
        <f>IF(BP7="",NA(),BP7)</f>
        <v>-</v>
      </c>
      <c r="BQ6" s="33" t="str">
        <f t="shared" ref="BQ6:BY6" si="8">IF(BQ7="",NA(),BQ7)</f>
        <v>-</v>
      </c>
      <c r="BR6" s="33" t="str">
        <f t="shared" si="8"/>
        <v>-</v>
      </c>
      <c r="BS6" s="33">
        <f t="shared" si="8"/>
        <v>104.77</v>
      </c>
      <c r="BT6" s="33">
        <f t="shared" si="8"/>
        <v>107.3</v>
      </c>
      <c r="BU6" s="33" t="str">
        <f t="shared" si="8"/>
        <v>-</v>
      </c>
      <c r="BV6" s="33" t="str">
        <f t="shared" si="8"/>
        <v>-</v>
      </c>
      <c r="BW6" s="33" t="str">
        <f t="shared" si="8"/>
        <v>-</v>
      </c>
      <c r="BX6" s="33">
        <f t="shared" si="8"/>
        <v>99.86</v>
      </c>
      <c r="BY6" s="33">
        <f t="shared" si="8"/>
        <v>101.88</v>
      </c>
      <c r="BZ6" s="32" t="str">
        <f>IF(BZ7="","",IF(BZ7="-","【-】","【"&amp;SUBSTITUTE(TEXT(BZ7,"#,##0.00"),"-","△")&amp;"】"))</f>
        <v>【98.53】</v>
      </c>
      <c r="CA6" s="33" t="str">
        <f>IF(CA7="",NA(),CA7)</f>
        <v>-</v>
      </c>
      <c r="CB6" s="33" t="str">
        <f t="shared" ref="CB6:CJ6" si="9">IF(CB7="",NA(),CB7)</f>
        <v>-</v>
      </c>
      <c r="CC6" s="33" t="str">
        <f t="shared" si="9"/>
        <v>-</v>
      </c>
      <c r="CD6" s="33">
        <f t="shared" si="9"/>
        <v>146.52000000000001</v>
      </c>
      <c r="CE6" s="33">
        <f t="shared" si="9"/>
        <v>142.66999999999999</v>
      </c>
      <c r="CF6" s="33" t="str">
        <f t="shared" si="9"/>
        <v>-</v>
      </c>
      <c r="CG6" s="33" t="str">
        <f t="shared" si="9"/>
        <v>-</v>
      </c>
      <c r="CH6" s="33" t="str">
        <f t="shared" si="9"/>
        <v>-</v>
      </c>
      <c r="CI6" s="33">
        <f t="shared" si="9"/>
        <v>147.29</v>
      </c>
      <c r="CJ6" s="33">
        <f t="shared" si="9"/>
        <v>143.15</v>
      </c>
      <c r="CK6" s="32" t="str">
        <f>IF(CK7="","",IF(CK7="-","【-】","【"&amp;SUBSTITUTE(TEXT(CK7,"#,##0.00"),"-","△")&amp;"】"))</f>
        <v>【139.70】</v>
      </c>
      <c r="CL6" s="33" t="str">
        <f>IF(CL7="",NA(),CL7)</f>
        <v>-</v>
      </c>
      <c r="CM6" s="33" t="str">
        <f t="shared" ref="CM6:CU6" si="10">IF(CM7="",NA(),CM7)</f>
        <v>-</v>
      </c>
      <c r="CN6" s="33" t="str">
        <f t="shared" si="10"/>
        <v>-</v>
      </c>
      <c r="CO6" s="33">
        <f t="shared" si="10"/>
        <v>64.739999999999995</v>
      </c>
      <c r="CP6" s="33">
        <f t="shared" si="10"/>
        <v>66.400000000000006</v>
      </c>
      <c r="CQ6" s="33" t="str">
        <f t="shared" si="10"/>
        <v>-</v>
      </c>
      <c r="CR6" s="33" t="str">
        <f t="shared" si="10"/>
        <v>-</v>
      </c>
      <c r="CS6" s="33" t="str">
        <f t="shared" si="10"/>
        <v>-</v>
      </c>
      <c r="CT6" s="33">
        <f t="shared" si="10"/>
        <v>61.03</v>
      </c>
      <c r="CU6" s="33">
        <f t="shared" si="10"/>
        <v>62.5</v>
      </c>
      <c r="CV6" s="32" t="str">
        <f>IF(CV7="","",IF(CV7="-","【-】","【"&amp;SUBSTITUTE(TEXT(CV7,"#,##0.00"),"-","△")&amp;"】"))</f>
        <v>【60.01】</v>
      </c>
      <c r="CW6" s="33" t="str">
        <f>IF(CW7="",NA(),CW7)</f>
        <v>-</v>
      </c>
      <c r="CX6" s="33" t="str">
        <f t="shared" ref="CX6:DF6" si="11">IF(CX7="",NA(),CX7)</f>
        <v>-</v>
      </c>
      <c r="CY6" s="33" t="str">
        <f t="shared" si="11"/>
        <v>-</v>
      </c>
      <c r="CZ6" s="33">
        <f t="shared" si="11"/>
        <v>84</v>
      </c>
      <c r="DA6" s="33">
        <f t="shared" si="11"/>
        <v>84.12</v>
      </c>
      <c r="DB6" s="33" t="str">
        <f t="shared" si="11"/>
        <v>-</v>
      </c>
      <c r="DC6" s="33" t="str">
        <f t="shared" si="11"/>
        <v>-</v>
      </c>
      <c r="DD6" s="33" t="str">
        <f t="shared" si="11"/>
        <v>-</v>
      </c>
      <c r="DE6" s="33">
        <f t="shared" si="11"/>
        <v>93.83</v>
      </c>
      <c r="DF6" s="33">
        <f t="shared" si="11"/>
        <v>93.88</v>
      </c>
      <c r="DG6" s="32" t="str">
        <f>IF(DG7="","",IF(DG7="-","【-】","【"&amp;SUBSTITUTE(TEXT(DG7,"#,##0.00"),"-","△")&amp;"】"))</f>
        <v>【94.73】</v>
      </c>
      <c r="DH6" s="33" t="str">
        <f>IF(DH7="",NA(),DH7)</f>
        <v>-</v>
      </c>
      <c r="DI6" s="33" t="str">
        <f t="shared" ref="DI6:DQ6" si="12">IF(DI7="",NA(),DI7)</f>
        <v>-</v>
      </c>
      <c r="DJ6" s="33" t="str">
        <f t="shared" si="12"/>
        <v>-</v>
      </c>
      <c r="DK6" s="33">
        <f t="shared" si="12"/>
        <v>4.1900000000000004</v>
      </c>
      <c r="DL6" s="33">
        <f t="shared" si="12"/>
        <v>8.0399999999999991</v>
      </c>
      <c r="DM6" s="33" t="str">
        <f t="shared" si="12"/>
        <v>-</v>
      </c>
      <c r="DN6" s="33" t="str">
        <f t="shared" si="12"/>
        <v>-</v>
      </c>
      <c r="DO6" s="33" t="str">
        <f t="shared" si="12"/>
        <v>-</v>
      </c>
      <c r="DP6" s="33">
        <f t="shared" si="12"/>
        <v>28.06</v>
      </c>
      <c r="DQ6" s="33">
        <f t="shared" si="12"/>
        <v>29.48</v>
      </c>
      <c r="DR6" s="32" t="str">
        <f>IF(DR7="","",IF(DR7="-","【-】","【"&amp;SUBSTITUTE(TEXT(DR7,"#,##0.00"),"-","△")&amp;"】"))</f>
        <v>【36.85】</v>
      </c>
      <c r="DS6" s="33" t="str">
        <f>IF(DS7="",NA(),DS7)</f>
        <v>-</v>
      </c>
      <c r="DT6" s="33" t="str">
        <f t="shared" ref="DT6:EB6" si="13">IF(DT7="",NA(),DT7)</f>
        <v>-</v>
      </c>
      <c r="DU6" s="33" t="str">
        <f t="shared" si="13"/>
        <v>-</v>
      </c>
      <c r="DV6" s="33">
        <f t="shared" si="13"/>
        <v>4.58</v>
      </c>
      <c r="DW6" s="33">
        <f t="shared" si="13"/>
        <v>5.16</v>
      </c>
      <c r="DX6" s="33" t="str">
        <f t="shared" si="13"/>
        <v>-</v>
      </c>
      <c r="DY6" s="33" t="str">
        <f t="shared" si="13"/>
        <v>-</v>
      </c>
      <c r="DZ6" s="33" t="str">
        <f t="shared" si="13"/>
        <v>-</v>
      </c>
      <c r="EA6" s="33">
        <f t="shared" si="13"/>
        <v>3.32</v>
      </c>
      <c r="EB6" s="33">
        <f t="shared" si="13"/>
        <v>3.89</v>
      </c>
      <c r="EC6" s="32" t="str">
        <f>IF(EC7="","",IF(EC7="-","【-】","【"&amp;SUBSTITUTE(TEXT(EC7,"#,##0.00"),"-","△")&amp;"】"))</f>
        <v>【4.56】</v>
      </c>
      <c r="ED6" s="33" t="str">
        <f>IF(ED7="",NA(),ED7)</f>
        <v>-</v>
      </c>
      <c r="EE6" s="33" t="str">
        <f t="shared" ref="EE6:EM6" si="14">IF(EE7="",NA(),EE7)</f>
        <v>-</v>
      </c>
      <c r="EF6" s="33" t="str">
        <f t="shared" si="14"/>
        <v>-</v>
      </c>
      <c r="EG6" s="33">
        <f t="shared" si="14"/>
        <v>0.02</v>
      </c>
      <c r="EH6" s="33">
        <f t="shared" si="14"/>
        <v>0.04</v>
      </c>
      <c r="EI6" s="33" t="str">
        <f t="shared" si="14"/>
        <v>-</v>
      </c>
      <c r="EJ6" s="33" t="str">
        <f t="shared" si="14"/>
        <v>-</v>
      </c>
      <c r="EK6" s="33" t="str">
        <f t="shared" si="14"/>
        <v>-</v>
      </c>
      <c r="EL6" s="33">
        <f t="shared" si="14"/>
        <v>0.11</v>
      </c>
      <c r="EM6" s="33">
        <f t="shared" si="14"/>
        <v>0.13</v>
      </c>
      <c r="EN6" s="32" t="str">
        <f>IF(EN7="","",IF(EN7="-","【-】","【"&amp;SUBSTITUTE(TEXT(EN7,"#,##0.00"),"-","△")&amp;"】"))</f>
        <v>【0.41】</v>
      </c>
    </row>
    <row r="7" spans="1:147" s="34" customFormat="1" x14ac:dyDescent="0.15">
      <c r="A7" s="26"/>
      <c r="B7" s="35">
        <v>2015</v>
      </c>
      <c r="C7" s="35">
        <v>392014</v>
      </c>
      <c r="D7" s="35">
        <v>46</v>
      </c>
      <c r="E7" s="35">
        <v>17</v>
      </c>
      <c r="F7" s="35">
        <v>1</v>
      </c>
      <c r="G7" s="35">
        <v>0</v>
      </c>
      <c r="H7" s="35" t="s">
        <v>96</v>
      </c>
      <c r="I7" s="35" t="s">
        <v>97</v>
      </c>
      <c r="J7" s="35" t="s">
        <v>98</v>
      </c>
      <c r="K7" s="35" t="s">
        <v>99</v>
      </c>
      <c r="L7" s="35" t="s">
        <v>100</v>
      </c>
      <c r="M7" s="36" t="s">
        <v>101</v>
      </c>
      <c r="N7" s="36">
        <v>42.96</v>
      </c>
      <c r="O7" s="36">
        <v>58.14</v>
      </c>
      <c r="P7" s="36">
        <v>60.13</v>
      </c>
      <c r="Q7" s="36">
        <v>2548</v>
      </c>
      <c r="R7" s="36">
        <v>336052</v>
      </c>
      <c r="S7" s="36">
        <v>308.99</v>
      </c>
      <c r="T7" s="36">
        <v>1087.58</v>
      </c>
      <c r="U7" s="36">
        <v>194214</v>
      </c>
      <c r="V7" s="36">
        <v>28.82</v>
      </c>
      <c r="W7" s="36">
        <v>6738.86</v>
      </c>
      <c r="X7" s="36" t="s">
        <v>101</v>
      </c>
      <c r="Y7" s="36" t="s">
        <v>101</v>
      </c>
      <c r="Z7" s="36" t="s">
        <v>101</v>
      </c>
      <c r="AA7" s="36">
        <v>89.29</v>
      </c>
      <c r="AB7" s="36">
        <v>92.01</v>
      </c>
      <c r="AC7" s="36" t="s">
        <v>101</v>
      </c>
      <c r="AD7" s="36" t="s">
        <v>101</v>
      </c>
      <c r="AE7" s="36" t="s">
        <v>101</v>
      </c>
      <c r="AF7" s="36">
        <v>105.47</v>
      </c>
      <c r="AG7" s="36">
        <v>106.67</v>
      </c>
      <c r="AH7" s="36">
        <v>108.23</v>
      </c>
      <c r="AI7" s="36" t="s">
        <v>101</v>
      </c>
      <c r="AJ7" s="36" t="s">
        <v>101</v>
      </c>
      <c r="AK7" s="36" t="s">
        <v>101</v>
      </c>
      <c r="AL7" s="36">
        <v>157.03</v>
      </c>
      <c r="AM7" s="36">
        <v>168.78</v>
      </c>
      <c r="AN7" s="36" t="s">
        <v>101</v>
      </c>
      <c r="AO7" s="36" t="s">
        <v>101</v>
      </c>
      <c r="AP7" s="36" t="s">
        <v>101</v>
      </c>
      <c r="AQ7" s="36">
        <v>13.3</v>
      </c>
      <c r="AR7" s="36">
        <v>12.51</v>
      </c>
      <c r="AS7" s="36">
        <v>4.45</v>
      </c>
      <c r="AT7" s="36" t="s">
        <v>101</v>
      </c>
      <c r="AU7" s="36" t="s">
        <v>101</v>
      </c>
      <c r="AV7" s="36" t="s">
        <v>101</v>
      </c>
      <c r="AW7" s="36">
        <v>35.42</v>
      </c>
      <c r="AX7" s="36">
        <v>32.200000000000003</v>
      </c>
      <c r="AY7" s="36" t="s">
        <v>101</v>
      </c>
      <c r="AZ7" s="36" t="s">
        <v>101</v>
      </c>
      <c r="BA7" s="36" t="s">
        <v>101</v>
      </c>
      <c r="BB7" s="36">
        <v>52.63</v>
      </c>
      <c r="BC7" s="36">
        <v>54.09</v>
      </c>
      <c r="BD7" s="36">
        <v>57.41</v>
      </c>
      <c r="BE7" s="36" t="s">
        <v>101</v>
      </c>
      <c r="BF7" s="36" t="s">
        <v>101</v>
      </c>
      <c r="BG7" s="36" t="s">
        <v>101</v>
      </c>
      <c r="BH7" s="36">
        <v>1180.3499999999999</v>
      </c>
      <c r="BI7" s="36">
        <v>1147.1500000000001</v>
      </c>
      <c r="BJ7" s="36" t="s">
        <v>101</v>
      </c>
      <c r="BK7" s="36" t="s">
        <v>101</v>
      </c>
      <c r="BL7" s="36" t="s">
        <v>101</v>
      </c>
      <c r="BM7" s="36">
        <v>843.57</v>
      </c>
      <c r="BN7" s="36">
        <v>874.12</v>
      </c>
      <c r="BO7" s="36">
        <v>900.39</v>
      </c>
      <c r="BP7" s="36" t="s">
        <v>101</v>
      </c>
      <c r="BQ7" s="36" t="s">
        <v>101</v>
      </c>
      <c r="BR7" s="36" t="s">
        <v>101</v>
      </c>
      <c r="BS7" s="36">
        <v>104.77</v>
      </c>
      <c r="BT7" s="36">
        <v>107.3</v>
      </c>
      <c r="BU7" s="36" t="s">
        <v>101</v>
      </c>
      <c r="BV7" s="36" t="s">
        <v>101</v>
      </c>
      <c r="BW7" s="36" t="s">
        <v>101</v>
      </c>
      <c r="BX7" s="36">
        <v>99.86</v>
      </c>
      <c r="BY7" s="36">
        <v>101.88</v>
      </c>
      <c r="BZ7" s="36">
        <v>98.53</v>
      </c>
      <c r="CA7" s="36" t="s">
        <v>101</v>
      </c>
      <c r="CB7" s="36" t="s">
        <v>101</v>
      </c>
      <c r="CC7" s="36" t="s">
        <v>101</v>
      </c>
      <c r="CD7" s="36">
        <v>146.52000000000001</v>
      </c>
      <c r="CE7" s="36">
        <v>142.66999999999999</v>
      </c>
      <c r="CF7" s="36" t="s">
        <v>101</v>
      </c>
      <c r="CG7" s="36" t="s">
        <v>101</v>
      </c>
      <c r="CH7" s="36" t="s">
        <v>101</v>
      </c>
      <c r="CI7" s="36">
        <v>147.29</v>
      </c>
      <c r="CJ7" s="36">
        <v>143.15</v>
      </c>
      <c r="CK7" s="36">
        <v>139.69999999999999</v>
      </c>
      <c r="CL7" s="36" t="s">
        <v>101</v>
      </c>
      <c r="CM7" s="36" t="s">
        <v>101</v>
      </c>
      <c r="CN7" s="36" t="s">
        <v>101</v>
      </c>
      <c r="CO7" s="36">
        <v>64.739999999999995</v>
      </c>
      <c r="CP7" s="36">
        <v>66.400000000000006</v>
      </c>
      <c r="CQ7" s="36" t="s">
        <v>101</v>
      </c>
      <c r="CR7" s="36" t="s">
        <v>101</v>
      </c>
      <c r="CS7" s="36" t="s">
        <v>101</v>
      </c>
      <c r="CT7" s="36">
        <v>61.03</v>
      </c>
      <c r="CU7" s="36">
        <v>62.5</v>
      </c>
      <c r="CV7" s="36">
        <v>60.01</v>
      </c>
      <c r="CW7" s="36" t="s">
        <v>101</v>
      </c>
      <c r="CX7" s="36" t="s">
        <v>101</v>
      </c>
      <c r="CY7" s="36" t="s">
        <v>101</v>
      </c>
      <c r="CZ7" s="36">
        <v>84</v>
      </c>
      <c r="DA7" s="36">
        <v>84.12</v>
      </c>
      <c r="DB7" s="36" t="s">
        <v>101</v>
      </c>
      <c r="DC7" s="36" t="s">
        <v>101</v>
      </c>
      <c r="DD7" s="36" t="s">
        <v>101</v>
      </c>
      <c r="DE7" s="36">
        <v>93.83</v>
      </c>
      <c r="DF7" s="36">
        <v>93.88</v>
      </c>
      <c r="DG7" s="36">
        <v>94.73</v>
      </c>
      <c r="DH7" s="36" t="s">
        <v>101</v>
      </c>
      <c r="DI7" s="36" t="s">
        <v>101</v>
      </c>
      <c r="DJ7" s="36" t="s">
        <v>101</v>
      </c>
      <c r="DK7" s="36">
        <v>4.1900000000000004</v>
      </c>
      <c r="DL7" s="36">
        <v>8.0399999999999991</v>
      </c>
      <c r="DM7" s="36" t="s">
        <v>101</v>
      </c>
      <c r="DN7" s="36" t="s">
        <v>101</v>
      </c>
      <c r="DO7" s="36" t="s">
        <v>101</v>
      </c>
      <c r="DP7" s="36">
        <v>28.06</v>
      </c>
      <c r="DQ7" s="36">
        <v>29.48</v>
      </c>
      <c r="DR7" s="36">
        <v>36.85</v>
      </c>
      <c r="DS7" s="36" t="s">
        <v>101</v>
      </c>
      <c r="DT7" s="36" t="s">
        <v>101</v>
      </c>
      <c r="DU7" s="36" t="s">
        <v>101</v>
      </c>
      <c r="DV7" s="36">
        <v>4.58</v>
      </c>
      <c r="DW7" s="36">
        <v>5.16</v>
      </c>
      <c r="DX7" s="36" t="s">
        <v>101</v>
      </c>
      <c r="DY7" s="36" t="s">
        <v>101</v>
      </c>
      <c r="DZ7" s="36" t="s">
        <v>101</v>
      </c>
      <c r="EA7" s="36">
        <v>3.32</v>
      </c>
      <c r="EB7" s="36">
        <v>3.89</v>
      </c>
      <c r="EC7" s="36">
        <v>4.5599999999999996</v>
      </c>
      <c r="ED7" s="36" t="s">
        <v>101</v>
      </c>
      <c r="EE7" s="36" t="s">
        <v>101</v>
      </c>
      <c r="EF7" s="36" t="s">
        <v>101</v>
      </c>
      <c r="EG7" s="36">
        <v>0.02</v>
      </c>
      <c r="EH7" s="36">
        <v>0.04</v>
      </c>
      <c r="EI7" s="36" t="s">
        <v>101</v>
      </c>
      <c r="EJ7" s="36" t="s">
        <v>101</v>
      </c>
      <c r="EK7" s="36" t="s">
        <v>101</v>
      </c>
      <c r="EL7" s="36">
        <v>0.11</v>
      </c>
      <c r="EM7" s="36">
        <v>0.13</v>
      </c>
      <c r="EN7" s="36">
        <v>0.41</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企画課</cp:lastModifiedBy>
  <dcterms:created xsi:type="dcterms:W3CDTF">2016-12-02T02:27:29Z</dcterms:created>
  <dcterms:modified xsi:type="dcterms:W3CDTF">2017-02-14T05:41:09Z</dcterms:modified>
  <cp:category/>
</cp:coreProperties>
</file>