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<sst xmlns="http://schemas.openxmlformats.org/spreadsheetml/2006/main" count="218" uniqueCount="108">
  <si>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</si>
  <si>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</si>
  <si>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</si>
  <si>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</si>
  <si>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</si>
  <si>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</si>
  <si>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</si>
  <si>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</si>
  <si>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</si>
  <si>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</si>
  <si>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</si>
  <si>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</si>
  <si>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</si>
  <si>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</si>
  <si>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</si>
  <si>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</si>
  <si>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</si>
  <si>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</si>
  <si>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</si>
  <si>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</si>
  <si>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</si>
  <si>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</si>
  <si>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</si>
  <si>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</si>
  <si>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</si>
  <si>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</si>
  <si>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</si>
  <si>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</si>
  <si>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</si>
  <si>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</si>
  <si>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</si>
  <si>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</si>
  <si>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</si>
  <si>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</si>
  <si>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</si>
  <si>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</si>
  <si>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</si>
  <si>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</si>
  <si>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</si>
  <si>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</si>
  <si>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</si>
  <si>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</si>
  <si>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</si>
  <si>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</si>
  <si>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</si>
  <si>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</si>
  <si>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</si>
  <si>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</si>
  <si>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</si>
  <si>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</si>
  <si>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</si>
  <si>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</si>
  <si>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</si>
  <si>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</si>
  <si>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</si>
  <si>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</si>
  <si>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</si>
  <si>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</si>
  <si>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</si>
  <si>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</si>
  <si>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</si>
  <si>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</si>
  <si>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</si>
  <si>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</si>
  <si>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</si>
  <si>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</si>
  <si>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</si>
  <si>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</si>
  <si>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</si>
  <si>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</si>
  <si>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</si>
  <si>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</si>
  <si>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</si>
  <si>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</si>
  <si>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</si>
  <si>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</si>
  <si>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</si>
  <si>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</si>
  <si>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</si>
  <si>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</si>
  <si>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</si>
  <si>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</si>
  <si>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</si>
  <si>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</si>
  <si>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</si>
  <si>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</si>
  <si>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</si>
  <si>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</si>
  <si>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</si>
  <si>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</si>
  <si>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</si>
  <si>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</si>
  <si>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</si>
  <si>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大豊町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</si>
  <si>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</si>
  <si>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</si>
  <si>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</si>
  <si>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</si>
  <si>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</si>
  <si>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</si>
  <si>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</si>
  <si>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</si>
  <si>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</si>
  <si>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</si>
  <si>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</si>
  <si>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左図の指標からも分かるように、当町では赤字経営が続いている。
　その一因として、既設管の老朽化に伴う改修や修
繕、未普及地域への新設工事が毎年のように行われていることが挙げられ、それは④企業債残高対給水収益比率が平均と比較して高い水準にあることからも見て取れる。
　⑤料金回収率は緩やかな右肩下がりであったが、平成27年度は大きな工事がなく、費用が抑えられたために増加に転じた。そのため⑥給水原価も減少した。
　当町は過疎化が進んでいる。それは⑦施設利用率が顕著な減少傾向にあることからも見て取れるが、⑧有収率は平均的に推移していることから、収益の減少は抑えられていると言える。特に平成27年度は大きな漏水を修繕できたこともあり、値が大きく上がっている。</t>
    <rPh sb="67" eb="69">
      <t>コウジ</t>
    </rPh>
    <rPh sb="114" eb="115">
      <t>タカ</t>
    </rPh>
    <rPh sb="116" eb="118">
      <t>スイジュン</t>
    </rPh>
    <rPh sb="156" eb="158">
      <t>ヘイセイ</t>
    </rPh>
    <rPh sb="160" eb="161">
      <t>ネン</t>
    </rPh>
    <rPh sb="161" eb="162">
      <t>ド</t>
    </rPh>
    <rPh sb="163" eb="164">
      <t>オオ</t>
    </rPh>
    <rPh sb="166" eb="168">
      <t>コウジ</t>
    </rPh>
    <rPh sb="172" eb="174">
      <t>ヒヨウ</t>
    </rPh>
    <rPh sb="175" eb="176">
      <t>オサ</t>
    </rPh>
    <rPh sb="183" eb="185">
      <t>ゾウカ</t>
    </rPh>
    <rPh sb="186" eb="187">
      <t>テン</t>
    </rPh>
    <rPh sb="200" eb="202">
      <t>ゲンショウ</t>
    </rPh>
    <rPh sb="207" eb="209">
      <t>トウチョウ</t>
    </rPh>
    <rPh sb="210" eb="213">
      <t>カソカ</t>
    </rPh>
    <rPh sb="214" eb="215">
      <t>スス</t>
    </rPh>
    <rPh sb="245" eb="246">
      <t>ミ</t>
    </rPh>
    <rPh sb="247" eb="248">
      <t>ト</t>
    </rPh>
    <rPh sb="290" eb="291">
      <t>トク</t>
    </rPh>
    <rPh sb="292" eb="294">
      <t>ヘイセイ</t>
    </rPh>
    <rPh sb="296" eb="297">
      <t>ネン</t>
    </rPh>
    <rPh sb="297" eb="298">
      <t>ド</t>
    </rPh>
    <rPh sb="299" eb="300">
      <t>オオ</t>
    </rPh>
    <rPh sb="302" eb="304">
      <t>ロウスイ</t>
    </rPh>
    <rPh sb="305" eb="307">
      <t>シュウゼン</t>
    </rPh>
    <rPh sb="316" eb="317">
      <t>アタイ</t>
    </rPh>
    <rPh sb="318" eb="319">
      <t>オオ</t>
    </rPh>
    <rPh sb="321" eb="322">
      <t>ア</t>
    </rPh>
    <phoneticPr fontId="4"/>
  </si>
  <si>
    <t>　当町は管路の老朽化が著しく、年々改良、修繕を
繰り返している。
　③管路更新率の図からも分かるように、当町では
毎年計画的に管路を更新しているのではなく、事業
の合間に突発的な管路更新を行っているのが現状で
ある。現在優先しているのは石綿管の更新で、把握している所から順に更新していく予定である。</t>
    <rPh sb="108" eb="110">
      <t>ゲンザイ</t>
    </rPh>
    <rPh sb="110" eb="112">
      <t>ユウセン</t>
    </rPh>
    <rPh sb="118" eb="120">
      <t>セキメン</t>
    </rPh>
    <rPh sb="120" eb="121">
      <t>カン</t>
    </rPh>
    <rPh sb="122" eb="124">
      <t>コウシン</t>
    </rPh>
    <rPh sb="126" eb="128">
      <t>ハアク</t>
    </rPh>
    <rPh sb="132" eb="133">
      <t>トコロ</t>
    </rPh>
    <rPh sb="135" eb="136">
      <t>ジュン</t>
    </rPh>
    <rPh sb="137" eb="139">
      <t>コウシン</t>
    </rPh>
    <rPh sb="143" eb="145">
      <t>ヨテイ</t>
    </rPh>
    <phoneticPr fontId="4"/>
  </si>
  <si>
    <t>上記のことから、当町が今後行うべきなのは赤字
経営脱却のための料金引上げ、料金回収率の増加で
あると考える。既設管の改修・修繕は今後もあると
思われるので、総収益を増やすよう力を入れていき
たい。
　また施設の老朽化については、今後長期的な管路
更新計画を策定し、修繕にかかる費用を抑えるよう
努力したい。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</si>
</sst>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1.25</c:v>
                </c:pt>
                <c:pt idx="2">
                  <c:v>14.21</c:v>
                </c:pt>
                <c:pt idx="3" formatCode="#,##0.00;&quot;△&quot;#,##0.00">
                  <c:v>0</c:v>
                </c:pt>
                <c:pt idx="4" formatCode="#,##0.00;&quot;△&quot;#,##0.00">
                  <c:v>0</c:v>
                </c:pt>
              </c:numCache>
            </c:numRef>
          </c:val>
        </c:ser>
        <c:dLbls>
          <c:showLegendKey val="0"/>
          <c:showVal val="0"/>
          <c:showCatName val="0"/>
          <c:showSerName val="0"/>
          <c:showPercent val="0"/>
          <c:showBubbleSize val="0"/>
        </c:dLbls>
        <c:gapWidth val="150"/>
        <c:axId val="46911872"/>
        <c:axId val="469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46911872"/>
        <c:axId val="46914944"/>
      </c:lineChart>
      <c:dateAx>
        <c:axId val="46911872"/>
        <c:scaling>
          <c:orientation val="minMax"/>
        </c:scaling>
        <c:delete val="1"/>
        <c:axPos val="b"/>
        <c:numFmt formatCode="ge" sourceLinked="1"/>
        <c:majorTickMark val="none"/>
        <c:minorTickMark val="none"/>
        <c:tickLblPos val="none"/>
        <c:crossAx val="46914944"/>
        <c:crosses val="autoZero"/>
        <c:auto val="1"/>
        <c:lblOffset val="100"/>
        <c:baseTimeUnit val="years"/>
      </c:dateAx>
      <c:valAx>
        <c:axId val="469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58.27</c:v>
                </c:pt>
                <c:pt idx="1">
                  <c:v>55.88</c:v>
                </c:pt>
                <c:pt idx="2">
                  <c:v>53.76</c:v>
                </c:pt>
                <c:pt idx="3">
                  <c:v>52.54</c:v>
                </c:pt>
                <c:pt idx="4">
                  <c:v>48.19</c:v>
                </c:pt>
              </c:numCache>
            </c:numRef>
          </c:val>
        </c:ser>
        <c:dLbls>
          <c:showLegendKey val="0"/>
          <c:showVal val="0"/>
          <c:showCatName val="0"/>
          <c:showSerName val="0"/>
          <c:showPercent val="0"/>
          <c:showBubbleSize val="0"/>
        </c:dLbls>
        <c:gapWidth val="150"/>
        <c:axId val="119662464"/>
        <c:axId val="1196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19662464"/>
        <c:axId val="119668736"/>
      </c:lineChart>
      <c:dateAx>
        <c:axId val="119662464"/>
        <c:scaling>
          <c:orientation val="minMax"/>
        </c:scaling>
        <c:delete val="1"/>
        <c:axPos val="b"/>
        <c:numFmt formatCode="ge" sourceLinked="1"/>
        <c:majorTickMark val="none"/>
        <c:minorTickMark val="none"/>
        <c:tickLblPos val="none"/>
        <c:crossAx val="119668736"/>
        <c:crosses val="autoZero"/>
        <c:auto val="1"/>
        <c:lblOffset val="100"/>
        <c:baseTimeUnit val="years"/>
      </c:dateAx>
      <c:valAx>
        <c:axId val="1196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76.92</c:v>
                </c:pt>
                <c:pt idx="1">
                  <c:v>76.28</c:v>
                </c:pt>
                <c:pt idx="2">
                  <c:v>76.92</c:v>
                </c:pt>
                <c:pt idx="3">
                  <c:v>76.92</c:v>
                </c:pt>
                <c:pt idx="4">
                  <c:v>83.33</c:v>
                </c:pt>
              </c:numCache>
            </c:numRef>
          </c:val>
        </c:ser>
        <c:dLbls>
          <c:showLegendKey val="0"/>
          <c:showVal val="0"/>
          <c:showCatName val="0"/>
          <c:showSerName val="0"/>
          <c:showPercent val="0"/>
          <c:showBubbleSize val="0"/>
        </c:dLbls>
        <c:gapWidth val="150"/>
        <c:axId val="123127296"/>
        <c:axId val="1231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23127296"/>
        <c:axId val="123129216"/>
      </c:lineChart>
      <c:dateAx>
        <c:axId val="123127296"/>
        <c:scaling>
          <c:orientation val="minMax"/>
        </c:scaling>
        <c:delete val="1"/>
        <c:axPos val="b"/>
        <c:numFmt formatCode="ge" sourceLinked="1"/>
        <c:majorTickMark val="none"/>
        <c:minorTickMark val="none"/>
        <c:tickLblPos val="none"/>
        <c:crossAx val="123129216"/>
        <c:crosses val="autoZero"/>
        <c:auto val="1"/>
        <c:lblOffset val="100"/>
        <c:baseTimeUnit val="years"/>
      </c:dateAx>
      <c:valAx>
        <c:axId val="1231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53.69</c:v>
                </c:pt>
                <c:pt idx="1">
                  <c:v>51.33</c:v>
                </c:pt>
                <c:pt idx="2">
                  <c:v>57.13</c:v>
                </c:pt>
                <c:pt idx="3">
                  <c:v>53.71</c:v>
                </c:pt>
                <c:pt idx="4">
                  <c:v>54.54</c:v>
                </c:pt>
              </c:numCache>
            </c:numRef>
          </c:val>
        </c:ser>
        <c:dLbls>
          <c:showLegendKey val="0"/>
          <c:showVal val="0"/>
          <c:showCatName val="0"/>
          <c:showSerName val="0"/>
          <c:showPercent val="0"/>
          <c:showBubbleSize val="0"/>
        </c:dLbls>
        <c:gapWidth val="150"/>
        <c:axId val="53402240"/>
        <c:axId val="535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53402240"/>
        <c:axId val="53566848"/>
      </c:lineChart>
      <c:dateAx>
        <c:axId val="53402240"/>
        <c:scaling>
          <c:orientation val="minMax"/>
        </c:scaling>
        <c:delete val="1"/>
        <c:axPos val="b"/>
        <c:numFmt formatCode="ge" sourceLinked="1"/>
        <c:majorTickMark val="none"/>
        <c:minorTickMark val="none"/>
        <c:tickLblPos val="none"/>
        <c:crossAx val="53566848"/>
        <c:crosses val="autoZero"/>
        <c:auto val="1"/>
        <c:lblOffset val="100"/>
        <c:baseTimeUnit val="years"/>
      </c:dateAx>
      <c:valAx>
        <c:axId val="535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37952"/>
        <c:axId val="1166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37952"/>
        <c:axId val="116662272"/>
      </c:lineChart>
      <c:dateAx>
        <c:axId val="102637952"/>
        <c:scaling>
          <c:orientation val="minMax"/>
        </c:scaling>
        <c:delete val="1"/>
        <c:axPos val="b"/>
        <c:numFmt formatCode="ge" sourceLinked="1"/>
        <c:majorTickMark val="none"/>
        <c:minorTickMark val="none"/>
        <c:tickLblPos val="none"/>
        <c:crossAx val="116662272"/>
        <c:crosses val="autoZero"/>
        <c:auto val="1"/>
        <c:lblOffset val="100"/>
        <c:baseTimeUnit val="years"/>
      </c:dateAx>
      <c:valAx>
        <c:axId val="1166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79936"/>
        <c:axId val="1199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79936"/>
        <c:axId val="119906688"/>
      </c:lineChart>
      <c:dateAx>
        <c:axId val="119879936"/>
        <c:scaling>
          <c:orientation val="minMax"/>
        </c:scaling>
        <c:delete val="1"/>
        <c:axPos val="b"/>
        <c:numFmt formatCode="ge" sourceLinked="1"/>
        <c:majorTickMark val="none"/>
        <c:minorTickMark val="none"/>
        <c:tickLblPos val="none"/>
        <c:crossAx val="119906688"/>
        <c:crosses val="autoZero"/>
        <c:auto val="1"/>
        <c:lblOffset val="100"/>
        <c:baseTimeUnit val="years"/>
      </c:dateAx>
      <c:valAx>
        <c:axId val="1199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399552"/>
        <c:axId val="1803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399552"/>
        <c:axId val="180359552"/>
      </c:lineChart>
      <c:dateAx>
        <c:axId val="123399552"/>
        <c:scaling>
          <c:orientation val="minMax"/>
        </c:scaling>
        <c:delete val="1"/>
        <c:axPos val="b"/>
        <c:numFmt formatCode="ge" sourceLinked="1"/>
        <c:majorTickMark val="none"/>
        <c:minorTickMark val="none"/>
        <c:tickLblPos val="none"/>
        <c:crossAx val="180359552"/>
        <c:crosses val="autoZero"/>
        <c:auto val="1"/>
        <c:lblOffset val="100"/>
        <c:baseTimeUnit val="years"/>
      </c:dateAx>
      <c:valAx>
        <c:axId val="1803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637056"/>
        <c:axId val="527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37056"/>
        <c:axId val="52704768"/>
      </c:lineChart>
      <c:dateAx>
        <c:axId val="52637056"/>
        <c:scaling>
          <c:orientation val="minMax"/>
        </c:scaling>
        <c:delete val="1"/>
        <c:axPos val="b"/>
        <c:numFmt formatCode="ge" sourceLinked="1"/>
        <c:majorTickMark val="none"/>
        <c:minorTickMark val="none"/>
        <c:tickLblPos val="none"/>
        <c:crossAx val="52704768"/>
        <c:crosses val="autoZero"/>
        <c:auto val="1"/>
        <c:lblOffset val="100"/>
        <c:baseTimeUnit val="years"/>
      </c:dateAx>
      <c:valAx>
        <c:axId val="527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1379.51</c:v>
                </c:pt>
                <c:pt idx="1">
                  <c:v>1610.02</c:v>
                </c:pt>
                <c:pt idx="2">
                  <c:v>1533.22</c:v>
                </c:pt>
                <c:pt idx="3">
                  <c:v>1442.42</c:v>
                </c:pt>
                <c:pt idx="4">
                  <c:v>1354.66</c:v>
                </c:pt>
              </c:numCache>
            </c:numRef>
          </c:val>
        </c:ser>
        <c:dLbls>
          <c:showLegendKey val="0"/>
          <c:showVal val="0"/>
          <c:showCatName val="0"/>
          <c:showSerName val="0"/>
          <c:showPercent val="0"/>
          <c:showBubbleSize val="0"/>
        </c:dLbls>
        <c:gapWidth val="150"/>
        <c:axId val="52726784"/>
        <c:axId val="527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52726784"/>
        <c:axId val="52741248"/>
      </c:lineChart>
      <c:dateAx>
        <c:axId val="52726784"/>
        <c:scaling>
          <c:orientation val="minMax"/>
        </c:scaling>
        <c:delete val="1"/>
        <c:axPos val="b"/>
        <c:numFmt formatCode="ge" sourceLinked="1"/>
        <c:majorTickMark val="none"/>
        <c:minorTickMark val="none"/>
        <c:tickLblPos val="none"/>
        <c:crossAx val="52741248"/>
        <c:crosses val="autoZero"/>
        <c:auto val="1"/>
        <c:lblOffset val="100"/>
        <c:baseTimeUnit val="years"/>
      </c:dateAx>
      <c:valAx>
        <c:axId val="527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53.36</c:v>
                </c:pt>
                <c:pt idx="1">
                  <c:v>50.22</c:v>
                </c:pt>
                <c:pt idx="2">
                  <c:v>50.98</c:v>
                </c:pt>
                <c:pt idx="3">
                  <c:v>49.23</c:v>
                </c:pt>
                <c:pt idx="4">
                  <c:v>54.22</c:v>
                </c:pt>
              </c:numCache>
            </c:numRef>
          </c:val>
        </c:ser>
        <c:dLbls>
          <c:showLegendKey val="0"/>
          <c:showVal val="0"/>
          <c:showCatName val="0"/>
          <c:showSerName val="0"/>
          <c:showPercent val="0"/>
          <c:showBubbleSize val="0"/>
        </c:dLbls>
        <c:gapWidth val="150"/>
        <c:axId val="73194112"/>
        <c:axId val="903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73194112"/>
        <c:axId val="90325760"/>
      </c:lineChart>
      <c:dateAx>
        <c:axId val="73194112"/>
        <c:scaling>
          <c:orientation val="minMax"/>
        </c:scaling>
        <c:delete val="1"/>
        <c:axPos val="b"/>
        <c:numFmt formatCode="ge" sourceLinked="1"/>
        <c:majorTickMark val="none"/>
        <c:minorTickMark val="none"/>
        <c:tickLblPos val="none"/>
        <c:crossAx val="90325760"/>
        <c:crosses val="autoZero"/>
        <c:auto val="1"/>
        <c:lblOffset val="100"/>
        <c:baseTimeUnit val="years"/>
      </c:dateAx>
      <c:valAx>
        <c:axId val="903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281.87</c:v>
                </c:pt>
                <c:pt idx="1">
                  <c:v>303.16000000000003</c:v>
                </c:pt>
                <c:pt idx="2">
                  <c:v>302.95999999999998</c:v>
                </c:pt>
                <c:pt idx="3">
                  <c:v>320.32</c:v>
                </c:pt>
                <c:pt idx="4">
                  <c:v>292.22000000000003</c:v>
                </c:pt>
              </c:numCache>
            </c:numRef>
          </c:val>
        </c:ser>
        <c:dLbls>
          <c:showLegendKey val="0"/>
          <c:showVal val="0"/>
          <c:showCatName val="0"/>
          <c:showSerName val="0"/>
          <c:showPercent val="0"/>
          <c:showBubbleSize val="0"/>
        </c:dLbls>
        <c:gapWidth val="150"/>
        <c:axId val="99752192"/>
        <c:axId val="1189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9752192"/>
        <c:axId val="118927744"/>
      </c:lineChart>
      <c:dateAx>
        <c:axId val="99752192"/>
        <c:scaling>
          <c:orientation val="minMax"/>
        </c:scaling>
        <c:delete val="1"/>
        <c:axPos val="b"/>
        <c:numFmt formatCode="ge" sourceLinked="1"/>
        <c:majorTickMark val="none"/>
        <c:minorTickMark val="none"/>
        <c:tickLblPos val="none"/>
        <c:crossAx val="118927744"/>
        <c:crosses val="autoZero"/>
        <c:auto val="1"/>
        <c:lblOffset val="100"/>
        <c:baseTimeUnit val="years"/>
      </c:dateAx>
      <c:valAx>
        <c:axId val="1189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大豊町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4199</v>
      </c>
      <c r="AJ8" s="74"/>
      <c r="AK8" s="74"/>
      <c r="AL8" s="74"/>
      <c r="AM8" s="74"/>
      <c r="AN8" s="74"/>
      <c r="AO8" s="74"/>
      <c r="AP8" s="75"/>
      <c r="AQ8" s="56">
        <f>データ!R6</f>
        <v>315.06</v>
      </c>
      <c r="AR8" s="56"/>
      <c r="AS8" s="56"/>
      <c r="AT8" s="56"/>
      <c r="AU8" s="56"/>
      <c r="AV8" s="56"/>
      <c r="AW8" s="56"/>
      <c r="AX8" s="56"/>
      <c r="AY8" s="56">
        <f>データ!S6</f>
        <v>13.33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57.95</v>
      </c>
      <c r="S10" s="56"/>
      <c r="T10" s="56"/>
      <c r="U10" s="56"/>
      <c r="V10" s="56"/>
      <c r="W10" s="56"/>
      <c r="X10" s="56"/>
      <c r="Y10" s="56"/>
      <c r="Z10" s="64">
        <f>データ!P6</f>
        <v>2484</v>
      </c>
      <c r="AA10" s="64"/>
      <c r="AB10" s="64"/>
      <c r="AC10" s="64"/>
      <c r="AD10" s="64"/>
      <c r="AE10" s="64"/>
      <c r="AF10" s="64"/>
      <c r="AG10" s="64"/>
      <c r="AH10" s="2"/>
      <c r="AI10" s="64">
        <f>データ!T6</f>
        <v>2402</v>
      </c>
      <c r="AJ10" s="64"/>
      <c r="AK10" s="64"/>
      <c r="AL10" s="64"/>
      <c r="AM10" s="64"/>
      <c r="AN10" s="64"/>
      <c r="AO10" s="64"/>
      <c r="AP10" s="64"/>
      <c r="AQ10" s="56">
        <f>データ!U6</f>
        <v>131.49</v>
      </c>
      <c r="AR10" s="56"/>
      <c r="AS10" s="56"/>
      <c r="AT10" s="56"/>
      <c r="AU10" s="56"/>
      <c r="AV10" s="56"/>
      <c r="AW10" s="56"/>
      <c r="AX10" s="56"/>
      <c r="AY10" s="56">
        <f>データ!V6</f>
        <v>18.27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393444</v>
      </c>
      <c r="D6" s="31">
        <f t="shared" si="3"/>
        <v>47</v>
      </c>
      <c r="E6" s="31">
        <f t="shared" si="3"/>
        <v>1</v>
      </c>
      <c r="F6" s="31">
        <f t="shared" si="3"/>
        <v>0</v>
      </c>
      <c r="G6" s="31">
        <f t="shared" si="3"/>
        <v>0</v>
      </c>
      <c r="H6" s="31" t="str">
        <f t="shared" si="3"/>
        <v>高知県　大豊町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57.95</v>
      </c>
      <c r="P6" s="32">
        <f t="shared" si="3"/>
        <v>2484</v>
      </c>
      <c r="Q6" s="32">
        <f t="shared" si="3"/>
        <v>4199</v>
      </c>
      <c r="R6" s="32">
        <f t="shared" si="3"/>
        <v>315.06</v>
      </c>
      <c r="S6" s="32">
        <f t="shared" si="3"/>
        <v>13.33</v>
      </c>
      <c r="T6" s="32">
        <f t="shared" si="3"/>
        <v>2402</v>
      </c>
      <c r="U6" s="32">
        <f t="shared" si="3"/>
        <v>131.49</v>
      </c>
      <c r="V6" s="32">
        <f t="shared" si="3"/>
        <v>18.27</v>
      </c>
      <c r="W6" s="33">
        <f>IF(W7="",NA(),W7)</f>
        <v>53.69</v>
      </c>
      <c r="X6" s="33">
        <f t="shared" ref="X6:AF6" si="4">IF(X7="",NA(),X7)</f>
        <v>51.33</v>
      </c>
      <c r="Y6" s="33">
        <f t="shared" si="4"/>
        <v>57.13</v>
      </c>
      <c r="Z6" s="33">
        <f t="shared" si="4"/>
        <v>53.71</v>
      </c>
      <c r="AA6" s="33">
        <f t="shared" si="4"/>
        <v>54.54</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1379.51</v>
      </c>
      <c r="BE6" s="33">
        <f t="shared" ref="BE6:BM6" si="7">IF(BE7="",NA(),BE7)</f>
        <v>1610.02</v>
      </c>
      <c r="BF6" s="33">
        <f t="shared" si="7"/>
        <v>1533.22</v>
      </c>
      <c r="BG6" s="33">
        <f t="shared" si="7"/>
        <v>1442.42</v>
      </c>
      <c r="BH6" s="33">
        <f t="shared" si="7"/>
        <v>1354.66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53.36</v>
      </c>
      <c r="BP6" s="33">
        <f t="shared" ref="BP6:BX6" si="8">IF(BP7="",NA(),BP7)</f>
        <v>50.22</v>
      </c>
      <c r="BQ6" s="33">
        <f t="shared" si="8"/>
        <v>50.98</v>
      </c>
      <c r="BR6" s="33">
        <f t="shared" si="8"/>
        <v>49.23</v>
      </c>
      <c r="BS6" s="33">
        <f t="shared" si="8"/>
        <v>54.22</v>
      </c>
      <c r="BT6" s="33">
        <f t="shared" si="8"/>
        <v>56.46</v>
      </c>
      <c r="BU6" s="33">
        <f t="shared" si="8"/>
        <v>19.77</v>
      </c>
      <c r="BV6" s="33">
        <f t="shared" si="8"/>
        <v>34.25</v>
      </c>
      <c r="BW6" s="33">
        <f t="shared" si="8"/>
        <v>46.48</v>
      </c>
      <c r="BX6" s="33">
        <f t="shared" si="8"/>
        <v>40.6</v>
      </c>
      <c r="BY6" s="32" t="str">
        <f>IF(BY7="","",IF(BY7="-","【-】","【"&amp;SUBSTITUTE(TEXT(BY7,"#,##0.00"),"-","△")&amp;"】"))</f>
        <v>【33.35】</v>
      </c>
      <c r="BZ6" s="33">
        <f>IF(BZ7="",NA(),BZ7)</f>
        <v>281.87</v>
      </c>
      <c r="CA6" s="33">
        <f t="shared" ref="CA6:CI6" si="9">IF(CA7="",NA(),CA7)</f>
        <v>303.16000000000003</v>
      </c>
      <c r="CB6" s="33">
        <f t="shared" si="9"/>
        <v>302.95999999999998</v>
      </c>
      <c r="CC6" s="33">
        <f t="shared" si="9"/>
        <v>320.32</v>
      </c>
      <c r="CD6" s="33">
        <f t="shared" si="9"/>
        <v>292.22000000000003</v>
      </c>
      <c r="CE6" s="33">
        <f t="shared" si="9"/>
        <v>306.49</v>
      </c>
      <c r="CF6" s="33">
        <f t="shared" si="9"/>
        <v>878.73</v>
      </c>
      <c r="CG6" s="33">
        <f t="shared" si="9"/>
        <v>501.18</v>
      </c>
      <c r="CH6" s="33">
        <f t="shared" si="9"/>
        <v>376.61</v>
      </c>
      <c r="CI6" s="33">
        <f t="shared" si="9"/>
        <v>440.03</v>
      </c>
      <c r="CJ6" s="32" t="str">
        <f>IF(CJ7="","",IF(CJ7="-","【-】","【"&amp;SUBSTITUTE(TEXT(CJ7,"#,##0.00"),"-","△")&amp;"】"))</f>
        <v>【524.69】</v>
      </c>
      <c r="CK6" s="33">
        <f>IF(CK7="",NA(),CK7)</f>
        <v>58.27</v>
      </c>
      <c r="CL6" s="33">
        <f t="shared" ref="CL6:CT6" si="10">IF(CL7="",NA(),CL7)</f>
        <v>55.88</v>
      </c>
      <c r="CM6" s="33">
        <f t="shared" si="10"/>
        <v>53.76</v>
      </c>
      <c r="CN6" s="33">
        <f t="shared" si="10"/>
        <v>52.54</v>
      </c>
      <c r="CO6" s="33">
        <f t="shared" si="10"/>
        <v>48.19</v>
      </c>
      <c r="CP6" s="33">
        <f t="shared" si="10"/>
        <v>58.25</v>
      </c>
      <c r="CQ6" s="33">
        <f t="shared" si="10"/>
        <v>57.17</v>
      </c>
      <c r="CR6" s="33">
        <f t="shared" si="10"/>
        <v>57.55</v>
      </c>
      <c r="CS6" s="33">
        <f t="shared" si="10"/>
        <v>57.43</v>
      </c>
      <c r="CT6" s="33">
        <f t="shared" si="10"/>
        <v>57.29</v>
      </c>
      <c r="CU6" s="32" t="str">
        <f>IF(CU7="","",IF(CU7="-","【-】","【"&amp;SUBSTITUTE(TEXT(CU7,"#,##0.00"),"-","△")&amp;"】"))</f>
        <v>【57.58】</v>
      </c>
      <c r="CV6" s="33">
        <f>IF(CV7="",NA(),CV7)</f>
        <v>76.92</v>
      </c>
      <c r="CW6" s="33">
        <f t="shared" ref="CW6:DE6" si="11">IF(CW7="",NA(),CW7)</f>
        <v>76.28</v>
      </c>
      <c r="CX6" s="33">
        <f t="shared" si="11"/>
        <v>76.92</v>
      </c>
      <c r="CY6" s="33">
        <f t="shared" si="11"/>
        <v>76.92</v>
      </c>
      <c r="CZ6" s="33">
        <f t="shared" si="11"/>
        <v>83.33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1.25</v>
      </c>
      <c r="EE6" s="33">
        <f t="shared" si="14"/>
        <v>14.21</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393444</v>
      </c>
      <c r="D7" s="35">
        <v>47</v>
      </c>
      <c r="E7" s="35">
        <v>1</v>
      </c>
      <c r="F7" s="35">
        <v>0</v>
      </c>
      <c r="G7" s="35">
        <v>0</v>
      </c>
      <c r="H7" s="35" t="s">
        <v>93</v>
      </c>
      <c r="I7" s="35" t="s">
        <v>94</v>
      </c>
      <c r="J7" s="35" t="s">
        <v>95</v>
      </c>
      <c r="K7" s="35" t="s">
        <v>96</v>
      </c>
      <c r="L7" s="35" t="s">
        <v>97</v>
      </c>
      <c r="M7" s="36" t="s">
        <v>98</v>
      </c>
      <c r="N7" s="36" t="s">
        <v>99</v>
      </c>
      <c r="O7" s="36">
        <v>57.95</v>
      </c>
      <c r="P7" s="36">
        <v>2484</v>
      </c>
      <c r="Q7" s="36">
        <v>4199</v>
      </c>
      <c r="R7" s="36">
        <v>315.06</v>
      </c>
      <c r="S7" s="36">
        <v>13.33</v>
      </c>
      <c r="T7" s="36">
        <v>2402</v>
      </c>
      <c r="U7" s="36">
        <v>131.49</v>
      </c>
      <c r="V7" s="36">
        <v>18.27</v>
      </c>
      <c r="W7" s="36">
        <v>53.69</v>
      </c>
      <c r="X7" s="36">
        <v>51.33</v>
      </c>
      <c r="Y7" s="36">
        <v>57.13</v>
      </c>
      <c r="Z7" s="36">
        <v>53.71</v>
      </c>
      <c r="AA7" s="36">
        <v>54.54</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1379.51</v>
      </c>
      <c r="BE7" s="36">
        <v>1610.02</v>
      </c>
      <c r="BF7" s="36">
        <v>1533.22</v>
      </c>
      <c r="BG7" s="36">
        <v>1442.42</v>
      </c>
      <c r="BH7" s="36">
        <v>1354.66</v>
      </c>
      <c r="BI7" s="36">
        <v>1124.6400000000001</v>
      </c>
      <c r="BJ7" s="36">
        <v>1108.26</v>
      </c>
      <c r="BK7" s="36">
        <v>1113.76</v>
      </c>
      <c r="BL7" s="36">
        <v>1125.69</v>
      </c>
      <c r="BM7" s="36">
        <v>1134.67</v>
      </c>
      <c r="BN7" s="36">
        <v>1242.9000000000001</v>
      </c>
      <c r="BO7" s="36">
        <v>53.36</v>
      </c>
      <c r="BP7" s="36">
        <v>50.22</v>
      </c>
      <c r="BQ7" s="36">
        <v>50.98</v>
      </c>
      <c r="BR7" s="36">
        <v>49.23</v>
      </c>
      <c r="BS7" s="36">
        <v>54.22</v>
      </c>
      <c r="BT7" s="36">
        <v>56.46</v>
      </c>
      <c r="BU7" s="36">
        <v>19.77</v>
      </c>
      <c r="BV7" s="36">
        <v>34.25</v>
      </c>
      <c r="BW7" s="36">
        <v>46.48</v>
      </c>
      <c r="BX7" s="36">
        <v>40.6</v>
      </c>
      <c r="BY7" s="36">
        <v>33.35</v>
      </c>
      <c r="BZ7" s="36">
        <v>281.87</v>
      </c>
      <c r="CA7" s="36">
        <v>303.16000000000003</v>
      </c>
      <c r="CB7" s="36">
        <v>302.95999999999998</v>
      </c>
      <c r="CC7" s="36">
        <v>320.32</v>
      </c>
      <c r="CD7" s="36">
        <v>292.22000000000003</v>
      </c>
      <c r="CE7" s="36">
        <v>306.49</v>
      </c>
      <c r="CF7" s="36">
        <v>878.73</v>
      </c>
      <c r="CG7" s="36">
        <v>501.18</v>
      </c>
      <c r="CH7" s="36">
        <v>376.61</v>
      </c>
      <c r="CI7" s="36">
        <v>440.03</v>
      </c>
      <c r="CJ7" s="36">
        <v>524.69000000000005</v>
      </c>
      <c r="CK7" s="36">
        <v>58.27</v>
      </c>
      <c r="CL7" s="36">
        <v>55.88</v>
      </c>
      <c r="CM7" s="36">
        <v>53.76</v>
      </c>
      <c r="CN7" s="36">
        <v>52.54</v>
      </c>
      <c r="CO7" s="36">
        <v>48.19</v>
      </c>
      <c r="CP7" s="36">
        <v>58.25</v>
      </c>
      <c r="CQ7" s="36">
        <v>57.17</v>
      </c>
      <c r="CR7" s="36">
        <v>57.55</v>
      </c>
      <c r="CS7" s="36">
        <v>57.43</v>
      </c>
      <c r="CT7" s="36">
        <v>57.29</v>
      </c>
      <c r="CU7" s="36">
        <v>57.58</v>
      </c>
      <c r="CV7" s="36">
        <v>76.92</v>
      </c>
      <c r="CW7" s="36">
        <v>76.28</v>
      </c>
      <c r="CX7" s="36">
        <v>76.92</v>
      </c>
      <c r="CY7" s="36">
        <v>76.92</v>
      </c>
      <c r="CZ7" s="36">
        <v>83.33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1.25</v>
      </c>
      <c r="EE7" s="36">
        <v>14.21</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2017-01-24T01:02:06Z</cp:lastPrinted>
  <dcterms:created xsi:type="dcterms:W3CDTF">2016-12-02T02:21:56Z</dcterms:created>
  <dcterms:modified xsi:type="dcterms:W3CDTF">2017-01-24T01:04:55Z</dcterms:modified>
  <cp:category/>
</cp:coreProperties>
</file>