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<sst xmlns="http://schemas.openxmlformats.org/spreadsheetml/2006/main" count="218" uniqueCount="108">
  <si>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</si>
  <si>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</si>
  <si>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</si>
  <si>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</si>
  <si>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</si>
  <si>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</si>
  <si>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</si>
  <si>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</si>
  <si>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</si>
  <si>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</si>
  <si>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</si>
  <si>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</si>
  <si>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</si>
  <si>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</si>
  <si>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</si>
  <si>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</si>
  <si>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</si>
  <si>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</si>
  <si>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</si>
  <si>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</si>
  <si>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</si>
  <si>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</si>
  <si>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</si>
  <si>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</si>
  <si>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</si>
  <si>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</si>
  <si>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</si>
  <si>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</si>
  <si>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</si>
  <si>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</si>
  <si>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</si>
  <si>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</si>
  <si>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</si>
  <si>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</si>
  <si>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</si>
  <si>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</si>
  <si>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</si>
  <si>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</si>
  <si>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</si>
  <si>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</si>
  <si>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</si>
  <si>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</si>
  <si>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</si>
  <si>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</si>
  <si>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</si>
  <si>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</si>
  <si>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</si>
  <si>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</si>
  <si>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</si>
  <si>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</si>
  <si>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</si>
  <si>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</si>
  <si>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</si>
  <si>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</si>
  <si>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</si>
  <si>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</si>
  <si>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</si>
  <si>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</si>
  <si>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</si>
  <si>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</si>
  <si>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</si>
  <si>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</si>
  <si>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</si>
  <si>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</si>
  <si>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</si>
  <si>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</si>
  <si>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</si>
  <si>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</si>
  <si>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</si>
  <si>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</si>
  <si>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</si>
  <si>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</si>
  <si>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</si>
  <si>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</si>
  <si>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</si>
  <si>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</si>
  <si>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</si>
  <si>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</si>
  <si>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</si>
  <si>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</si>
  <si>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</si>
  <si>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</si>
  <si>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</si>
  <si>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</si>
  <si>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</si>
  <si>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</si>
  <si>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</si>
  <si>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</si>
  <si>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</si>
  <si>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</si>
  <si>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</si>
  <si>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</si>
  <si>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</si>
  <si>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津野町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</si>
  <si>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</si>
  <si>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</si>
  <si>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</si>
  <si>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</si>
  <si>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</si>
  <si>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</si>
  <si>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</si>
  <si>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</si>
  <si>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</si>
  <si>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</si>
  <si>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</si>
  <si>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施工当時より老朽化対策を行っていない施設も多数あるため、対応が急がれる。
　２９年度から統合簡水になることにより、新しい事業に着手できると考えており、主に配管について、耐用年数の経過等による老朽箇所を随時改修していく予定である。</t>
    <rPh sb="64" eb="66">
      <t>チャクシュ</t>
    </rPh>
    <rPh sb="70" eb="71">
      <t>カンガ</t>
    </rPh>
    <rPh sb="76" eb="77">
      <t>オモ</t>
    </rPh>
    <rPh sb="78" eb="80">
      <t>ハイカン</t>
    </rPh>
    <rPh sb="85" eb="87">
      <t>タイヨウ</t>
    </rPh>
    <rPh sb="87" eb="89">
      <t>ネンスウ</t>
    </rPh>
    <rPh sb="90" eb="92">
      <t>ケイカ</t>
    </rPh>
    <rPh sb="92" eb="93">
      <t>トウ</t>
    </rPh>
    <rPh sb="96" eb="98">
      <t>ロウキュウ</t>
    </rPh>
    <rPh sb="98" eb="100">
      <t>カショ</t>
    </rPh>
    <rPh sb="101" eb="103">
      <t>ズイジ</t>
    </rPh>
    <rPh sb="103" eb="105">
      <t>カイシュウ</t>
    </rPh>
    <rPh sb="109" eb="111">
      <t>ヨテイ</t>
    </rPh>
    <phoneticPr fontId="4"/>
  </si>
  <si>
    <t>　経営については類似団体より状況が思わしくないものもあるが、当町の水道普及率に鑑みて新設事業、改修事業ともに今後も継続していく必要がある。
　そのため今後も一定以上の支出が見込まれるが、上記で述べたように料金改定について見直しの検討や老朽化した施設の計画的な整備が必要である。</t>
    <rPh sb="47" eb="49">
      <t>カイシュウ</t>
    </rPh>
    <rPh sb="49" eb="51">
      <t>ジギョウ</t>
    </rPh>
    <phoneticPr fontId="4"/>
  </si>
  <si>
    <t>　当町は水道使用料が県内の類似団体と比して安価に設定されていることもあり、①については当年度についても平均値を下回っている。
　また、施設の新設事業にも着手している中で、料金収入については各年での増減があまり見られないため、今後は具体的な解決策を講じる必要がある。
　消費増税該当年度頃に水道料金の増額が必要であると考えるが、条例改正を要するため、近隣自治体の動向を注視しながら検討していくつもりである。
　④については、現在は銀行借り入れについて優先的に繰り上げ償還を行っているが、水道特会の債についても繰り上げ償還を検討している。
　当町の方針としては、今後は料金改定により、水道料金の値上げを考えているが、詳細な分析等に着手していないため、具体的な増額について検討しなくてはならない。　</t>
    <rPh sb="43" eb="46">
      <t>トウネンド</t>
    </rPh>
    <rPh sb="82" eb="83">
      <t>ナカ</t>
    </rPh>
    <rPh sb="112" eb="114">
      <t>コンゴ</t>
    </rPh>
    <rPh sb="115" eb="118">
      <t>グタイテキ</t>
    </rPh>
    <rPh sb="121" eb="122">
      <t>サク</t>
    </rPh>
    <rPh sb="123" eb="124">
      <t>コウ</t>
    </rPh>
    <rPh sb="126" eb="128">
      <t>ヒツヨウ</t>
    </rPh>
    <rPh sb="138" eb="140">
      <t>ガイトウ</t>
    </rPh>
    <rPh sb="140" eb="142">
      <t>ネンド</t>
    </rPh>
    <rPh sb="142" eb="143">
      <t>コロ</t>
    </rPh>
    <rPh sb="152" eb="154">
      <t>ヒツヨウ</t>
    </rPh>
    <rPh sb="158" eb="159">
      <t>カンガ</t>
    </rPh>
    <rPh sb="174" eb="176">
      <t>キンリン</t>
    </rPh>
    <rPh sb="176" eb="179">
      <t>ジチタイ</t>
    </rPh>
    <rPh sb="180" eb="182">
      <t>ドウコウ</t>
    </rPh>
    <rPh sb="183" eb="185">
      <t>チュウシ</t>
    </rPh>
    <rPh sb="189" eb="191">
      <t>ケントウ</t>
    </rPh>
    <rPh sb="280" eb="282">
      <t>コンゴ</t>
    </rPh>
    <rPh sb="291" eb="293">
      <t>スイドウ</t>
    </rPh>
    <rPh sb="293" eb="295">
      <t>リョウキン</t>
    </rPh>
    <rPh sb="296" eb="298">
      <t>ネア</t>
    </rPh>
    <rPh sb="307" eb="309">
      <t>ショウサイ</t>
    </rPh>
    <rPh sb="310" eb="312">
      <t>ブンセキ</t>
    </rPh>
    <rPh sb="312" eb="313">
      <t>トウ</t>
    </rPh>
    <rPh sb="314" eb="316">
      <t>チャクシュ</t>
    </rPh>
    <rPh sb="324" eb="327">
      <t>グタイテキ</t>
    </rPh>
    <rPh sb="328" eb="330">
      <t>ゾウガク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</si>
</sst>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515264"/>
        <c:axId val="415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0.98</c:v>
                </c:pt>
                <c:pt idx="4">
                  <c:v>0.65</c:v>
                </c:pt>
              </c:numCache>
            </c:numRef>
          </c:val>
          <c:smooth val="0"/>
        </c:ser>
        <c:dLbls>
          <c:showLegendKey val="0"/>
          <c:showVal val="0"/>
          <c:showCatName val="0"/>
          <c:showSerName val="0"/>
          <c:showPercent val="0"/>
          <c:showBubbleSize val="0"/>
        </c:dLbls>
        <c:marker val="1"/>
        <c:smooth val="0"/>
        <c:axId val="41515264"/>
        <c:axId val="41525632"/>
      </c:lineChart>
      <c:dateAx>
        <c:axId val="41515264"/>
        <c:scaling>
          <c:orientation val="minMax"/>
        </c:scaling>
        <c:delete val="1"/>
        <c:axPos val="b"/>
        <c:numFmt formatCode="ge" sourceLinked="1"/>
        <c:majorTickMark val="none"/>
        <c:minorTickMark val="none"/>
        <c:tickLblPos val="none"/>
        <c:crossAx val="41525632"/>
        <c:crosses val="autoZero"/>
        <c:auto val="1"/>
        <c:lblOffset val="100"/>
        <c:baseTimeUnit val="years"/>
      </c:dateAx>
      <c:valAx>
        <c:axId val="415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65.17</c:v>
                </c:pt>
                <c:pt idx="1">
                  <c:v>82.65</c:v>
                </c:pt>
                <c:pt idx="2">
                  <c:v>75.87</c:v>
                </c:pt>
                <c:pt idx="3">
                  <c:v>72.709999999999994</c:v>
                </c:pt>
                <c:pt idx="4">
                  <c:v>71.13</c:v>
                </c:pt>
              </c:numCache>
            </c:numRef>
          </c:val>
        </c:ser>
        <c:dLbls>
          <c:showLegendKey val="0"/>
          <c:showVal val="0"/>
          <c:showCatName val="0"/>
          <c:showSerName val="0"/>
          <c:showPercent val="0"/>
          <c:showBubbleSize val="0"/>
        </c:dLbls>
        <c:gapWidth val="150"/>
        <c:axId val="53103232"/>
        <c:axId val="531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58.96</c:v>
                </c:pt>
                <c:pt idx="4">
                  <c:v>57.29</c:v>
                </c:pt>
              </c:numCache>
            </c:numRef>
          </c:val>
          <c:smooth val="0"/>
        </c:ser>
        <c:dLbls>
          <c:showLegendKey val="0"/>
          <c:showVal val="0"/>
          <c:showCatName val="0"/>
          <c:showSerName val="0"/>
          <c:showPercent val="0"/>
          <c:showBubbleSize val="0"/>
        </c:dLbls>
        <c:marker val="1"/>
        <c:smooth val="0"/>
        <c:axId val="53103232"/>
        <c:axId val="53113600"/>
      </c:lineChart>
      <c:dateAx>
        <c:axId val="53103232"/>
        <c:scaling>
          <c:orientation val="minMax"/>
        </c:scaling>
        <c:delete val="1"/>
        <c:axPos val="b"/>
        <c:numFmt formatCode="ge" sourceLinked="1"/>
        <c:majorTickMark val="none"/>
        <c:minorTickMark val="none"/>
        <c:tickLblPos val="none"/>
        <c:crossAx val="53113600"/>
        <c:crosses val="autoZero"/>
        <c:auto val="1"/>
        <c:lblOffset val="100"/>
        <c:baseTimeUnit val="years"/>
      </c:dateAx>
      <c:valAx>
        <c:axId val="531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0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86.05</c:v>
                </c:pt>
                <c:pt idx="1">
                  <c:v>70.180000000000007</c:v>
                </c:pt>
                <c:pt idx="2">
                  <c:v>77.42</c:v>
                </c:pt>
                <c:pt idx="3">
                  <c:v>77.42</c:v>
                </c:pt>
                <c:pt idx="4">
                  <c:v>81.99</c:v>
                </c:pt>
              </c:numCache>
            </c:numRef>
          </c:val>
        </c:ser>
        <c:dLbls>
          <c:showLegendKey val="0"/>
          <c:showVal val="0"/>
          <c:showCatName val="0"/>
          <c:showSerName val="0"/>
          <c:showPercent val="0"/>
          <c:showBubbleSize val="0"/>
        </c:dLbls>
        <c:gapWidth val="150"/>
        <c:axId val="54266112"/>
        <c:axId val="542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76.58</c:v>
                </c:pt>
                <c:pt idx="4">
                  <c:v>73.69</c:v>
                </c:pt>
              </c:numCache>
            </c:numRef>
          </c:val>
          <c:smooth val="0"/>
        </c:ser>
        <c:dLbls>
          <c:showLegendKey val="0"/>
          <c:showVal val="0"/>
          <c:showCatName val="0"/>
          <c:showSerName val="0"/>
          <c:showPercent val="0"/>
          <c:showBubbleSize val="0"/>
        </c:dLbls>
        <c:marker val="1"/>
        <c:smooth val="0"/>
        <c:axId val="54266112"/>
        <c:axId val="54276480"/>
      </c:lineChart>
      <c:dateAx>
        <c:axId val="54266112"/>
        <c:scaling>
          <c:orientation val="minMax"/>
        </c:scaling>
        <c:delete val="1"/>
        <c:axPos val="b"/>
        <c:numFmt formatCode="ge" sourceLinked="1"/>
        <c:majorTickMark val="none"/>
        <c:minorTickMark val="none"/>
        <c:tickLblPos val="none"/>
        <c:crossAx val="54276480"/>
        <c:crosses val="autoZero"/>
        <c:auto val="1"/>
        <c:lblOffset val="100"/>
        <c:baseTimeUnit val="years"/>
      </c:dateAx>
      <c:valAx>
        <c:axId val="542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73.400000000000006</c:v>
                </c:pt>
                <c:pt idx="1">
                  <c:v>70.67</c:v>
                </c:pt>
                <c:pt idx="2">
                  <c:v>71.23</c:v>
                </c:pt>
                <c:pt idx="3">
                  <c:v>71.680000000000007</c:v>
                </c:pt>
                <c:pt idx="4">
                  <c:v>73.150000000000006</c:v>
                </c:pt>
              </c:numCache>
            </c:numRef>
          </c:val>
        </c:ser>
        <c:dLbls>
          <c:showLegendKey val="0"/>
          <c:showVal val="0"/>
          <c:showCatName val="0"/>
          <c:showSerName val="0"/>
          <c:showPercent val="0"/>
          <c:showBubbleSize val="0"/>
        </c:dLbls>
        <c:gapWidth val="150"/>
        <c:axId val="41420672"/>
        <c:axId val="414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75.09</c:v>
                </c:pt>
                <c:pt idx="4">
                  <c:v>76.27</c:v>
                </c:pt>
              </c:numCache>
            </c:numRef>
          </c:val>
          <c:smooth val="0"/>
        </c:ser>
        <c:dLbls>
          <c:showLegendKey val="0"/>
          <c:showVal val="0"/>
          <c:showCatName val="0"/>
          <c:showSerName val="0"/>
          <c:showPercent val="0"/>
          <c:showBubbleSize val="0"/>
        </c:dLbls>
        <c:marker val="1"/>
        <c:smooth val="0"/>
        <c:axId val="41420672"/>
        <c:axId val="41426944"/>
      </c:lineChart>
      <c:dateAx>
        <c:axId val="41420672"/>
        <c:scaling>
          <c:orientation val="minMax"/>
        </c:scaling>
        <c:delete val="1"/>
        <c:axPos val="b"/>
        <c:numFmt formatCode="ge" sourceLinked="1"/>
        <c:majorTickMark val="none"/>
        <c:minorTickMark val="none"/>
        <c:tickLblPos val="none"/>
        <c:crossAx val="41426944"/>
        <c:crosses val="autoZero"/>
        <c:auto val="1"/>
        <c:lblOffset val="100"/>
        <c:baseTimeUnit val="years"/>
      </c:dateAx>
      <c:valAx>
        <c:axId val="414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457152"/>
        <c:axId val="414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457152"/>
        <c:axId val="41459072"/>
      </c:lineChart>
      <c:dateAx>
        <c:axId val="41457152"/>
        <c:scaling>
          <c:orientation val="minMax"/>
        </c:scaling>
        <c:delete val="1"/>
        <c:axPos val="b"/>
        <c:numFmt formatCode="ge" sourceLinked="1"/>
        <c:majorTickMark val="none"/>
        <c:minorTickMark val="none"/>
        <c:tickLblPos val="none"/>
        <c:crossAx val="41459072"/>
        <c:crosses val="autoZero"/>
        <c:auto val="1"/>
        <c:lblOffset val="100"/>
        <c:baseTimeUnit val="years"/>
      </c:dateAx>
      <c:valAx>
        <c:axId val="414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851840"/>
        <c:axId val="528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851840"/>
        <c:axId val="52853760"/>
      </c:lineChart>
      <c:dateAx>
        <c:axId val="52851840"/>
        <c:scaling>
          <c:orientation val="minMax"/>
        </c:scaling>
        <c:delete val="1"/>
        <c:axPos val="b"/>
        <c:numFmt formatCode="ge" sourceLinked="1"/>
        <c:majorTickMark val="none"/>
        <c:minorTickMark val="none"/>
        <c:tickLblPos val="none"/>
        <c:crossAx val="52853760"/>
        <c:crosses val="autoZero"/>
        <c:auto val="1"/>
        <c:lblOffset val="100"/>
        <c:baseTimeUnit val="years"/>
      </c:dateAx>
      <c:valAx>
        <c:axId val="528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870144"/>
        <c:axId val="528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870144"/>
        <c:axId val="52876416"/>
      </c:lineChart>
      <c:dateAx>
        <c:axId val="52870144"/>
        <c:scaling>
          <c:orientation val="minMax"/>
        </c:scaling>
        <c:delete val="1"/>
        <c:axPos val="b"/>
        <c:numFmt formatCode="ge" sourceLinked="1"/>
        <c:majorTickMark val="none"/>
        <c:minorTickMark val="none"/>
        <c:tickLblPos val="none"/>
        <c:crossAx val="52876416"/>
        <c:crosses val="autoZero"/>
        <c:auto val="1"/>
        <c:lblOffset val="100"/>
        <c:baseTimeUnit val="years"/>
      </c:dateAx>
      <c:valAx>
        <c:axId val="528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906624"/>
        <c:axId val="529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906624"/>
        <c:axId val="52921088"/>
      </c:lineChart>
      <c:dateAx>
        <c:axId val="52906624"/>
        <c:scaling>
          <c:orientation val="minMax"/>
        </c:scaling>
        <c:delete val="1"/>
        <c:axPos val="b"/>
        <c:numFmt formatCode="ge" sourceLinked="1"/>
        <c:majorTickMark val="none"/>
        <c:minorTickMark val="none"/>
        <c:tickLblPos val="none"/>
        <c:crossAx val="52921088"/>
        <c:crosses val="autoZero"/>
        <c:auto val="1"/>
        <c:lblOffset val="100"/>
        <c:baseTimeUnit val="years"/>
      </c:dateAx>
      <c:valAx>
        <c:axId val="529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2061.7399999999998</c:v>
                </c:pt>
                <c:pt idx="1">
                  <c:v>1999.27</c:v>
                </c:pt>
                <c:pt idx="2">
                  <c:v>2091.48</c:v>
                </c:pt>
                <c:pt idx="3">
                  <c:v>1949.53</c:v>
                </c:pt>
                <c:pt idx="4">
                  <c:v>1849.25</c:v>
                </c:pt>
              </c:numCache>
            </c:numRef>
          </c:val>
        </c:ser>
        <c:dLbls>
          <c:showLegendKey val="0"/>
          <c:showVal val="0"/>
          <c:showCatName val="0"/>
          <c:showSerName val="0"/>
          <c:showPercent val="0"/>
          <c:showBubbleSize val="0"/>
        </c:dLbls>
        <c:gapWidth val="150"/>
        <c:axId val="52932992"/>
        <c:axId val="5293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1228.58</c:v>
                </c:pt>
                <c:pt idx="4">
                  <c:v>1134.67</c:v>
                </c:pt>
              </c:numCache>
            </c:numRef>
          </c:val>
          <c:smooth val="0"/>
        </c:ser>
        <c:dLbls>
          <c:showLegendKey val="0"/>
          <c:showVal val="0"/>
          <c:showCatName val="0"/>
          <c:showSerName val="0"/>
          <c:showPercent val="0"/>
          <c:showBubbleSize val="0"/>
        </c:dLbls>
        <c:marker val="1"/>
        <c:smooth val="0"/>
        <c:axId val="52932992"/>
        <c:axId val="52934912"/>
      </c:lineChart>
      <c:dateAx>
        <c:axId val="52932992"/>
        <c:scaling>
          <c:orientation val="minMax"/>
        </c:scaling>
        <c:delete val="1"/>
        <c:axPos val="b"/>
        <c:numFmt formatCode="ge" sourceLinked="1"/>
        <c:majorTickMark val="none"/>
        <c:minorTickMark val="none"/>
        <c:tickLblPos val="none"/>
        <c:crossAx val="52934912"/>
        <c:crosses val="autoZero"/>
        <c:auto val="1"/>
        <c:lblOffset val="100"/>
        <c:baseTimeUnit val="years"/>
      </c:dateAx>
      <c:valAx>
        <c:axId val="529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35.74</c:v>
                </c:pt>
                <c:pt idx="1">
                  <c:v>40.299999999999997</c:v>
                </c:pt>
                <c:pt idx="2">
                  <c:v>42.62</c:v>
                </c:pt>
                <c:pt idx="3">
                  <c:v>43.9</c:v>
                </c:pt>
                <c:pt idx="4">
                  <c:v>41.17</c:v>
                </c:pt>
              </c:numCache>
            </c:numRef>
          </c:val>
        </c:ser>
        <c:dLbls>
          <c:showLegendKey val="0"/>
          <c:showVal val="0"/>
          <c:showCatName val="0"/>
          <c:showSerName val="0"/>
          <c:showPercent val="0"/>
          <c:showBubbleSize val="0"/>
        </c:dLbls>
        <c:gapWidth val="150"/>
        <c:axId val="53055488"/>
        <c:axId val="530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53.81</c:v>
                </c:pt>
                <c:pt idx="4">
                  <c:v>40.6</c:v>
                </c:pt>
              </c:numCache>
            </c:numRef>
          </c:val>
          <c:smooth val="0"/>
        </c:ser>
        <c:dLbls>
          <c:showLegendKey val="0"/>
          <c:showVal val="0"/>
          <c:showCatName val="0"/>
          <c:showSerName val="0"/>
          <c:showPercent val="0"/>
          <c:showBubbleSize val="0"/>
        </c:dLbls>
        <c:marker val="1"/>
        <c:smooth val="0"/>
        <c:axId val="53055488"/>
        <c:axId val="53057408"/>
      </c:lineChart>
      <c:dateAx>
        <c:axId val="53055488"/>
        <c:scaling>
          <c:orientation val="minMax"/>
        </c:scaling>
        <c:delete val="1"/>
        <c:axPos val="b"/>
        <c:numFmt formatCode="ge" sourceLinked="1"/>
        <c:majorTickMark val="none"/>
        <c:minorTickMark val="none"/>
        <c:tickLblPos val="none"/>
        <c:crossAx val="53057408"/>
        <c:crosses val="autoZero"/>
        <c:auto val="1"/>
        <c:lblOffset val="100"/>
        <c:baseTimeUnit val="years"/>
      </c:dateAx>
      <c:valAx>
        <c:axId val="530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338.78</c:v>
                </c:pt>
                <c:pt idx="1">
                  <c:v>296.22000000000003</c:v>
                </c:pt>
                <c:pt idx="2">
                  <c:v>277.27999999999997</c:v>
                </c:pt>
                <c:pt idx="3">
                  <c:v>279.82</c:v>
                </c:pt>
                <c:pt idx="4">
                  <c:v>294.33</c:v>
                </c:pt>
              </c:numCache>
            </c:numRef>
          </c:val>
        </c:ser>
        <c:dLbls>
          <c:showLegendKey val="0"/>
          <c:showVal val="0"/>
          <c:showCatName val="0"/>
          <c:showSerName val="0"/>
          <c:showPercent val="0"/>
          <c:showBubbleSize val="0"/>
        </c:dLbls>
        <c:gapWidth val="150"/>
        <c:axId val="53083136"/>
        <c:axId val="530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284.64999999999998</c:v>
                </c:pt>
                <c:pt idx="4">
                  <c:v>440.03</c:v>
                </c:pt>
              </c:numCache>
            </c:numRef>
          </c:val>
          <c:smooth val="0"/>
        </c:ser>
        <c:dLbls>
          <c:showLegendKey val="0"/>
          <c:showVal val="0"/>
          <c:showCatName val="0"/>
          <c:showSerName val="0"/>
          <c:showPercent val="0"/>
          <c:showBubbleSize val="0"/>
        </c:dLbls>
        <c:marker val="1"/>
        <c:smooth val="0"/>
        <c:axId val="53083136"/>
        <c:axId val="53089408"/>
      </c:lineChart>
      <c:dateAx>
        <c:axId val="53083136"/>
        <c:scaling>
          <c:orientation val="minMax"/>
        </c:scaling>
        <c:delete val="1"/>
        <c:axPos val="b"/>
        <c:numFmt formatCode="ge" sourceLinked="1"/>
        <c:majorTickMark val="none"/>
        <c:minorTickMark val="none"/>
        <c:tickLblPos val="none"/>
        <c:crossAx val="53089408"/>
        <c:crosses val="autoZero"/>
        <c:auto val="1"/>
        <c:lblOffset val="100"/>
        <c:baseTimeUnit val="years"/>
      </c:dateAx>
      <c:valAx>
        <c:axId val="530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津野町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6143</v>
      </c>
      <c r="AJ8" s="55"/>
      <c r="AK8" s="55"/>
      <c r="AL8" s="55"/>
      <c r="AM8" s="55"/>
      <c r="AN8" s="55"/>
      <c r="AO8" s="55"/>
      <c r="AP8" s="56"/>
      <c r="AQ8" s="46">
        <f>データ!R6</f>
        <v>197.85</v>
      </c>
      <c r="AR8" s="46"/>
      <c r="AS8" s="46"/>
      <c r="AT8" s="46"/>
      <c r="AU8" s="46"/>
      <c r="AV8" s="46"/>
      <c r="AW8" s="46"/>
      <c r="AX8" s="46"/>
      <c r="AY8" s="46">
        <f>データ!S6</f>
        <v>31.05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75.650000000000006</v>
      </c>
      <c r="S10" s="46"/>
      <c r="T10" s="46"/>
      <c r="U10" s="46"/>
      <c r="V10" s="46"/>
      <c r="W10" s="46"/>
      <c r="X10" s="46"/>
      <c r="Y10" s="46"/>
      <c r="Z10" s="80">
        <f>データ!P6</f>
        <v>2056</v>
      </c>
      <c r="AA10" s="80"/>
      <c r="AB10" s="80"/>
      <c r="AC10" s="80"/>
      <c r="AD10" s="80"/>
      <c r="AE10" s="80"/>
      <c r="AF10" s="80"/>
      <c r="AG10" s="80"/>
      <c r="AH10" s="2"/>
      <c r="AI10" s="80">
        <f>データ!T6</f>
        <v>4632</v>
      </c>
      <c r="AJ10" s="80"/>
      <c r="AK10" s="80"/>
      <c r="AL10" s="80"/>
      <c r="AM10" s="80"/>
      <c r="AN10" s="80"/>
      <c r="AO10" s="80"/>
      <c r="AP10" s="80"/>
      <c r="AQ10" s="46">
        <f>データ!U6</f>
        <v>10.84</v>
      </c>
      <c r="AR10" s="46"/>
      <c r="AS10" s="46"/>
      <c r="AT10" s="46"/>
      <c r="AU10" s="46"/>
      <c r="AV10" s="46"/>
      <c r="AW10" s="46"/>
      <c r="AX10" s="46"/>
      <c r="AY10" s="46">
        <f>データ!V6</f>
        <v>427.31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394114</v>
      </c>
      <c r="D6" s="31">
        <f t="shared" si="3"/>
        <v>47</v>
      </c>
      <c r="E6" s="31">
        <f t="shared" si="3"/>
        <v>1</v>
      </c>
      <c r="F6" s="31">
        <f t="shared" si="3"/>
        <v>0</v>
      </c>
      <c r="G6" s="31">
        <f t="shared" si="3"/>
        <v>0</v>
      </c>
      <c r="H6" s="31" t="str">
        <f t="shared" si="3"/>
        <v>高知県　津野町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75.650000000000006</v>
      </c>
      <c r="P6" s="32">
        <f t="shared" si="3"/>
        <v>2056</v>
      </c>
      <c r="Q6" s="32">
        <f t="shared" si="3"/>
        <v>6143</v>
      </c>
      <c r="R6" s="32">
        <f t="shared" si="3"/>
        <v>197.85</v>
      </c>
      <c r="S6" s="32">
        <f t="shared" si="3"/>
        <v>31.05</v>
      </c>
      <c r="T6" s="32">
        <f t="shared" si="3"/>
        <v>4632</v>
      </c>
      <c r="U6" s="32">
        <f t="shared" si="3"/>
        <v>10.84</v>
      </c>
      <c r="V6" s="32">
        <f t="shared" si="3"/>
        <v>427.31</v>
      </c>
      <c r="W6" s="33">
        <f>IF(W7="",NA(),W7)</f>
        <v>73.400000000000006</v>
      </c>
      <c r="X6" s="33">
        <f t="shared" ref="X6:AF6" si="4">IF(X7="",NA(),X7)</f>
        <v>70.67</v>
      </c>
      <c r="Y6" s="33">
        <f t="shared" si="4"/>
        <v>71.23</v>
      </c>
      <c r="Z6" s="33">
        <f t="shared" si="4"/>
        <v>71.680000000000007</v>
      </c>
      <c r="AA6" s="33">
        <f t="shared" si="4"/>
        <v>73.150000000000006</v>
      </c>
      <c r="AB6" s="33">
        <f t="shared" si="4"/>
        <v>75.89</v>
      </c>
      <c r="AC6" s="33">
        <f t="shared" si="4"/>
        <v>74.52</v>
      </c>
      <c r="AD6" s="33">
        <f t="shared" si="4"/>
        <v>76.09</v>
      </c>
      <c r="AE6" s="33">
        <f t="shared" si="4"/>
        <v>75.09</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2061.7399999999998</v>
      </c>
      <c r="BE6" s="33">
        <f t="shared" ref="BE6:BM6" si="7">IF(BE7="",NA(),BE7)</f>
        <v>1999.27</v>
      </c>
      <c r="BF6" s="33">
        <f t="shared" si="7"/>
        <v>2091.48</v>
      </c>
      <c r="BG6" s="33">
        <f t="shared" si="7"/>
        <v>1949.53</v>
      </c>
      <c r="BH6" s="33">
        <f t="shared" si="7"/>
        <v>1849.25</v>
      </c>
      <c r="BI6" s="33">
        <f t="shared" si="7"/>
        <v>1124.6400000000001</v>
      </c>
      <c r="BJ6" s="33">
        <f t="shared" si="7"/>
        <v>1108.26</v>
      </c>
      <c r="BK6" s="33">
        <f t="shared" si="7"/>
        <v>1113.76</v>
      </c>
      <c r="BL6" s="33">
        <f t="shared" si="7"/>
        <v>1228.58</v>
      </c>
      <c r="BM6" s="33">
        <f t="shared" si="7"/>
        <v>1134.67</v>
      </c>
      <c r="BN6" s="32" t="str">
        <f>IF(BN7="","",IF(BN7="-","【-】","【"&amp;SUBSTITUTE(TEXT(BN7,"#,##0.00"),"-","△")&amp;"】"))</f>
        <v>【1,242.90】</v>
      </c>
      <c r="BO6" s="33">
        <f>IF(BO7="",NA(),BO7)</f>
        <v>35.74</v>
      </c>
      <c r="BP6" s="33">
        <f t="shared" ref="BP6:BX6" si="8">IF(BP7="",NA(),BP7)</f>
        <v>40.299999999999997</v>
      </c>
      <c r="BQ6" s="33">
        <f t="shared" si="8"/>
        <v>42.62</v>
      </c>
      <c r="BR6" s="33">
        <f t="shared" si="8"/>
        <v>43.9</v>
      </c>
      <c r="BS6" s="33">
        <f t="shared" si="8"/>
        <v>41.17</v>
      </c>
      <c r="BT6" s="33">
        <f t="shared" si="8"/>
        <v>56.46</v>
      </c>
      <c r="BU6" s="33">
        <f t="shared" si="8"/>
        <v>19.77</v>
      </c>
      <c r="BV6" s="33">
        <f t="shared" si="8"/>
        <v>34.25</v>
      </c>
      <c r="BW6" s="33">
        <f t="shared" si="8"/>
        <v>53.81</v>
      </c>
      <c r="BX6" s="33">
        <f t="shared" si="8"/>
        <v>40.6</v>
      </c>
      <c r="BY6" s="32" t="str">
        <f>IF(BY7="","",IF(BY7="-","【-】","【"&amp;SUBSTITUTE(TEXT(BY7,"#,##0.00"),"-","△")&amp;"】"))</f>
        <v>【33.35】</v>
      </c>
      <c r="BZ6" s="33">
        <f>IF(BZ7="",NA(),BZ7)</f>
        <v>338.78</v>
      </c>
      <c r="CA6" s="33">
        <f t="shared" ref="CA6:CI6" si="9">IF(CA7="",NA(),CA7)</f>
        <v>296.22000000000003</v>
      </c>
      <c r="CB6" s="33">
        <f t="shared" si="9"/>
        <v>277.27999999999997</v>
      </c>
      <c r="CC6" s="33">
        <f t="shared" si="9"/>
        <v>279.82</v>
      </c>
      <c r="CD6" s="33">
        <f t="shared" si="9"/>
        <v>294.33</v>
      </c>
      <c r="CE6" s="33">
        <f t="shared" si="9"/>
        <v>306.49</v>
      </c>
      <c r="CF6" s="33">
        <f t="shared" si="9"/>
        <v>878.73</v>
      </c>
      <c r="CG6" s="33">
        <f t="shared" si="9"/>
        <v>501.18</v>
      </c>
      <c r="CH6" s="33">
        <f t="shared" si="9"/>
        <v>284.64999999999998</v>
      </c>
      <c r="CI6" s="33">
        <f t="shared" si="9"/>
        <v>440.03</v>
      </c>
      <c r="CJ6" s="32" t="str">
        <f>IF(CJ7="","",IF(CJ7="-","【-】","【"&amp;SUBSTITUTE(TEXT(CJ7,"#,##0.00"),"-","△")&amp;"】"))</f>
        <v>【524.69】</v>
      </c>
      <c r="CK6" s="33">
        <f>IF(CK7="",NA(),CK7)</f>
        <v>65.17</v>
      </c>
      <c r="CL6" s="33">
        <f t="shared" ref="CL6:CT6" si="10">IF(CL7="",NA(),CL7)</f>
        <v>82.65</v>
      </c>
      <c r="CM6" s="33">
        <f t="shared" si="10"/>
        <v>75.87</v>
      </c>
      <c r="CN6" s="33">
        <f t="shared" si="10"/>
        <v>72.709999999999994</v>
      </c>
      <c r="CO6" s="33">
        <f t="shared" si="10"/>
        <v>71.13</v>
      </c>
      <c r="CP6" s="33">
        <f t="shared" si="10"/>
        <v>58.25</v>
      </c>
      <c r="CQ6" s="33">
        <f t="shared" si="10"/>
        <v>57.17</v>
      </c>
      <c r="CR6" s="33">
        <f t="shared" si="10"/>
        <v>57.55</v>
      </c>
      <c r="CS6" s="33">
        <f t="shared" si="10"/>
        <v>58.96</v>
      </c>
      <c r="CT6" s="33">
        <f t="shared" si="10"/>
        <v>57.29</v>
      </c>
      <c r="CU6" s="32" t="str">
        <f>IF(CU7="","",IF(CU7="-","【-】","【"&amp;SUBSTITUTE(TEXT(CU7,"#,##0.00"),"-","△")&amp;"】"))</f>
        <v>【57.58】</v>
      </c>
      <c r="CV6" s="33">
        <f>IF(CV7="",NA(),CV7)</f>
        <v>86.05</v>
      </c>
      <c r="CW6" s="33">
        <f t="shared" ref="CW6:DE6" si="11">IF(CW7="",NA(),CW7)</f>
        <v>70.180000000000007</v>
      </c>
      <c r="CX6" s="33">
        <f t="shared" si="11"/>
        <v>77.42</v>
      </c>
      <c r="CY6" s="33">
        <f t="shared" si="11"/>
        <v>77.42</v>
      </c>
      <c r="CZ6" s="33">
        <f t="shared" si="11"/>
        <v>81.99</v>
      </c>
      <c r="DA6" s="33">
        <f t="shared" si="11"/>
        <v>74.53</v>
      </c>
      <c r="DB6" s="33">
        <f t="shared" si="11"/>
        <v>74.94</v>
      </c>
      <c r="DC6" s="33">
        <f t="shared" si="11"/>
        <v>74.14</v>
      </c>
      <c r="DD6" s="33">
        <f t="shared" si="11"/>
        <v>76.58</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0.98</v>
      </c>
      <c r="EL6" s="33">
        <f t="shared" si="14"/>
        <v>0.65</v>
      </c>
      <c r="EM6" s="32" t="str">
        <f>IF(EM7="","",IF(EM7="-","【-】","【"&amp;SUBSTITUTE(TEXT(EM7,"#,##0.00"),"-","△")&amp;"】"))</f>
        <v>【0.71】</v>
      </c>
    </row>
    <row r="7" spans="1:143" s="34" customFormat="1">
      <c r="A7" s="26"/>
      <c r="B7" s="35">
        <v>2015</v>
      </c>
      <c r="C7" s="35">
        <v>394114</v>
      </c>
      <c r="D7" s="35">
        <v>47</v>
      </c>
      <c r="E7" s="35">
        <v>1</v>
      </c>
      <c r="F7" s="35">
        <v>0</v>
      </c>
      <c r="G7" s="35">
        <v>0</v>
      </c>
      <c r="H7" s="35" t="s">
        <v>93</v>
      </c>
      <c r="I7" s="35" t="s">
        <v>94</v>
      </c>
      <c r="J7" s="35" t="s">
        <v>95</v>
      </c>
      <c r="K7" s="35" t="s">
        <v>96</v>
      </c>
      <c r="L7" s="35" t="s">
        <v>97</v>
      </c>
      <c r="M7" s="36" t="s">
        <v>98</v>
      </c>
      <c r="N7" s="36" t="s">
        <v>99</v>
      </c>
      <c r="O7" s="36">
        <v>75.650000000000006</v>
      </c>
      <c r="P7" s="36">
        <v>2056</v>
      </c>
      <c r="Q7" s="36">
        <v>6143</v>
      </c>
      <c r="R7" s="36">
        <v>197.85</v>
      </c>
      <c r="S7" s="36">
        <v>31.05</v>
      </c>
      <c r="T7" s="36">
        <v>4632</v>
      </c>
      <c r="U7" s="36">
        <v>10.84</v>
      </c>
      <c r="V7" s="36">
        <v>427.31</v>
      </c>
      <c r="W7" s="36">
        <v>73.400000000000006</v>
      </c>
      <c r="X7" s="36">
        <v>70.67</v>
      </c>
      <c r="Y7" s="36">
        <v>71.23</v>
      </c>
      <c r="Z7" s="36">
        <v>71.680000000000007</v>
      </c>
      <c r="AA7" s="36">
        <v>73.150000000000006</v>
      </c>
      <c r="AB7" s="36">
        <v>75.89</v>
      </c>
      <c r="AC7" s="36">
        <v>74.52</v>
      </c>
      <c r="AD7" s="36">
        <v>76.09</v>
      </c>
      <c r="AE7" s="36">
        <v>75.09</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2061.7399999999998</v>
      </c>
      <c r="BE7" s="36">
        <v>1999.27</v>
      </c>
      <c r="BF7" s="36">
        <v>2091.48</v>
      </c>
      <c r="BG7" s="36">
        <v>1949.53</v>
      </c>
      <c r="BH7" s="36">
        <v>1849.25</v>
      </c>
      <c r="BI7" s="36">
        <v>1124.6400000000001</v>
      </c>
      <c r="BJ7" s="36">
        <v>1108.26</v>
      </c>
      <c r="BK7" s="36">
        <v>1113.76</v>
      </c>
      <c r="BL7" s="36">
        <v>1228.58</v>
      </c>
      <c r="BM7" s="36">
        <v>1134.67</v>
      </c>
      <c r="BN7" s="36">
        <v>1242.9000000000001</v>
      </c>
      <c r="BO7" s="36">
        <v>35.74</v>
      </c>
      <c r="BP7" s="36">
        <v>40.299999999999997</v>
      </c>
      <c r="BQ7" s="36">
        <v>42.62</v>
      </c>
      <c r="BR7" s="36">
        <v>43.9</v>
      </c>
      <c r="BS7" s="36">
        <v>41.17</v>
      </c>
      <c r="BT7" s="36">
        <v>56.46</v>
      </c>
      <c r="BU7" s="36">
        <v>19.77</v>
      </c>
      <c r="BV7" s="36">
        <v>34.25</v>
      </c>
      <c r="BW7" s="36">
        <v>53.81</v>
      </c>
      <c r="BX7" s="36">
        <v>40.6</v>
      </c>
      <c r="BY7" s="36">
        <v>33.35</v>
      </c>
      <c r="BZ7" s="36">
        <v>338.78</v>
      </c>
      <c r="CA7" s="36">
        <v>296.22000000000003</v>
      </c>
      <c r="CB7" s="36">
        <v>277.27999999999997</v>
      </c>
      <c r="CC7" s="36">
        <v>279.82</v>
      </c>
      <c r="CD7" s="36">
        <v>294.33</v>
      </c>
      <c r="CE7" s="36">
        <v>306.49</v>
      </c>
      <c r="CF7" s="36">
        <v>878.73</v>
      </c>
      <c r="CG7" s="36">
        <v>501.18</v>
      </c>
      <c r="CH7" s="36">
        <v>284.64999999999998</v>
      </c>
      <c r="CI7" s="36">
        <v>440.03</v>
      </c>
      <c r="CJ7" s="36">
        <v>524.69000000000005</v>
      </c>
      <c r="CK7" s="36">
        <v>65.17</v>
      </c>
      <c r="CL7" s="36">
        <v>82.65</v>
      </c>
      <c r="CM7" s="36">
        <v>75.87</v>
      </c>
      <c r="CN7" s="36">
        <v>72.709999999999994</v>
      </c>
      <c r="CO7" s="36">
        <v>71.13</v>
      </c>
      <c r="CP7" s="36">
        <v>58.25</v>
      </c>
      <c r="CQ7" s="36">
        <v>57.17</v>
      </c>
      <c r="CR7" s="36">
        <v>57.55</v>
      </c>
      <c r="CS7" s="36">
        <v>58.96</v>
      </c>
      <c r="CT7" s="36">
        <v>57.29</v>
      </c>
      <c r="CU7" s="36">
        <v>57.58</v>
      </c>
      <c r="CV7" s="36">
        <v>86.05</v>
      </c>
      <c r="CW7" s="36">
        <v>70.180000000000007</v>
      </c>
      <c r="CX7" s="36">
        <v>77.42</v>
      </c>
      <c r="CY7" s="36">
        <v>77.42</v>
      </c>
      <c r="CZ7" s="36">
        <v>81.99</v>
      </c>
      <c r="DA7" s="36">
        <v>74.53</v>
      </c>
      <c r="DB7" s="36">
        <v>74.94</v>
      </c>
      <c r="DC7" s="36">
        <v>74.14</v>
      </c>
      <c r="DD7" s="36">
        <v>76.58</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0.98</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2016-12-02T02:22:03Z</dcterms:created>
  <dcterms:modified xsi:type="dcterms:W3CDTF">2017-02-21T00:47:49Z</dcterms:modified>
  <cp:category/>
</cp:coreProperties>
</file>