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nken\Desktop\近森\２．水道\調査\H28\経営比較分析表\Ｈ28\33 三原村\"/>
    </mc:Choice>
  </mc:AlternateContent>
  <workbookProtection workbookPassword="8649" lockStructure="1"/>
  <bookViews>
    <workbookView xWindow="0" yWindow="0" windowWidth="19200" windowHeight="1159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<sst xmlns="http://schemas.openxmlformats.org/spreadsheetml/2006/main" count="218" uniqueCount="108">
  <si>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</si>
  <si>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</si>
  <si>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</si>
  <si>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</si>
  <si>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</si>
  <si>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</si>
  <si>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</si>
  <si>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</si>
  <si>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</si>
  <si>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</si>
  <si>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</si>
  <si>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</si>
  <si>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</si>
  <si>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</si>
  <si>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</si>
  <si>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</si>
  <si>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</si>
  <si>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</si>
  <si>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</si>
  <si>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</si>
  <si>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</si>
  <si>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</si>
  <si>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</si>
  <si>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</si>
  <si>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</si>
  <si>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</si>
  <si>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</si>
  <si>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</si>
  <si>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</si>
  <si>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</si>
  <si>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</si>
  <si>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</si>
  <si>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</si>
  <si>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</si>
  <si>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</si>
  <si>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</si>
  <si>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</si>
  <si>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</si>
  <si>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</si>
  <si>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</si>
  <si>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</si>
  <si>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</si>
  <si>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</si>
  <si>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</si>
  <si>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</si>
  <si>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</si>
  <si>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</si>
  <si>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</si>
  <si>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</si>
  <si>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</si>
  <si>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</si>
  <si>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</si>
  <si>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</si>
  <si>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</si>
  <si>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</si>
  <si>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</si>
  <si>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</si>
  <si>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</si>
  <si>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</si>
  <si>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</si>
  <si>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</si>
  <si>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</si>
  <si>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</si>
  <si>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</si>
  <si>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</si>
  <si>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</si>
  <si>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</si>
  <si>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</si>
  <si>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</si>
  <si>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</si>
  <si>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</si>
  <si>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</si>
  <si>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</si>
  <si>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</si>
  <si>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</si>
  <si>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</si>
  <si>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</si>
  <si>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</si>
  <si>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</si>
  <si>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</si>
  <si>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</si>
  <si>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</si>
  <si>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</si>
  <si>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</si>
  <si>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</si>
  <si>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</si>
  <si>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</si>
  <si>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</si>
  <si>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</si>
  <si>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</si>
  <si>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</si>
  <si>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</si>
  <si>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</si>
  <si>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三原村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</si>
  <si>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</si>
  <si>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</si>
  <si>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</si>
  <si>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</si>
  <si>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</si>
  <si>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</si>
  <si>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</si>
  <si>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</si>
  <si>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</si>
  <si>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</si>
  <si>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</si>
  <si>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が少ないため総収益が少なく、管路延長が人口の割りに長いため経費もかさみ、収益的収支比率については50％程度と平均値を下回り、料金回収率については平均値を上回っているものの、単年度赤字であることより、水道料金の改定を踏まえた経営改善に向けた取組みが必要であると考えられる。</t>
    <rPh sb="0" eb="2">
      <t>キュウスイ</t>
    </rPh>
    <rPh sb="2" eb="4">
      <t>ジンコウ</t>
    </rPh>
    <rPh sb="5" eb="6">
      <t>スク</t>
    </rPh>
    <rPh sb="10" eb="13">
      <t>ソウシュウエキ</t>
    </rPh>
    <rPh sb="14" eb="15">
      <t>スク</t>
    </rPh>
    <rPh sb="18" eb="20">
      <t>カンロ</t>
    </rPh>
    <rPh sb="20" eb="22">
      <t>エンチョウ</t>
    </rPh>
    <rPh sb="23" eb="25">
      <t>ジンコウ</t>
    </rPh>
    <rPh sb="26" eb="27">
      <t>ワ</t>
    </rPh>
    <rPh sb="29" eb="30">
      <t>ナガ</t>
    </rPh>
    <rPh sb="33" eb="35">
      <t>ケイヒ</t>
    </rPh>
    <rPh sb="40" eb="43">
      <t>シュウエキテキ</t>
    </rPh>
    <rPh sb="43" eb="45">
      <t>シュウシ</t>
    </rPh>
    <rPh sb="45" eb="47">
      <t>ヒリツ</t>
    </rPh>
    <rPh sb="55" eb="57">
      <t>テイド</t>
    </rPh>
    <rPh sb="58" eb="61">
      <t>ヘイキンチ</t>
    </rPh>
    <rPh sb="62" eb="64">
      <t>シタマワ</t>
    </rPh>
    <rPh sb="66" eb="68">
      <t>リョウキン</t>
    </rPh>
    <rPh sb="68" eb="70">
      <t>カイシュウ</t>
    </rPh>
    <rPh sb="70" eb="71">
      <t>リツ</t>
    </rPh>
    <rPh sb="76" eb="79">
      <t>ヘイキンチ</t>
    </rPh>
    <rPh sb="80" eb="82">
      <t>ウワマワ</t>
    </rPh>
    <rPh sb="90" eb="93">
      <t>タンネンド</t>
    </rPh>
    <rPh sb="93" eb="95">
      <t>アカジ</t>
    </rPh>
    <rPh sb="103" eb="105">
      <t>スイドウ</t>
    </rPh>
    <rPh sb="105" eb="107">
      <t>リョウキン</t>
    </rPh>
    <rPh sb="108" eb="110">
      <t>カイテイ</t>
    </rPh>
    <rPh sb="111" eb="112">
      <t>フ</t>
    </rPh>
    <rPh sb="115" eb="117">
      <t>ケイエイ</t>
    </rPh>
    <rPh sb="117" eb="119">
      <t>カイゼン</t>
    </rPh>
    <rPh sb="120" eb="121">
      <t>ム</t>
    </rPh>
    <rPh sb="123" eb="125">
      <t>トリク</t>
    </rPh>
    <rPh sb="127" eb="129">
      <t>ヒツヨウ</t>
    </rPh>
    <rPh sb="133" eb="134">
      <t>カンガ</t>
    </rPh>
    <phoneticPr fontId="4"/>
  </si>
  <si>
    <t>今後は人口の減少に伴い年間総有収水量は減少していくと考えられる。
このような状況を踏まえ、水道事業の現状の分析を行い、将来の水需要量に見合った施設整備計画（長寿命化計画の策定）及び財政収支計画に基づいた経営改善に向けた取組みが必要である。</t>
    <rPh sb="0" eb="2">
      <t>コンゴ</t>
    </rPh>
    <rPh sb="3" eb="5">
      <t>ジンコウ</t>
    </rPh>
    <rPh sb="6" eb="8">
      <t>ゲンショウ</t>
    </rPh>
    <rPh sb="9" eb="10">
      <t>トモナ</t>
    </rPh>
    <rPh sb="11" eb="13">
      <t>ネンカン</t>
    </rPh>
    <rPh sb="13" eb="14">
      <t>ソウ</t>
    </rPh>
    <rPh sb="14" eb="16">
      <t>ユウシュウ</t>
    </rPh>
    <rPh sb="16" eb="18">
      <t>スイリョウ</t>
    </rPh>
    <rPh sb="19" eb="21">
      <t>ゲンショウ</t>
    </rPh>
    <rPh sb="26" eb="27">
      <t>カンガ</t>
    </rPh>
    <rPh sb="38" eb="40">
      <t>ジョウキョウ</t>
    </rPh>
    <rPh sb="41" eb="42">
      <t>フ</t>
    </rPh>
    <rPh sb="45" eb="47">
      <t>スイドウ</t>
    </rPh>
    <rPh sb="47" eb="49">
      <t>ジギョウ</t>
    </rPh>
    <rPh sb="50" eb="52">
      <t>ゲンジョウ</t>
    </rPh>
    <rPh sb="53" eb="55">
      <t>ブンセキ</t>
    </rPh>
    <rPh sb="56" eb="57">
      <t>オコナ</t>
    </rPh>
    <rPh sb="59" eb="61">
      <t>ショウライ</t>
    </rPh>
    <rPh sb="62" eb="63">
      <t>ミズ</t>
    </rPh>
    <rPh sb="63" eb="65">
      <t>ジュヨウ</t>
    </rPh>
    <rPh sb="65" eb="66">
      <t>リョウ</t>
    </rPh>
    <rPh sb="67" eb="69">
      <t>ミア</t>
    </rPh>
    <rPh sb="71" eb="73">
      <t>シセツ</t>
    </rPh>
    <rPh sb="73" eb="75">
      <t>セイビ</t>
    </rPh>
    <rPh sb="75" eb="77">
      <t>ケイカク</t>
    </rPh>
    <rPh sb="78" eb="79">
      <t>チョウ</t>
    </rPh>
    <rPh sb="79" eb="82">
      <t>ジュミョウカ</t>
    </rPh>
    <rPh sb="82" eb="84">
      <t>ケイカク</t>
    </rPh>
    <rPh sb="85" eb="86">
      <t>サク</t>
    </rPh>
    <rPh sb="86" eb="87">
      <t>テイ</t>
    </rPh>
    <rPh sb="88" eb="89">
      <t>オヨ</t>
    </rPh>
    <rPh sb="90" eb="92">
      <t>ザイセイ</t>
    </rPh>
    <rPh sb="92" eb="94">
      <t>シュウシ</t>
    </rPh>
    <rPh sb="94" eb="96">
      <t>ケイカク</t>
    </rPh>
    <rPh sb="97" eb="98">
      <t>モト</t>
    </rPh>
    <rPh sb="101" eb="103">
      <t>ケイエイ</t>
    </rPh>
    <rPh sb="103" eb="105">
      <t>カイゼン</t>
    </rPh>
    <rPh sb="106" eb="107">
      <t>ム</t>
    </rPh>
    <rPh sb="109" eb="111">
      <t>トリク</t>
    </rPh>
    <rPh sb="113" eb="115">
      <t>ヒツヨウ</t>
    </rPh>
    <phoneticPr fontId="4"/>
  </si>
  <si>
    <t>施設、管路等については耐用年数が来ていないため、管路の更新等は行っていないが、平成27年度は漏水箇所が発見された為改善しています。今後は老朽化に伴い更新を実施していく中で、地震対策も考慮した更新が必要となり、厳しい財政状況が課題となる。</t>
    <rPh sb="0" eb="2">
      <t>シセツ</t>
    </rPh>
    <rPh sb="3" eb="5">
      <t>カンロ</t>
    </rPh>
    <rPh sb="5" eb="6">
      <t>トウ</t>
    </rPh>
    <rPh sb="11" eb="13">
      <t>タイヨウ</t>
    </rPh>
    <rPh sb="13" eb="15">
      <t>ネンスウ</t>
    </rPh>
    <rPh sb="16" eb="17">
      <t>キ</t>
    </rPh>
    <rPh sb="24" eb="26">
      <t>カンロ</t>
    </rPh>
    <rPh sb="27" eb="30">
      <t>コウシントウ</t>
    </rPh>
    <rPh sb="31" eb="32">
      <t>オコナ</t>
    </rPh>
    <rPh sb="39" eb="41">
      <t>ヘイセイ</t>
    </rPh>
    <rPh sb="43" eb="44">
      <t>ネン</t>
    </rPh>
    <rPh sb="44" eb="45">
      <t>ド</t>
    </rPh>
    <rPh sb="46" eb="48">
      <t>ロウスイ</t>
    </rPh>
    <rPh sb="48" eb="50">
      <t>カショ</t>
    </rPh>
    <rPh sb="51" eb="53">
      <t>ハッケン</t>
    </rPh>
    <rPh sb="56" eb="57">
      <t>タメ</t>
    </rPh>
    <rPh sb="57" eb="59">
      <t>カイゼン</t>
    </rPh>
    <rPh sb="65" eb="67">
      <t>コンゴ</t>
    </rPh>
    <rPh sb="68" eb="71">
      <t>ロウキュウカ</t>
    </rPh>
    <rPh sb="72" eb="73">
      <t>トモナ</t>
    </rPh>
    <rPh sb="74" eb="76">
      <t>コウシン</t>
    </rPh>
    <rPh sb="77" eb="79">
      <t>ジッシ</t>
    </rPh>
    <rPh sb="83" eb="84">
      <t>ナカ</t>
    </rPh>
    <rPh sb="86" eb="88">
      <t>ジシン</t>
    </rPh>
    <rPh sb="88" eb="90">
      <t>タイサク</t>
    </rPh>
    <rPh sb="91" eb="93">
      <t>コウリョ</t>
    </rPh>
    <rPh sb="95" eb="97">
      <t>コウシン</t>
    </rPh>
    <rPh sb="98" eb="100">
      <t>ヒツヨウ</t>
    </rPh>
    <rPh sb="104" eb="105">
      <t>キビ</t>
    </rPh>
    <rPh sb="107" eb="109">
      <t>ザイセイ</t>
    </rPh>
    <rPh sb="109" eb="111">
      <t>ジョウキョウ</t>
    </rPh>
    <rPh sb="112" eb="11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</si>
</sst>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192072"/>
        <c:axId val="18319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83192072"/>
        <c:axId val="183192464"/>
      </c:lineChart>
      <c:dateAx>
        <c:axId val="183192072"/>
        <c:scaling>
          <c:orientation val="minMax"/>
        </c:scaling>
        <c:delete val="1"/>
        <c:axPos val="b"/>
        <c:numFmt formatCode="ge" sourceLinked="1"/>
        <c:majorTickMark val="none"/>
        <c:minorTickMark val="none"/>
        <c:tickLblPos val="none"/>
        <c:crossAx val="183192464"/>
        <c:crosses val="autoZero"/>
        <c:auto val="1"/>
        <c:lblOffset val="100"/>
        <c:baseTimeUnit val="years"/>
      </c:dateAx>
      <c:valAx>
        <c:axId val="18319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9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60.08</c:v>
                </c:pt>
                <c:pt idx="1">
                  <c:v>59.95</c:v>
                </c:pt>
                <c:pt idx="2">
                  <c:v>59.53</c:v>
                </c:pt>
                <c:pt idx="3">
                  <c:v>58.28</c:v>
                </c:pt>
                <c:pt idx="4">
                  <c:v>62.4</c:v>
                </c:pt>
              </c:numCache>
            </c:numRef>
          </c:val>
        </c:ser>
        <c:dLbls>
          <c:showLegendKey val="0"/>
          <c:showVal val="0"/>
          <c:showCatName val="0"/>
          <c:showSerName val="0"/>
          <c:showPercent val="0"/>
          <c:showBubbleSize val="0"/>
        </c:dLbls>
        <c:gapWidth val="150"/>
        <c:axId val="425436632"/>
        <c:axId val="42614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425436632"/>
        <c:axId val="426149368"/>
      </c:lineChart>
      <c:dateAx>
        <c:axId val="425436632"/>
        <c:scaling>
          <c:orientation val="minMax"/>
        </c:scaling>
        <c:delete val="1"/>
        <c:axPos val="b"/>
        <c:numFmt formatCode="ge" sourceLinked="1"/>
        <c:majorTickMark val="none"/>
        <c:minorTickMark val="none"/>
        <c:tickLblPos val="none"/>
        <c:crossAx val="426149368"/>
        <c:crosses val="autoZero"/>
        <c:auto val="1"/>
        <c:lblOffset val="100"/>
        <c:baseTimeUnit val="years"/>
      </c:dateAx>
      <c:valAx>
        <c:axId val="42614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74.5</c:v>
                </c:pt>
                <c:pt idx="1">
                  <c:v>74.5</c:v>
                </c:pt>
                <c:pt idx="2">
                  <c:v>75.040000000000006</c:v>
                </c:pt>
                <c:pt idx="3">
                  <c:v>74.13</c:v>
                </c:pt>
                <c:pt idx="4">
                  <c:v>69.5</c:v>
                </c:pt>
              </c:numCache>
            </c:numRef>
          </c:val>
        </c:ser>
        <c:dLbls>
          <c:showLegendKey val="0"/>
          <c:showVal val="0"/>
          <c:showCatName val="0"/>
          <c:showSerName val="0"/>
          <c:showPercent val="0"/>
          <c:showBubbleSize val="0"/>
        </c:dLbls>
        <c:gapWidth val="150"/>
        <c:axId val="426150544"/>
        <c:axId val="42615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426150544"/>
        <c:axId val="426150936"/>
      </c:lineChart>
      <c:dateAx>
        <c:axId val="426150544"/>
        <c:scaling>
          <c:orientation val="minMax"/>
        </c:scaling>
        <c:delete val="1"/>
        <c:axPos val="b"/>
        <c:numFmt formatCode="ge" sourceLinked="1"/>
        <c:majorTickMark val="none"/>
        <c:minorTickMark val="none"/>
        <c:tickLblPos val="none"/>
        <c:crossAx val="426150936"/>
        <c:crosses val="autoZero"/>
        <c:auto val="1"/>
        <c:lblOffset val="100"/>
        <c:baseTimeUnit val="years"/>
      </c:dateAx>
      <c:valAx>
        <c:axId val="42615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5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45.28</c:v>
                </c:pt>
                <c:pt idx="1">
                  <c:v>45.12</c:v>
                </c:pt>
                <c:pt idx="2">
                  <c:v>53.54</c:v>
                </c:pt>
                <c:pt idx="3">
                  <c:v>49.73</c:v>
                </c:pt>
                <c:pt idx="4">
                  <c:v>48.65</c:v>
                </c:pt>
              </c:numCache>
            </c:numRef>
          </c:val>
        </c:ser>
        <c:dLbls>
          <c:showLegendKey val="0"/>
          <c:showVal val="0"/>
          <c:showCatName val="0"/>
          <c:showSerName val="0"/>
          <c:showPercent val="0"/>
          <c:showBubbleSize val="0"/>
        </c:dLbls>
        <c:gapWidth val="150"/>
        <c:axId val="425175168"/>
        <c:axId val="4251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425175168"/>
        <c:axId val="425175560"/>
      </c:lineChart>
      <c:dateAx>
        <c:axId val="425175168"/>
        <c:scaling>
          <c:orientation val="minMax"/>
        </c:scaling>
        <c:delete val="1"/>
        <c:axPos val="b"/>
        <c:numFmt formatCode="ge" sourceLinked="1"/>
        <c:majorTickMark val="none"/>
        <c:minorTickMark val="none"/>
        <c:tickLblPos val="none"/>
        <c:crossAx val="425175560"/>
        <c:crosses val="autoZero"/>
        <c:auto val="1"/>
        <c:lblOffset val="100"/>
        <c:baseTimeUnit val="years"/>
      </c:dateAx>
      <c:valAx>
        <c:axId val="4251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5176736"/>
        <c:axId val="42517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176736"/>
        <c:axId val="425177128"/>
      </c:lineChart>
      <c:dateAx>
        <c:axId val="425176736"/>
        <c:scaling>
          <c:orientation val="minMax"/>
        </c:scaling>
        <c:delete val="1"/>
        <c:axPos val="b"/>
        <c:numFmt formatCode="ge" sourceLinked="1"/>
        <c:majorTickMark val="none"/>
        <c:minorTickMark val="none"/>
        <c:tickLblPos val="none"/>
        <c:crossAx val="425177128"/>
        <c:crosses val="autoZero"/>
        <c:auto val="1"/>
        <c:lblOffset val="100"/>
        <c:baseTimeUnit val="years"/>
      </c:dateAx>
      <c:valAx>
        <c:axId val="42517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5178304"/>
        <c:axId val="42530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178304"/>
        <c:axId val="425303112"/>
      </c:lineChart>
      <c:dateAx>
        <c:axId val="425178304"/>
        <c:scaling>
          <c:orientation val="minMax"/>
        </c:scaling>
        <c:delete val="1"/>
        <c:axPos val="b"/>
        <c:numFmt formatCode="ge" sourceLinked="1"/>
        <c:majorTickMark val="none"/>
        <c:minorTickMark val="none"/>
        <c:tickLblPos val="none"/>
        <c:crossAx val="425303112"/>
        <c:crosses val="autoZero"/>
        <c:auto val="1"/>
        <c:lblOffset val="100"/>
        <c:baseTimeUnit val="years"/>
      </c:dateAx>
      <c:valAx>
        <c:axId val="42530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5305856"/>
        <c:axId val="42530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305856"/>
        <c:axId val="425306248"/>
      </c:lineChart>
      <c:dateAx>
        <c:axId val="425305856"/>
        <c:scaling>
          <c:orientation val="minMax"/>
        </c:scaling>
        <c:delete val="1"/>
        <c:axPos val="b"/>
        <c:numFmt formatCode="ge" sourceLinked="1"/>
        <c:majorTickMark val="none"/>
        <c:minorTickMark val="none"/>
        <c:tickLblPos val="none"/>
        <c:crossAx val="425306248"/>
        <c:crosses val="autoZero"/>
        <c:auto val="1"/>
        <c:lblOffset val="100"/>
        <c:baseTimeUnit val="years"/>
      </c:dateAx>
      <c:valAx>
        <c:axId val="42530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5437024"/>
        <c:axId val="42543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5437024"/>
        <c:axId val="425437416"/>
      </c:lineChart>
      <c:dateAx>
        <c:axId val="425437024"/>
        <c:scaling>
          <c:orientation val="minMax"/>
        </c:scaling>
        <c:delete val="1"/>
        <c:axPos val="b"/>
        <c:numFmt formatCode="ge" sourceLinked="1"/>
        <c:majorTickMark val="none"/>
        <c:minorTickMark val="none"/>
        <c:tickLblPos val="none"/>
        <c:crossAx val="425437416"/>
        <c:crosses val="autoZero"/>
        <c:auto val="1"/>
        <c:lblOffset val="100"/>
        <c:baseTimeUnit val="years"/>
      </c:dateAx>
      <c:valAx>
        <c:axId val="42543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2210.8200000000002</c:v>
                </c:pt>
                <c:pt idx="1">
                  <c:v>2080.11</c:v>
                </c:pt>
                <c:pt idx="2">
                  <c:v>1949.5</c:v>
                </c:pt>
                <c:pt idx="3">
                  <c:v>1824.03</c:v>
                </c:pt>
                <c:pt idx="4">
                  <c:v>1661.78</c:v>
                </c:pt>
              </c:numCache>
            </c:numRef>
          </c:val>
        </c:ser>
        <c:dLbls>
          <c:showLegendKey val="0"/>
          <c:showVal val="0"/>
          <c:showCatName val="0"/>
          <c:showSerName val="0"/>
          <c:showPercent val="0"/>
          <c:showBubbleSize val="0"/>
        </c:dLbls>
        <c:gapWidth val="150"/>
        <c:axId val="425438592"/>
        <c:axId val="42543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425438592"/>
        <c:axId val="425438984"/>
      </c:lineChart>
      <c:dateAx>
        <c:axId val="425438592"/>
        <c:scaling>
          <c:orientation val="minMax"/>
        </c:scaling>
        <c:delete val="1"/>
        <c:axPos val="b"/>
        <c:numFmt formatCode="ge" sourceLinked="1"/>
        <c:majorTickMark val="none"/>
        <c:minorTickMark val="none"/>
        <c:tickLblPos val="none"/>
        <c:crossAx val="425438984"/>
        <c:crosses val="autoZero"/>
        <c:auto val="1"/>
        <c:lblOffset val="100"/>
        <c:baseTimeUnit val="years"/>
      </c:dateAx>
      <c:valAx>
        <c:axId val="4254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41.25</c:v>
                </c:pt>
                <c:pt idx="1">
                  <c:v>41.11</c:v>
                </c:pt>
                <c:pt idx="2">
                  <c:v>40.81</c:v>
                </c:pt>
                <c:pt idx="3">
                  <c:v>39.090000000000003</c:v>
                </c:pt>
                <c:pt idx="4">
                  <c:v>38.81</c:v>
                </c:pt>
              </c:numCache>
            </c:numRef>
          </c:val>
        </c:ser>
        <c:dLbls>
          <c:showLegendKey val="0"/>
          <c:showVal val="0"/>
          <c:showCatName val="0"/>
          <c:showSerName val="0"/>
          <c:showPercent val="0"/>
          <c:showBubbleSize val="0"/>
        </c:dLbls>
        <c:gapWidth val="150"/>
        <c:axId val="426147800"/>
        <c:axId val="4261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426147800"/>
        <c:axId val="426148192"/>
      </c:lineChart>
      <c:dateAx>
        <c:axId val="426147800"/>
        <c:scaling>
          <c:orientation val="minMax"/>
        </c:scaling>
        <c:delete val="1"/>
        <c:axPos val="b"/>
        <c:numFmt formatCode="ge" sourceLinked="1"/>
        <c:majorTickMark val="none"/>
        <c:minorTickMark val="none"/>
        <c:tickLblPos val="none"/>
        <c:crossAx val="426148192"/>
        <c:crosses val="autoZero"/>
        <c:auto val="1"/>
        <c:lblOffset val="100"/>
        <c:baseTimeUnit val="years"/>
      </c:dateAx>
      <c:valAx>
        <c:axId val="4261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14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279.61</c:v>
                </c:pt>
                <c:pt idx="1">
                  <c:v>281.33999999999997</c:v>
                </c:pt>
                <c:pt idx="2">
                  <c:v>282.27999999999997</c:v>
                </c:pt>
                <c:pt idx="3">
                  <c:v>302.27</c:v>
                </c:pt>
                <c:pt idx="4">
                  <c:v>305.5</c:v>
                </c:pt>
              </c:numCache>
            </c:numRef>
          </c:val>
        </c:ser>
        <c:dLbls>
          <c:showLegendKey val="0"/>
          <c:showVal val="0"/>
          <c:showCatName val="0"/>
          <c:showSerName val="0"/>
          <c:showPercent val="0"/>
          <c:showBubbleSize val="0"/>
        </c:dLbls>
        <c:gapWidth val="150"/>
        <c:axId val="425305464"/>
        <c:axId val="42530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425305464"/>
        <c:axId val="425305072"/>
      </c:lineChart>
      <c:dateAx>
        <c:axId val="425305464"/>
        <c:scaling>
          <c:orientation val="minMax"/>
        </c:scaling>
        <c:delete val="1"/>
        <c:axPos val="b"/>
        <c:numFmt formatCode="ge" sourceLinked="1"/>
        <c:majorTickMark val="none"/>
        <c:minorTickMark val="none"/>
        <c:tickLblPos val="none"/>
        <c:crossAx val="425305072"/>
        <c:crosses val="autoZero"/>
        <c:auto val="1"/>
        <c:lblOffset val="100"/>
        <c:baseTimeUnit val="years"/>
      </c:dateAx>
      <c:valAx>
        <c:axId val="42530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0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12"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三原村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1672</v>
      </c>
      <c r="AJ8" s="74"/>
      <c r="AK8" s="74"/>
      <c r="AL8" s="74"/>
      <c r="AM8" s="74"/>
      <c r="AN8" s="74"/>
      <c r="AO8" s="74"/>
      <c r="AP8" s="75"/>
      <c r="AQ8" s="56">
        <f>データ!R6</f>
        <v>85.37</v>
      </c>
      <c r="AR8" s="56"/>
      <c r="AS8" s="56"/>
      <c r="AT8" s="56"/>
      <c r="AU8" s="56"/>
      <c r="AV8" s="56"/>
      <c r="AW8" s="56"/>
      <c r="AX8" s="56"/>
      <c r="AY8" s="56">
        <f>データ!S6</f>
        <v>19.59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99.82</v>
      </c>
      <c r="S10" s="56"/>
      <c r="T10" s="56"/>
      <c r="U10" s="56"/>
      <c r="V10" s="56"/>
      <c r="W10" s="56"/>
      <c r="X10" s="56"/>
      <c r="Y10" s="56"/>
      <c r="Z10" s="64">
        <f>データ!P6</f>
        <v>2138</v>
      </c>
      <c r="AA10" s="64"/>
      <c r="AB10" s="64"/>
      <c r="AC10" s="64"/>
      <c r="AD10" s="64"/>
      <c r="AE10" s="64"/>
      <c r="AF10" s="64"/>
      <c r="AG10" s="64"/>
      <c r="AH10" s="2"/>
      <c r="AI10" s="64">
        <f>データ!T6</f>
        <v>1655</v>
      </c>
      <c r="AJ10" s="64"/>
      <c r="AK10" s="64"/>
      <c r="AL10" s="64"/>
      <c r="AM10" s="64"/>
      <c r="AN10" s="64"/>
      <c r="AO10" s="64"/>
      <c r="AP10" s="64"/>
      <c r="AQ10" s="56">
        <f>データ!U6</f>
        <v>53.44</v>
      </c>
      <c r="AR10" s="56"/>
      <c r="AS10" s="56"/>
      <c r="AT10" s="56"/>
      <c r="AU10" s="56"/>
      <c r="AV10" s="56"/>
      <c r="AW10" s="56"/>
      <c r="AX10" s="56"/>
      <c r="AY10" s="56">
        <f>データ!V6</f>
        <v>30.97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394271</v>
      </c>
      <c r="D6" s="31">
        <f t="shared" si="3"/>
        <v>47</v>
      </c>
      <c r="E6" s="31">
        <f t="shared" si="3"/>
        <v>1</v>
      </c>
      <c r="F6" s="31">
        <f t="shared" si="3"/>
        <v>0</v>
      </c>
      <c r="G6" s="31">
        <f t="shared" si="3"/>
        <v>0</v>
      </c>
      <c r="H6" s="31" t="str">
        <f t="shared" si="3"/>
        <v>高知県　三原村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99.82</v>
      </c>
      <c r="P6" s="32">
        <f t="shared" si="3"/>
        <v>2138</v>
      </c>
      <c r="Q6" s="32">
        <f t="shared" si="3"/>
        <v>1672</v>
      </c>
      <c r="R6" s="32">
        <f t="shared" si="3"/>
        <v>85.37</v>
      </c>
      <c r="S6" s="32">
        <f t="shared" si="3"/>
        <v>19.59</v>
      </c>
      <c r="T6" s="32">
        <f t="shared" si="3"/>
        <v>1655</v>
      </c>
      <c r="U6" s="32">
        <f t="shared" si="3"/>
        <v>53.44</v>
      </c>
      <c r="V6" s="32">
        <f t="shared" si="3"/>
        <v>30.97</v>
      </c>
      <c r="W6" s="33">
        <f>IF(W7="",NA(),W7)</f>
        <v>45.28</v>
      </c>
      <c r="X6" s="33">
        <f t="shared" ref="X6:AF6" si="4">IF(X7="",NA(),X7)</f>
        <v>45.12</v>
      </c>
      <c r="Y6" s="33">
        <f t="shared" si="4"/>
        <v>53.54</v>
      </c>
      <c r="Z6" s="33">
        <f t="shared" si="4"/>
        <v>49.73</v>
      </c>
      <c r="AA6" s="33">
        <f t="shared" si="4"/>
        <v>48.65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2210.8200000000002</v>
      </c>
      <c r="BE6" s="33">
        <f t="shared" ref="BE6:BM6" si="7">IF(BE7="",NA(),BE7)</f>
        <v>2080.11</v>
      </c>
      <c r="BF6" s="33">
        <f t="shared" si="7"/>
        <v>1949.5</v>
      </c>
      <c r="BG6" s="33">
        <f t="shared" si="7"/>
        <v>1824.03</v>
      </c>
      <c r="BH6" s="33">
        <f t="shared" si="7"/>
        <v>1661.78</v>
      </c>
      <c r="BI6" s="33">
        <f t="shared" si="7"/>
        <v>1442.51</v>
      </c>
      <c r="BJ6" s="33">
        <f t="shared" si="7"/>
        <v>1496.15</v>
      </c>
      <c r="BK6" s="33">
        <f t="shared" si="7"/>
        <v>1462.56</v>
      </c>
      <c r="BL6" s="33">
        <f t="shared" si="7"/>
        <v>1486.62</v>
      </c>
      <c r="BM6" s="33">
        <f t="shared" si="7"/>
        <v>1510.14</v>
      </c>
      <c r="BN6" s="32" t="str">
        <f>IF(BN7="","",IF(BN7="-","【-】","【"&amp;SUBSTITUTE(TEXT(BN7,"#,##0.00"),"-","△")&amp;"】"))</f>
        <v>【1,242.90】</v>
      </c>
      <c r="BO6" s="33">
        <f>IF(BO7="",NA(),BO7)</f>
        <v>41.25</v>
      </c>
      <c r="BP6" s="33">
        <f t="shared" ref="BP6:BX6" si="8">IF(BP7="",NA(),BP7)</f>
        <v>41.11</v>
      </c>
      <c r="BQ6" s="33">
        <f t="shared" si="8"/>
        <v>40.81</v>
      </c>
      <c r="BR6" s="33">
        <f t="shared" si="8"/>
        <v>39.090000000000003</v>
      </c>
      <c r="BS6" s="33">
        <f t="shared" si="8"/>
        <v>38.81</v>
      </c>
      <c r="BT6" s="33">
        <f t="shared" si="8"/>
        <v>33.299999999999997</v>
      </c>
      <c r="BU6" s="33">
        <f t="shared" si="8"/>
        <v>33.01</v>
      </c>
      <c r="BV6" s="33">
        <f t="shared" si="8"/>
        <v>32.39</v>
      </c>
      <c r="BW6" s="33">
        <f t="shared" si="8"/>
        <v>24.39</v>
      </c>
      <c r="BX6" s="33">
        <f t="shared" si="8"/>
        <v>22.67</v>
      </c>
      <c r="BY6" s="32" t="str">
        <f>IF(BY7="","",IF(BY7="-","【-】","【"&amp;SUBSTITUTE(TEXT(BY7,"#,##0.00"),"-","△")&amp;"】"))</f>
        <v>【33.35】</v>
      </c>
      <c r="BZ6" s="33">
        <f>IF(BZ7="",NA(),BZ7)</f>
        <v>279.61</v>
      </c>
      <c r="CA6" s="33">
        <f t="shared" ref="CA6:CI6" si="9">IF(CA7="",NA(),CA7)</f>
        <v>281.33999999999997</v>
      </c>
      <c r="CB6" s="33">
        <f t="shared" si="9"/>
        <v>282.27999999999997</v>
      </c>
      <c r="CC6" s="33">
        <f t="shared" si="9"/>
        <v>302.27</v>
      </c>
      <c r="CD6" s="33">
        <f t="shared" si="9"/>
        <v>305.5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60.08</v>
      </c>
      <c r="CL6" s="33">
        <f t="shared" ref="CL6:CT6" si="10">IF(CL7="",NA(),CL7)</f>
        <v>59.95</v>
      </c>
      <c r="CM6" s="33">
        <f t="shared" si="10"/>
        <v>59.53</v>
      </c>
      <c r="CN6" s="33">
        <f t="shared" si="10"/>
        <v>58.28</v>
      </c>
      <c r="CO6" s="33">
        <f t="shared" si="10"/>
        <v>62.4</v>
      </c>
      <c r="CP6" s="33">
        <f t="shared" si="10"/>
        <v>50.66</v>
      </c>
      <c r="CQ6" s="33">
        <f t="shared" si="10"/>
        <v>51.11</v>
      </c>
      <c r="CR6" s="33">
        <f t="shared" si="10"/>
        <v>50.49</v>
      </c>
      <c r="CS6" s="33">
        <f t="shared" si="10"/>
        <v>48.36</v>
      </c>
      <c r="CT6" s="33">
        <f t="shared" si="10"/>
        <v>48.7</v>
      </c>
      <c r="CU6" s="32" t="str">
        <f>IF(CU7="","",IF(CU7="-","【-】","【"&amp;SUBSTITUTE(TEXT(CU7,"#,##0.00"),"-","△")&amp;"】"))</f>
        <v>【57.58】</v>
      </c>
      <c r="CV6" s="33">
        <f>IF(CV7="",NA(),CV7)</f>
        <v>74.5</v>
      </c>
      <c r="CW6" s="33">
        <f t="shared" ref="CW6:DE6" si="11">IF(CW7="",NA(),CW7)</f>
        <v>74.5</v>
      </c>
      <c r="CX6" s="33">
        <f t="shared" si="11"/>
        <v>75.040000000000006</v>
      </c>
      <c r="CY6" s="33">
        <f t="shared" si="11"/>
        <v>74.13</v>
      </c>
      <c r="CZ6" s="33">
        <f t="shared" si="11"/>
        <v>69.5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394271</v>
      </c>
      <c r="D7" s="35">
        <v>47</v>
      </c>
      <c r="E7" s="35">
        <v>1</v>
      </c>
      <c r="F7" s="35">
        <v>0</v>
      </c>
      <c r="G7" s="35">
        <v>0</v>
      </c>
      <c r="H7" s="35" t="s">
        <v>93</v>
      </c>
      <c r="I7" s="35" t="s">
        <v>94</v>
      </c>
      <c r="J7" s="35" t="s">
        <v>95</v>
      </c>
      <c r="K7" s="35" t="s">
        <v>96</v>
      </c>
      <c r="L7" s="35" t="s">
        <v>97</v>
      </c>
      <c r="M7" s="36" t="s">
        <v>98</v>
      </c>
      <c r="N7" s="36" t="s">
        <v>99</v>
      </c>
      <c r="O7" s="36">
        <v>99.82</v>
      </c>
      <c r="P7" s="36">
        <v>2138</v>
      </c>
      <c r="Q7" s="36">
        <v>1672</v>
      </c>
      <c r="R7" s="36">
        <v>85.37</v>
      </c>
      <c r="S7" s="36">
        <v>19.59</v>
      </c>
      <c r="T7" s="36">
        <v>1655</v>
      </c>
      <c r="U7" s="36">
        <v>53.44</v>
      </c>
      <c r="V7" s="36">
        <v>30.97</v>
      </c>
      <c r="W7" s="36">
        <v>45.28</v>
      </c>
      <c r="X7" s="36">
        <v>45.12</v>
      </c>
      <c r="Y7" s="36">
        <v>53.54</v>
      </c>
      <c r="Z7" s="36">
        <v>49.73</v>
      </c>
      <c r="AA7" s="36">
        <v>48.65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2210.8200000000002</v>
      </c>
      <c r="BE7" s="36">
        <v>2080.11</v>
      </c>
      <c r="BF7" s="36">
        <v>1949.5</v>
      </c>
      <c r="BG7" s="36">
        <v>1824.03</v>
      </c>
      <c r="BH7" s="36">
        <v>1661.78</v>
      </c>
      <c r="BI7" s="36">
        <v>1442.51</v>
      </c>
      <c r="BJ7" s="36">
        <v>1496.15</v>
      </c>
      <c r="BK7" s="36">
        <v>1462.56</v>
      </c>
      <c r="BL7" s="36">
        <v>1486.62</v>
      </c>
      <c r="BM7" s="36">
        <v>1510.14</v>
      </c>
      <c r="BN7" s="36">
        <v>1242.9000000000001</v>
      </c>
      <c r="BO7" s="36">
        <v>41.25</v>
      </c>
      <c r="BP7" s="36">
        <v>41.11</v>
      </c>
      <c r="BQ7" s="36">
        <v>40.81</v>
      </c>
      <c r="BR7" s="36">
        <v>39.090000000000003</v>
      </c>
      <c r="BS7" s="36">
        <v>38.81</v>
      </c>
      <c r="BT7" s="36">
        <v>33.299999999999997</v>
      </c>
      <c r="BU7" s="36">
        <v>33.01</v>
      </c>
      <c r="BV7" s="36">
        <v>32.39</v>
      </c>
      <c r="BW7" s="36">
        <v>24.39</v>
      </c>
      <c r="BX7" s="36">
        <v>22.67</v>
      </c>
      <c r="BY7" s="36">
        <v>33.35</v>
      </c>
      <c r="BZ7" s="36">
        <v>279.61</v>
      </c>
      <c r="CA7" s="36">
        <v>281.33999999999997</v>
      </c>
      <c r="CB7" s="36">
        <v>282.27999999999997</v>
      </c>
      <c r="CC7" s="36">
        <v>302.27</v>
      </c>
      <c r="CD7" s="36">
        <v>305.5</v>
      </c>
      <c r="CE7" s="36">
        <v>526.57000000000005</v>
      </c>
      <c r="CF7" s="36">
        <v>523.08000000000004</v>
      </c>
      <c r="CG7" s="36">
        <v>530.83000000000004</v>
      </c>
      <c r="CH7" s="36">
        <v>734.18</v>
      </c>
      <c r="CI7" s="36">
        <v>789.62</v>
      </c>
      <c r="CJ7" s="36">
        <v>524.69000000000005</v>
      </c>
      <c r="CK7" s="36">
        <v>60.08</v>
      </c>
      <c r="CL7" s="36">
        <v>59.95</v>
      </c>
      <c r="CM7" s="36">
        <v>59.53</v>
      </c>
      <c r="CN7" s="36">
        <v>58.28</v>
      </c>
      <c r="CO7" s="36">
        <v>62.4</v>
      </c>
      <c r="CP7" s="36">
        <v>50.66</v>
      </c>
      <c r="CQ7" s="36">
        <v>51.11</v>
      </c>
      <c r="CR7" s="36">
        <v>50.49</v>
      </c>
      <c r="CS7" s="36">
        <v>48.36</v>
      </c>
      <c r="CT7" s="36">
        <v>48.7</v>
      </c>
      <c r="CU7" s="36">
        <v>57.58</v>
      </c>
      <c r="CV7" s="36">
        <v>74.5</v>
      </c>
      <c r="CW7" s="36">
        <v>74.5</v>
      </c>
      <c r="CX7" s="36">
        <v>75.040000000000006</v>
      </c>
      <c r="CY7" s="36">
        <v>74.13</v>
      </c>
      <c r="CZ7" s="36">
        <v>69.5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2017-02-20T08:44:11Z</cp:lastPrinted>
  <dcterms:created xsi:type="dcterms:W3CDTF">2016-12-02T02:22:06Z</dcterms:created>
  <dcterms:modified xsi:type="dcterms:W3CDTF">2017-02-20T08:44:14Z</dcterms:modified>
  <cp:category/>
</cp:coreProperties>
</file>