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1944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J16" i="5" l="1"/>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alcChain>
</file>

<file path=xl/sharedStrings.xml><?xml version="1.0" encoding="utf-8"?>
<sst xmlns="http://schemas.openxmlformats.org/spreadsheetml/2006/main" count="996" uniqueCount="175">
  <si>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</si>
  <si>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</si>
  <si>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</si>
  <si>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</si>
  <si>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</si>
  <si>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</si>
  <si>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</si>
  <si>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</si>
  <si>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</si>
  <si>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</si>
  <si>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</si>
  <si>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</si>
  <si>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</si>
  <si>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</si>
  <si>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</si>
  <si>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</si>
  <si>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</si>
  <si>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</si>
  <si>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</si>
  <si>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</si>
  <si>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</si>
  <si>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</si>
  <si>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</si>
  <si>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</si>
  <si>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</si>
  <si>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</si>
  <si>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</si>
  <si>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</si>
  <si>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</si>
  <si>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</si>
  <si>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</si>
  <si>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</si>
  <si>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</si>
  <si>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</si>
  <si>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</si>
  <si>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</si>
  <si>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</si>
  <si>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</si>
  <si>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</si>
  <si>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</si>
  <si>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</si>
  <si>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</si>
  <si>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</si>
  <si>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</si>
  <si>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</si>
  <si>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</si>
  <si>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</si>
  <si>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</si>
  <si>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</si>
  <si>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</si>
  <si>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</si>
  <si>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</si>
  <si>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</si>
  <si>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</si>
  <si>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</si>
  <si>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</si>
  <si>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</si>
  <si>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</si>
  <si>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</si>
  <si>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</si>
  <si>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</si>
  <si>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</si>
  <si>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</si>
  <si>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</si>
  <si>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</si>
  <si>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</si>
  <si>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</si>
  <si>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</si>
  <si>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</si>
  <si>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</si>
  <si>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</si>
  <si>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</si>
  <si>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</si>
  <si>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</si>
  <si>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</si>
  <si>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</si>
  <si>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</si>
  <si>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</si>
  <si>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</si>
  <si>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</si>
  <si>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</si>
  <si>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</si>
  <si>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</si>
  <si>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</si>
  <si>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</si>
  <si>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</si>
  <si>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</si>
  <si>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</si>
  <si>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</si>
  <si>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</si>
  <si>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</si>
  <si>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</si>
  <si>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</si>
  <si>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</si>
  <si>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</si>
  <si>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</si>
  <si>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</si>
  <si>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</si>
  <si>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</si>
  <si>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</si>
  <si>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</si>
  <si>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</si>
  <si>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</si>
  <si>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</si>
  <si>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</si>
  <si>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</si>
  <si>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</si>
  <si>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</si>
  <si>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</si>
  <si>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</si>
  <si>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</si>
  <si>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</si>
  <si>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</si>
  <si>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</si>
  <si>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392090</t>
  </si>
  <si>
    <t>47</t>
  </si>
  <si>
    <t>04</t>
  </si>
  <si>
    <t>0</t>
  </si>
  <si>
    <t>000</t>
  </si>
  <si>
    <t>高知県　土佐清水市</t>
  </si>
  <si>
    <t>法非適用</t>
  </si>
  <si>
    <t>電気事業</t>
  </si>
  <si>
    <t>該当数値なし</t>
  </si>
  <si>
    <t>-</t>
  </si>
  <si>
    <t>平成46年5月27日　太田太陽光発電所</t>
  </si>
  <si>
    <t>無</t>
  </si>
  <si>
    <t>四国電力株式会社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</si>
  <si>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</si>
  <si>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</si>
  <si>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</si>
  <si>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</si>
  <si>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</si>
  <si>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</si>
  <si>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</si>
  <si>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</si>
  <si>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</si>
  <si>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</si>
  <si>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</si>
  <si>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</si>
  <si>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</si>
  <si>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</si>
  <si>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</si>
  <si>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</si>
  <si>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</si>
  <si>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</si>
  <si>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</si>
  <si>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</si>
  <si>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</si>
  <si>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</si>
  <si>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</si>
  <si>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</si>
  <si>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</si>
  <si>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</si>
  <si>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</si>
  <si>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</si>
  <si>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</si>
  <si>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</si>
  <si>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</si>
  <si>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</si>
  <si>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</si>
  <si>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</si>
  <si>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</si>
  <si>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</si>
  <si>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</si>
  <si>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</si>
  <si>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</si>
  <si>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</si>
  <si>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</si>
  <si>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</si>
  <si>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</si>
  <si>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</si>
  <si>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・実質収支黒字分の3,197千円は次年度に繰り越し次年度事業費に充当
・特別会計で63,035千円を基金積み立て
・特別会計で電気軽自動車３台購入（7,740千円、うちクリーンエネルギー自動車等導入促進対策費補助金1,590千円）
・特別会計で再生可能エネルギー利活用事業補助金に1,432千円支出</t>
    <rPh sb="1" eb="3">
      <t>ジッシツ</t>
    </rPh>
    <rPh sb="3" eb="5">
      <t>シュウシ</t>
    </rPh>
    <rPh sb="5" eb="7">
      <t>クロジ</t>
    </rPh>
    <rPh sb="7" eb="8">
      <t>ブン</t>
    </rPh>
    <rPh sb="17" eb="20">
      <t>ジネンド</t>
    </rPh>
    <rPh sb="21" eb="22">
      <t>ク</t>
    </rPh>
    <rPh sb="23" eb="24">
      <t>コ</t>
    </rPh>
    <rPh sb="25" eb="28">
      <t>ジネンド</t>
    </rPh>
    <rPh sb="28" eb="31">
      <t>ジギョウヒ</t>
    </rPh>
    <rPh sb="32" eb="34">
      <t>ジュウトウ</t>
    </rPh>
    <rPh sb="36" eb="38">
      <t>トクベツ</t>
    </rPh>
    <rPh sb="38" eb="40">
      <t>カイケイ</t>
    </rPh>
    <rPh sb="47" eb="49">
      <t>センエン</t>
    </rPh>
    <rPh sb="50" eb="52">
      <t>キキン</t>
    </rPh>
    <rPh sb="52" eb="53">
      <t>ツ</t>
    </rPh>
    <rPh sb="54" eb="55">
      <t>タ</t>
    </rPh>
    <rPh sb="63" eb="65">
      <t>デンキ</t>
    </rPh>
    <rPh sb="65" eb="69">
      <t>ケイジドウシャ</t>
    </rPh>
    <rPh sb="70" eb="71">
      <t>ダイ</t>
    </rPh>
    <rPh sb="71" eb="73">
      <t>コウニュウ</t>
    </rPh>
    <rPh sb="122" eb="124">
      <t>サイセイ</t>
    </rPh>
    <rPh sb="124" eb="126">
      <t>カノウ</t>
    </rPh>
    <rPh sb="131" eb="134">
      <t>リカツヨウ</t>
    </rPh>
    <rPh sb="134" eb="136">
      <t>ジギョウ</t>
    </rPh>
    <rPh sb="136" eb="139">
      <t>ホジョキン</t>
    </rPh>
    <rPh sb="145" eb="147">
      <t>センエン</t>
    </rPh>
    <rPh sb="147" eb="149">
      <t>シシュツ</t>
    </rPh>
    <phoneticPr fontId="6"/>
  </si>
  <si>
    <t xml:space="preserve">　27年度は企業債の償還が利子償還のみであり、売電収入は安定しており、63,035千円の基金積み立てを行い、一般会計からの繰入金もなく現状は健全な運営ができている。
　企業債の元金償還が始まっておらず収益的収支比率・営業収支比率・EBITDAは高い水準に、供給原価は低い水準にある。
</t>
    <rPh sb="3" eb="5">
      <t>ネンド</t>
    </rPh>
    <rPh sb="6" eb="8">
      <t>キギョウ</t>
    </rPh>
    <rPh sb="8" eb="9">
      <t>サイ</t>
    </rPh>
    <rPh sb="10" eb="12">
      <t>ショウカン</t>
    </rPh>
    <rPh sb="13" eb="15">
      <t>リシ</t>
    </rPh>
    <rPh sb="15" eb="17">
      <t>ショウカン</t>
    </rPh>
    <rPh sb="23" eb="25">
      <t>バイデン</t>
    </rPh>
    <rPh sb="25" eb="27">
      <t>シュウニュウ</t>
    </rPh>
    <rPh sb="28" eb="30">
      <t>アンテイ</t>
    </rPh>
    <rPh sb="44" eb="46">
      <t>キキン</t>
    </rPh>
    <rPh sb="46" eb="47">
      <t>ツ</t>
    </rPh>
    <rPh sb="48" eb="49">
      <t>タ</t>
    </rPh>
    <rPh sb="51" eb="52">
      <t>オコナ</t>
    </rPh>
    <rPh sb="54" eb="56">
      <t>イッパン</t>
    </rPh>
    <rPh sb="56" eb="58">
      <t>カイケイ</t>
    </rPh>
    <rPh sb="61" eb="62">
      <t>ク</t>
    </rPh>
    <rPh sb="62" eb="63">
      <t>イ</t>
    </rPh>
    <rPh sb="63" eb="64">
      <t>キン</t>
    </rPh>
    <rPh sb="67" eb="69">
      <t>ゲンジョウ</t>
    </rPh>
    <rPh sb="70" eb="72">
      <t>ケンゼン</t>
    </rPh>
    <rPh sb="73" eb="75">
      <t>ウンエイ</t>
    </rPh>
    <rPh sb="104" eb="106">
      <t>シュウシ</t>
    </rPh>
    <rPh sb="106" eb="108">
      <t>ヒリツ</t>
    </rPh>
    <rPh sb="109" eb="111">
      <t>エイギョウ</t>
    </rPh>
    <rPh sb="111" eb="113">
      <t>シュウシ</t>
    </rPh>
    <rPh sb="113" eb="115">
      <t>ヒリツ</t>
    </rPh>
    <rPh sb="123" eb="124">
      <t>タカ</t>
    </rPh>
    <rPh sb="125" eb="127">
      <t>スイジュン</t>
    </rPh>
    <rPh sb="134" eb="135">
      <t>ヒク</t>
    </rPh>
    <rPh sb="136" eb="138">
      <t>スイジュン</t>
    </rPh>
    <phoneticPr fontId="3"/>
  </si>
  <si>
    <t>　設備利用率は、27年度平均を上回り改善傾向にあり、売電収入も増加している。
　修繕費比率ははぼ平均値であり、台風などの大きな自然災害もなく、大規模な修繕はなく安定している。
　企業債残高対料金収入比率は元金償還が始まっておらず、売電収入の増加により比率が下がっているが、高い水準にある。29年度より元金償還が始まる。
　売電収入はFIT収入割合が100％であり、制度適用期間終了（H46）後には収入が大幅に減少するリスクを抱えており、今後の検討課題である。</t>
    <rPh sb="1" eb="3">
      <t>セツビ</t>
    </rPh>
    <rPh sb="3" eb="6">
      <t>リヨウリツ</t>
    </rPh>
    <rPh sb="10" eb="12">
      <t>ネンド</t>
    </rPh>
    <rPh sb="12" eb="14">
      <t>ヘイキン</t>
    </rPh>
    <rPh sb="15" eb="17">
      <t>ウワマワ</t>
    </rPh>
    <rPh sb="18" eb="20">
      <t>カイゼン</t>
    </rPh>
    <rPh sb="20" eb="22">
      <t>ケイコウ</t>
    </rPh>
    <rPh sb="41" eb="44">
      <t>シュウゼンヒ</t>
    </rPh>
    <rPh sb="44" eb="46">
      <t>ヒリツ</t>
    </rPh>
    <rPh sb="49" eb="52">
      <t>ヘイキンチ</t>
    </rPh>
    <rPh sb="56" eb="58">
      <t>タイフウ</t>
    </rPh>
    <rPh sb="61" eb="62">
      <t>オオ</t>
    </rPh>
    <rPh sb="64" eb="66">
      <t>シゼン</t>
    </rPh>
    <rPh sb="66" eb="68">
      <t>サイガイ</t>
    </rPh>
    <rPh sb="91" eb="93">
      <t>キギョウ</t>
    </rPh>
    <rPh sb="93" eb="94">
      <t>サイ</t>
    </rPh>
    <rPh sb="94" eb="96">
      <t>ザンダカ</t>
    </rPh>
    <rPh sb="96" eb="97">
      <t>タイ</t>
    </rPh>
    <rPh sb="97" eb="99">
      <t>リョウキン</t>
    </rPh>
    <rPh sb="99" eb="101">
      <t>シュウニュウ</t>
    </rPh>
    <rPh sb="101" eb="103">
      <t>ヒリツ</t>
    </rPh>
    <rPh sb="104" eb="106">
      <t>ガンキン</t>
    </rPh>
    <rPh sb="106" eb="108">
      <t>ショウカン</t>
    </rPh>
    <rPh sb="109" eb="110">
      <t>ハジ</t>
    </rPh>
    <rPh sb="117" eb="119">
      <t>バイデン</t>
    </rPh>
    <rPh sb="119" eb="121">
      <t>シュウニュウ</t>
    </rPh>
    <rPh sb="122" eb="124">
      <t>ゾウカ</t>
    </rPh>
    <rPh sb="127" eb="129">
      <t>ヒリツ</t>
    </rPh>
    <rPh sb="130" eb="131">
      <t>サ</t>
    </rPh>
    <rPh sb="138" eb="139">
      <t>タカ</t>
    </rPh>
    <rPh sb="140" eb="142">
      <t>スイジュン</t>
    </rPh>
    <rPh sb="148" eb="150">
      <t>ネンド</t>
    </rPh>
    <rPh sb="152" eb="154">
      <t>ガンキン</t>
    </rPh>
    <rPh sb="154" eb="156">
      <t>ショウカン</t>
    </rPh>
    <rPh sb="157" eb="158">
      <t>ハジ</t>
    </rPh>
    <rPh sb="164" eb="166">
      <t>バイデン</t>
    </rPh>
    <rPh sb="166" eb="168">
      <t>シュウニュウ</t>
    </rPh>
    <rPh sb="187" eb="189">
      <t>テキヨウ</t>
    </rPh>
    <rPh sb="189" eb="191">
      <t>キカン</t>
    </rPh>
    <rPh sb="204" eb="206">
      <t>オオハバ</t>
    </rPh>
    <rPh sb="215" eb="216">
      <t>カカ</t>
    </rPh>
    <rPh sb="226" eb="228">
      <t>カダイ</t>
    </rPh>
    <phoneticPr fontId="3"/>
  </si>
  <si>
    <t>　現状は企業債の元金償還が始まっておらず、基金への積み立ても行って次年度への繰越金が3,197千円となるなど、健全な状態で運営できている。
　今後、29年度から企業債の元金償還が始まり、29年度42,627千円、30年度以降55,156千円の元利償還が必要となる。現在の売電収入で償還には不足ないが、今後、人件費や修繕料の増加が想定されることから、コスト管理と売電収入の安定的な確保が課題となる。
　また、FIT制度適用期間終了後の事業のあり方については現時点では不透明であるが、今後、H32までに策定を予定している経営戦略のなかで、FIT終了後の売電収入の減少リスクも踏まえ検討していく。</t>
    <rPh sb="1" eb="3">
      <t>ゲンジョウ</t>
    </rPh>
    <rPh sb="4" eb="6">
      <t>キギョウ</t>
    </rPh>
    <rPh sb="6" eb="7">
      <t>サイ</t>
    </rPh>
    <rPh sb="8" eb="10">
      <t>ガンキン</t>
    </rPh>
    <rPh sb="10" eb="12">
      <t>ショウカン</t>
    </rPh>
    <rPh sb="13" eb="14">
      <t>ハジ</t>
    </rPh>
    <rPh sb="21" eb="23">
      <t>キキン</t>
    </rPh>
    <rPh sb="25" eb="26">
      <t>ツ</t>
    </rPh>
    <rPh sb="27" eb="28">
      <t>タ</t>
    </rPh>
    <rPh sb="30" eb="31">
      <t>オコナ</t>
    </rPh>
    <rPh sb="33" eb="36">
      <t>ジネンド</t>
    </rPh>
    <rPh sb="38" eb="40">
      <t>クリコシ</t>
    </rPh>
    <rPh sb="40" eb="41">
      <t>キン</t>
    </rPh>
    <rPh sb="47" eb="49">
      <t>センエン</t>
    </rPh>
    <rPh sb="55" eb="57">
      <t>ケンゼン</t>
    </rPh>
    <rPh sb="58" eb="60">
      <t>ジョウタイ</t>
    </rPh>
    <rPh sb="61" eb="63">
      <t>ウンエイ</t>
    </rPh>
    <rPh sb="71" eb="73">
      <t>コンゴ</t>
    </rPh>
    <rPh sb="76" eb="78">
      <t>ネンド</t>
    </rPh>
    <rPh sb="80" eb="82">
      <t>キギョウ</t>
    </rPh>
    <rPh sb="82" eb="83">
      <t>サイ</t>
    </rPh>
    <rPh sb="84" eb="86">
      <t>ガンキン</t>
    </rPh>
    <rPh sb="86" eb="88">
      <t>ショウカン</t>
    </rPh>
    <rPh sb="89" eb="90">
      <t>ハジ</t>
    </rPh>
    <rPh sb="95" eb="97">
      <t>ネンド</t>
    </rPh>
    <rPh sb="103" eb="105">
      <t>センエン</t>
    </rPh>
    <rPh sb="108" eb="110">
      <t>ネンド</t>
    </rPh>
    <rPh sb="110" eb="112">
      <t>イコウ</t>
    </rPh>
    <rPh sb="118" eb="120">
      <t>センエン</t>
    </rPh>
    <rPh sb="121" eb="123">
      <t>ガンリ</t>
    </rPh>
    <rPh sb="123" eb="125">
      <t>ショウカン</t>
    </rPh>
    <rPh sb="126" eb="128">
      <t>ヒツヨウ</t>
    </rPh>
    <rPh sb="132" eb="134">
      <t>ゲンザイ</t>
    </rPh>
    <rPh sb="135" eb="137">
      <t>バイデン</t>
    </rPh>
    <rPh sb="137" eb="139">
      <t>シュウニュウ</t>
    </rPh>
    <rPh sb="140" eb="142">
      <t>ショウカン</t>
    </rPh>
    <rPh sb="144" eb="146">
      <t>フソク</t>
    </rPh>
    <rPh sb="150" eb="152">
      <t>コンゴ</t>
    </rPh>
    <rPh sb="153" eb="156">
      <t>ジンケンヒ</t>
    </rPh>
    <rPh sb="157" eb="159">
      <t>シュウゼン</t>
    </rPh>
    <rPh sb="159" eb="160">
      <t>リョウ</t>
    </rPh>
    <rPh sb="161" eb="163">
      <t>ゾウカ</t>
    </rPh>
    <rPh sb="164" eb="166">
      <t>ソウテイ</t>
    </rPh>
    <rPh sb="177" eb="179">
      <t>カンリ</t>
    </rPh>
    <rPh sb="180" eb="182">
      <t>バイデン</t>
    </rPh>
    <rPh sb="182" eb="184">
      <t>シュウニュウ</t>
    </rPh>
    <rPh sb="185" eb="188">
      <t>アンテイテキ</t>
    </rPh>
    <rPh sb="189" eb="191">
      <t>カクホ</t>
    </rPh>
    <rPh sb="192" eb="194">
      <t>カダイ</t>
    </rPh>
    <rPh sb="206" eb="208">
      <t>セイド</t>
    </rPh>
    <rPh sb="208" eb="210">
      <t>テキヨウ</t>
    </rPh>
    <rPh sb="210" eb="212">
      <t>キカン</t>
    </rPh>
    <rPh sb="212" eb="215">
      <t>シュウリョウゴ</t>
    </rPh>
    <rPh sb="216" eb="218">
      <t>ジギョウ</t>
    </rPh>
    <rPh sb="221" eb="222">
      <t>カタ</t>
    </rPh>
    <rPh sb="227" eb="230">
      <t>ゲンジテン</t>
    </rPh>
    <rPh sb="232" eb="235">
      <t>フトウメイ</t>
    </rPh>
    <rPh sb="240" eb="242">
      <t>コンゴ</t>
    </rPh>
    <rPh sb="249" eb="251">
      <t>サクテイ</t>
    </rPh>
    <rPh sb="252" eb="254">
      <t>ヨテイ</t>
    </rPh>
    <rPh sb="258" eb="260">
      <t>ケイエイ</t>
    </rPh>
    <rPh sb="260" eb="262">
      <t>センリャク</t>
    </rPh>
    <rPh sb="270" eb="273">
      <t>シュウリョウゴ</t>
    </rPh>
    <rPh sb="274" eb="276">
      <t>バイデン</t>
    </rPh>
    <rPh sb="276" eb="278">
      <t>シュウニュウ</t>
    </rPh>
    <rPh sb="279" eb="281">
      <t>ゲンショウ</t>
    </rPh>
    <rPh sb="285" eb="286">
      <t>フ</t>
    </rPh>
    <rPh sb="288" eb="290">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</si>
</sst>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13"/>
          <c:y val="0.14877686630304288"/>
          <c:w val="0.84486230729944078"/>
          <c:h val="0.62215619325345228"/>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340.6</c:v>
                </c:pt>
                <c:pt idx="4">
                  <c:v>328.7</c:v>
                </c:pt>
              </c:numCache>
            </c:numRef>
          </c:val>
        </c:ser>
        <c:dLbls>
          <c:showLegendKey val="0"/>
          <c:showVal val="0"/>
          <c:showCatName val="0"/>
          <c:showSerName val="0"/>
          <c:showPercent val="0"/>
          <c:showBubbleSize val="0"/>
        </c:dLbls>
        <c:gapWidth val="180"/>
        <c:overlap val="-90"/>
        <c:axId val="110957696"/>
        <c:axId val="1109592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0957696"/>
        <c:axId val="110959232"/>
      </c:lineChart>
      <c:catAx>
        <c:axId val="110957696"/>
        <c:scaling>
          <c:orientation val="minMax"/>
        </c:scaling>
        <c:delete val="0"/>
        <c:axPos val="b"/>
        <c:numFmt formatCode="ge" sourceLinked="1"/>
        <c:majorTickMark val="none"/>
        <c:minorTickMark val="none"/>
        <c:tickLblPos val="none"/>
        <c:crossAx val="110959232"/>
        <c:crosses val="autoZero"/>
        <c:auto val="0"/>
        <c:lblAlgn val="ctr"/>
        <c:lblOffset val="100"/>
        <c:noMultiLvlLbl val="1"/>
      </c:catAx>
      <c:valAx>
        <c:axId val="11095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957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3"/>
          <c:y val="0.14877680634201584"/>
          <c:w val="0.84486230729944078"/>
          <c:h val="0.62215619325345228"/>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17136384"/>
        <c:axId val="11714675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ser>
        <c:dLbls>
          <c:showLegendKey val="0"/>
          <c:showVal val="0"/>
          <c:showCatName val="0"/>
          <c:showSerName val="0"/>
          <c:showPercent val="0"/>
          <c:showBubbleSize val="0"/>
        </c:dLbls>
        <c:marker val="1"/>
        <c:smooth val="0"/>
        <c:axId val="117136384"/>
        <c:axId val="117146752"/>
      </c:lineChart>
      <c:catAx>
        <c:axId val="117136384"/>
        <c:scaling>
          <c:orientation val="minMax"/>
        </c:scaling>
        <c:delete val="0"/>
        <c:axPos val="b"/>
        <c:numFmt formatCode="ge" sourceLinked="1"/>
        <c:majorTickMark val="none"/>
        <c:minorTickMark val="none"/>
        <c:tickLblPos val="none"/>
        <c:crossAx val="117146752"/>
        <c:crosses val="autoZero"/>
        <c:auto val="0"/>
        <c:lblAlgn val="ctr"/>
        <c:lblOffset val="100"/>
        <c:noMultiLvlLbl val="1"/>
      </c:catAx>
      <c:valAx>
        <c:axId val="117146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13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83098374114"/>
          <c:w val="0.84486230729944078"/>
          <c:h val="0.62215619325345228"/>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310976"/>
        <c:axId val="11731289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10976"/>
        <c:axId val="117312896"/>
      </c:lineChart>
      <c:catAx>
        <c:axId val="117310976"/>
        <c:scaling>
          <c:orientation val="minMax"/>
        </c:scaling>
        <c:delete val="0"/>
        <c:axPos val="b"/>
        <c:numFmt formatCode="ge" sourceLinked="1"/>
        <c:majorTickMark val="none"/>
        <c:minorTickMark val="none"/>
        <c:tickLblPos val="none"/>
        <c:crossAx val="117312896"/>
        <c:crosses val="autoZero"/>
        <c:auto val="0"/>
        <c:lblAlgn val="ctr"/>
        <c:lblOffset val="100"/>
        <c:noMultiLvlLbl val="1"/>
      </c:catAx>
      <c:valAx>
        <c:axId val="11731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310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9"/>
          <c:y val="0.14877675044415661"/>
          <c:w val="0.84486230729944078"/>
          <c:h val="0.62215619325345228"/>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329920"/>
        <c:axId val="11733184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29920"/>
        <c:axId val="117331840"/>
      </c:lineChart>
      <c:catAx>
        <c:axId val="117329920"/>
        <c:scaling>
          <c:orientation val="minMax"/>
        </c:scaling>
        <c:delete val="0"/>
        <c:axPos val="b"/>
        <c:numFmt formatCode="ge" sourceLinked="1"/>
        <c:majorTickMark val="none"/>
        <c:minorTickMark val="none"/>
        <c:tickLblPos val="none"/>
        <c:crossAx val="117331840"/>
        <c:crosses val="autoZero"/>
        <c:auto val="0"/>
        <c:lblAlgn val="ctr"/>
        <c:lblOffset val="100"/>
        <c:noMultiLvlLbl val="1"/>
      </c:catAx>
      <c:valAx>
        <c:axId val="11733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32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9"/>
          <c:y val="0.14877669699205923"/>
          <c:w val="0.84486230729944078"/>
          <c:h val="0.62215619325345228"/>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393664"/>
        <c:axId val="117399936"/>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93664"/>
        <c:axId val="117399936"/>
      </c:lineChart>
      <c:catAx>
        <c:axId val="117393664"/>
        <c:scaling>
          <c:orientation val="minMax"/>
        </c:scaling>
        <c:delete val="0"/>
        <c:axPos val="b"/>
        <c:numFmt formatCode="ge" sourceLinked="1"/>
        <c:majorTickMark val="none"/>
        <c:minorTickMark val="none"/>
        <c:tickLblPos val="none"/>
        <c:crossAx val="117399936"/>
        <c:crosses val="autoZero"/>
        <c:auto val="0"/>
        <c:lblAlgn val="ctr"/>
        <c:lblOffset val="100"/>
        <c:noMultiLvlLbl val="1"/>
      </c:catAx>
      <c:valAx>
        <c:axId val="117399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173936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82"/>
          <c:y val="0.14877684144191256"/>
          <c:w val="0.84486230729944078"/>
          <c:h val="0.62215619325345228"/>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424896"/>
        <c:axId val="11742681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24896"/>
        <c:axId val="117426816"/>
      </c:lineChart>
      <c:catAx>
        <c:axId val="117424896"/>
        <c:scaling>
          <c:orientation val="minMax"/>
        </c:scaling>
        <c:delete val="0"/>
        <c:axPos val="b"/>
        <c:numFmt formatCode="ge" sourceLinked="1"/>
        <c:majorTickMark val="none"/>
        <c:minorTickMark val="none"/>
        <c:tickLblPos val="none"/>
        <c:crossAx val="117426816"/>
        <c:crosses val="autoZero"/>
        <c:auto val="0"/>
        <c:lblAlgn val="ctr"/>
        <c:lblOffset val="100"/>
        <c:noMultiLvlLbl val="1"/>
      </c:catAx>
      <c:valAx>
        <c:axId val="11742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424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82"/>
          <c:y val="0.14877684144191256"/>
          <c:w val="0.84486230729944078"/>
          <c:h val="0.62215619325345228"/>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451776"/>
        <c:axId val="11746214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51776"/>
        <c:axId val="117462144"/>
      </c:lineChart>
      <c:catAx>
        <c:axId val="117451776"/>
        <c:scaling>
          <c:orientation val="minMax"/>
        </c:scaling>
        <c:delete val="0"/>
        <c:axPos val="b"/>
        <c:numFmt formatCode="ge" sourceLinked="1"/>
        <c:majorTickMark val="none"/>
        <c:minorTickMark val="none"/>
        <c:tickLblPos val="none"/>
        <c:crossAx val="117462144"/>
        <c:crosses val="autoZero"/>
        <c:auto val="0"/>
        <c:lblAlgn val="ctr"/>
        <c:lblOffset val="100"/>
        <c:noMultiLvlLbl val="1"/>
      </c:catAx>
      <c:valAx>
        <c:axId val="11746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451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4"/>
          <c:y val="0.14877683098374114"/>
          <c:w val="0.84486230729944078"/>
          <c:h val="0.62215619325345228"/>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487104"/>
        <c:axId val="11748902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487104"/>
        <c:axId val="117489024"/>
      </c:lineChart>
      <c:catAx>
        <c:axId val="117487104"/>
        <c:scaling>
          <c:orientation val="minMax"/>
        </c:scaling>
        <c:delete val="0"/>
        <c:axPos val="b"/>
        <c:numFmt formatCode="ge" sourceLinked="1"/>
        <c:majorTickMark val="none"/>
        <c:minorTickMark val="none"/>
        <c:tickLblPos val="none"/>
        <c:crossAx val="117489024"/>
        <c:crosses val="autoZero"/>
        <c:auto val="0"/>
        <c:lblAlgn val="ctr"/>
        <c:lblOffset val="100"/>
        <c:noMultiLvlLbl val="1"/>
      </c:catAx>
      <c:valAx>
        <c:axId val="11748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48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592064"/>
        <c:axId val="11759398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592064"/>
        <c:axId val="117593984"/>
      </c:lineChart>
      <c:catAx>
        <c:axId val="117592064"/>
        <c:scaling>
          <c:orientation val="minMax"/>
        </c:scaling>
        <c:delete val="0"/>
        <c:axPos val="b"/>
        <c:numFmt formatCode="ge" sourceLinked="1"/>
        <c:majorTickMark val="none"/>
        <c:minorTickMark val="none"/>
        <c:tickLblPos val="none"/>
        <c:crossAx val="117593984"/>
        <c:crosses val="autoZero"/>
        <c:auto val="0"/>
        <c:lblAlgn val="ctr"/>
        <c:lblOffset val="100"/>
        <c:noMultiLvlLbl val="1"/>
      </c:catAx>
      <c:valAx>
        <c:axId val="11759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59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705344"/>
        <c:axId val="11771571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05344"/>
        <c:axId val="117715712"/>
      </c:lineChart>
      <c:catAx>
        <c:axId val="117705344"/>
        <c:scaling>
          <c:orientation val="minMax"/>
        </c:scaling>
        <c:delete val="0"/>
        <c:axPos val="b"/>
        <c:numFmt formatCode="ge" sourceLinked="1"/>
        <c:majorTickMark val="none"/>
        <c:minorTickMark val="none"/>
        <c:tickLblPos val="none"/>
        <c:crossAx val="117715712"/>
        <c:crosses val="autoZero"/>
        <c:auto val="0"/>
        <c:lblAlgn val="ctr"/>
        <c:lblOffset val="100"/>
        <c:noMultiLvlLbl val="1"/>
      </c:catAx>
      <c:valAx>
        <c:axId val="11771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70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87151600349"/>
          <c:w val="0.84486230729944078"/>
          <c:h val="0.62215619325345228"/>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736576"/>
        <c:axId val="11773849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36576"/>
        <c:axId val="117738496"/>
      </c:lineChart>
      <c:catAx>
        <c:axId val="117736576"/>
        <c:scaling>
          <c:orientation val="minMax"/>
        </c:scaling>
        <c:delete val="0"/>
        <c:axPos val="b"/>
        <c:numFmt formatCode="ge" sourceLinked="1"/>
        <c:majorTickMark val="none"/>
        <c:minorTickMark val="none"/>
        <c:tickLblPos val="none"/>
        <c:crossAx val="117738496"/>
        <c:crosses val="autoZero"/>
        <c:auto val="0"/>
        <c:lblAlgn val="ctr"/>
        <c:lblOffset val="100"/>
        <c:noMultiLvlLbl val="1"/>
      </c:catAx>
      <c:valAx>
        <c:axId val="11773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736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13"/>
          <c:y val="0.14877686630304288"/>
          <c:w val="0.84486230729944078"/>
          <c:h val="0.62215619325345228"/>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436.7</c:v>
                </c:pt>
                <c:pt idx="4">
                  <c:v>418.2</c:v>
                </c:pt>
              </c:numCache>
            </c:numRef>
          </c:val>
        </c:ser>
        <c:dLbls>
          <c:showLegendKey val="0"/>
          <c:showVal val="0"/>
          <c:showCatName val="0"/>
          <c:showSerName val="0"/>
          <c:showPercent val="0"/>
          <c:showBubbleSize val="0"/>
        </c:dLbls>
        <c:gapWidth val="180"/>
        <c:overlap val="-90"/>
        <c:axId val="111597440"/>
        <c:axId val="11322572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11597440"/>
        <c:axId val="113225728"/>
      </c:lineChart>
      <c:catAx>
        <c:axId val="111597440"/>
        <c:scaling>
          <c:orientation val="minMax"/>
        </c:scaling>
        <c:delete val="0"/>
        <c:axPos val="b"/>
        <c:numFmt formatCode="ge" sourceLinked="1"/>
        <c:majorTickMark val="none"/>
        <c:minorTickMark val="none"/>
        <c:tickLblPos val="none"/>
        <c:crossAx val="113225728"/>
        <c:crosses val="autoZero"/>
        <c:auto val="0"/>
        <c:lblAlgn val="ctr"/>
        <c:lblOffset val="100"/>
        <c:noMultiLvlLbl val="1"/>
      </c:catAx>
      <c:valAx>
        <c:axId val="11322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59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756288"/>
        <c:axId val="11775820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756288"/>
        <c:axId val="117758208"/>
      </c:lineChart>
      <c:catAx>
        <c:axId val="117756288"/>
        <c:scaling>
          <c:orientation val="minMax"/>
        </c:scaling>
        <c:delete val="0"/>
        <c:axPos val="b"/>
        <c:numFmt formatCode="ge" sourceLinked="1"/>
        <c:majorTickMark val="none"/>
        <c:minorTickMark val="none"/>
        <c:tickLblPos val="none"/>
        <c:crossAx val="117758208"/>
        <c:crosses val="autoZero"/>
        <c:auto val="0"/>
        <c:lblAlgn val="ctr"/>
        <c:lblOffset val="100"/>
        <c:noMultiLvlLbl val="1"/>
      </c:catAx>
      <c:valAx>
        <c:axId val="11775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75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83098374114"/>
          <c:w val="0.84486230729944078"/>
          <c:h val="0.62215619325345228"/>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815936"/>
        <c:axId val="11781811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815936"/>
        <c:axId val="117818112"/>
      </c:lineChart>
      <c:catAx>
        <c:axId val="117815936"/>
        <c:scaling>
          <c:orientation val="minMax"/>
        </c:scaling>
        <c:delete val="0"/>
        <c:axPos val="b"/>
        <c:numFmt formatCode="ge" sourceLinked="1"/>
        <c:majorTickMark val="none"/>
        <c:minorTickMark val="none"/>
        <c:tickLblPos val="none"/>
        <c:crossAx val="117818112"/>
        <c:crosses val="autoZero"/>
        <c:auto val="0"/>
        <c:lblAlgn val="ctr"/>
        <c:lblOffset val="100"/>
        <c:noMultiLvlLbl val="1"/>
      </c:catAx>
      <c:valAx>
        <c:axId val="11781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81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920896"/>
        <c:axId val="11792281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20896"/>
        <c:axId val="117922816"/>
      </c:lineChart>
      <c:catAx>
        <c:axId val="117920896"/>
        <c:scaling>
          <c:orientation val="minMax"/>
        </c:scaling>
        <c:delete val="0"/>
        <c:axPos val="b"/>
        <c:numFmt formatCode="ge" sourceLinked="1"/>
        <c:majorTickMark val="none"/>
        <c:minorTickMark val="none"/>
        <c:tickLblPos val="none"/>
        <c:crossAx val="117922816"/>
        <c:crosses val="autoZero"/>
        <c:auto val="0"/>
        <c:lblAlgn val="ctr"/>
        <c:lblOffset val="100"/>
        <c:noMultiLvlLbl val="1"/>
      </c:catAx>
      <c:valAx>
        <c:axId val="11792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920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7947776"/>
        <c:axId val="11795814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947776"/>
        <c:axId val="117958144"/>
      </c:lineChart>
      <c:catAx>
        <c:axId val="117947776"/>
        <c:scaling>
          <c:orientation val="minMax"/>
        </c:scaling>
        <c:delete val="0"/>
        <c:axPos val="b"/>
        <c:numFmt formatCode="ge" sourceLinked="1"/>
        <c:majorTickMark val="none"/>
        <c:minorTickMark val="none"/>
        <c:tickLblPos val="none"/>
        <c:crossAx val="117958144"/>
        <c:crosses val="autoZero"/>
        <c:auto val="0"/>
        <c:lblAlgn val="ctr"/>
        <c:lblOffset val="100"/>
        <c:noMultiLvlLbl val="1"/>
      </c:catAx>
      <c:valAx>
        <c:axId val="11795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7947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87151600349"/>
          <c:w val="0.84486230729944078"/>
          <c:h val="0.62215619325345228"/>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8816640"/>
        <c:axId val="12881856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816640"/>
        <c:axId val="128818560"/>
      </c:lineChart>
      <c:catAx>
        <c:axId val="128816640"/>
        <c:scaling>
          <c:orientation val="minMax"/>
        </c:scaling>
        <c:delete val="0"/>
        <c:axPos val="b"/>
        <c:numFmt formatCode="ge" sourceLinked="1"/>
        <c:majorTickMark val="none"/>
        <c:minorTickMark val="none"/>
        <c:tickLblPos val="none"/>
        <c:crossAx val="128818560"/>
        <c:crosses val="autoZero"/>
        <c:auto val="0"/>
        <c:lblAlgn val="ctr"/>
        <c:lblOffset val="100"/>
        <c:noMultiLvlLbl val="1"/>
      </c:catAx>
      <c:valAx>
        <c:axId val="12881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81664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8520192"/>
        <c:axId val="12852211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520192"/>
        <c:axId val="128522112"/>
      </c:lineChart>
      <c:catAx>
        <c:axId val="128520192"/>
        <c:scaling>
          <c:orientation val="minMax"/>
        </c:scaling>
        <c:delete val="0"/>
        <c:axPos val="b"/>
        <c:numFmt formatCode="ge" sourceLinked="1"/>
        <c:majorTickMark val="none"/>
        <c:minorTickMark val="none"/>
        <c:tickLblPos val="none"/>
        <c:crossAx val="128522112"/>
        <c:crosses val="autoZero"/>
        <c:auto val="0"/>
        <c:lblAlgn val="ctr"/>
        <c:lblOffset val="100"/>
        <c:noMultiLvlLbl val="1"/>
      </c:catAx>
      <c:valAx>
        <c:axId val="128522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520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3"/>
          <c:y val="0.14877678724229651"/>
          <c:w val="0.84486230729944078"/>
          <c:h val="0.62215619325345228"/>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9.1</c:v>
                </c:pt>
                <c:pt idx="4">
                  <c:v>14.2</c:v>
                </c:pt>
              </c:numCache>
            </c:numRef>
          </c:val>
        </c:ser>
        <c:dLbls>
          <c:showLegendKey val="0"/>
          <c:showVal val="0"/>
          <c:showCatName val="0"/>
          <c:showSerName val="0"/>
          <c:showPercent val="0"/>
          <c:showBubbleSize val="0"/>
        </c:dLbls>
        <c:gapWidth val="180"/>
        <c:overlap val="-90"/>
        <c:axId val="128547072"/>
        <c:axId val="12855744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ser>
        <c:dLbls>
          <c:showLegendKey val="0"/>
          <c:showVal val="0"/>
          <c:showCatName val="0"/>
          <c:showSerName val="0"/>
          <c:showPercent val="0"/>
          <c:showBubbleSize val="0"/>
        </c:dLbls>
        <c:marker val="1"/>
        <c:smooth val="0"/>
        <c:axId val="128547072"/>
        <c:axId val="128557440"/>
      </c:lineChart>
      <c:catAx>
        <c:axId val="128547072"/>
        <c:scaling>
          <c:orientation val="minMax"/>
        </c:scaling>
        <c:delete val="0"/>
        <c:axPos val="b"/>
        <c:numFmt formatCode="ge" sourceLinked="1"/>
        <c:majorTickMark val="none"/>
        <c:minorTickMark val="none"/>
        <c:tickLblPos val="none"/>
        <c:crossAx val="128557440"/>
        <c:crosses val="autoZero"/>
        <c:auto val="0"/>
        <c:lblAlgn val="ctr"/>
        <c:lblOffset val="100"/>
        <c:noMultiLvlLbl val="1"/>
      </c:catAx>
      <c:valAx>
        <c:axId val="128557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54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9"/>
          <c:y val="0.14877675044415661"/>
          <c:w val="0.84486230729944078"/>
          <c:h val="0.62215619325345228"/>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5.8</c:v>
                </c:pt>
                <c:pt idx="4">
                  <c:v>0.7</c:v>
                </c:pt>
              </c:numCache>
            </c:numRef>
          </c:val>
        </c:ser>
        <c:dLbls>
          <c:showLegendKey val="0"/>
          <c:showVal val="0"/>
          <c:showCatName val="0"/>
          <c:showSerName val="0"/>
          <c:showPercent val="0"/>
          <c:showBubbleSize val="0"/>
        </c:dLbls>
        <c:gapWidth val="180"/>
        <c:overlap val="-90"/>
        <c:axId val="128652032"/>
        <c:axId val="12865395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ser>
        <c:dLbls>
          <c:showLegendKey val="0"/>
          <c:showVal val="0"/>
          <c:showCatName val="0"/>
          <c:showSerName val="0"/>
          <c:showPercent val="0"/>
          <c:showBubbleSize val="0"/>
        </c:dLbls>
        <c:marker val="1"/>
        <c:smooth val="0"/>
        <c:axId val="128652032"/>
        <c:axId val="128653952"/>
      </c:lineChart>
      <c:catAx>
        <c:axId val="128652032"/>
        <c:scaling>
          <c:orientation val="minMax"/>
        </c:scaling>
        <c:delete val="0"/>
        <c:axPos val="b"/>
        <c:numFmt formatCode="ge" sourceLinked="1"/>
        <c:majorTickMark val="none"/>
        <c:minorTickMark val="none"/>
        <c:tickLblPos val="none"/>
        <c:crossAx val="128653952"/>
        <c:crosses val="autoZero"/>
        <c:auto val="0"/>
        <c:lblAlgn val="ctr"/>
        <c:lblOffset val="100"/>
        <c:noMultiLvlLbl val="1"/>
      </c:catAx>
      <c:valAx>
        <c:axId val="12865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65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9"/>
          <c:y val="0.14877669699205923"/>
          <c:w val="0.84486230729944078"/>
          <c:h val="0.62215619325345228"/>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1225.4000000000001</c:v>
                </c:pt>
                <c:pt idx="4">
                  <c:v>784.5</c:v>
                </c:pt>
              </c:numCache>
            </c:numRef>
          </c:val>
        </c:ser>
        <c:dLbls>
          <c:showLegendKey val="0"/>
          <c:showVal val="0"/>
          <c:showCatName val="0"/>
          <c:showSerName val="0"/>
          <c:showPercent val="0"/>
          <c:showBubbleSize val="0"/>
        </c:dLbls>
        <c:gapWidth val="180"/>
        <c:overlap val="-90"/>
        <c:axId val="128666240"/>
        <c:axId val="12870528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ser>
        <c:dLbls>
          <c:showLegendKey val="0"/>
          <c:showVal val="0"/>
          <c:showCatName val="0"/>
          <c:showSerName val="0"/>
          <c:showPercent val="0"/>
          <c:showBubbleSize val="0"/>
        </c:dLbls>
        <c:marker val="1"/>
        <c:smooth val="0"/>
        <c:axId val="128666240"/>
        <c:axId val="128705280"/>
      </c:lineChart>
      <c:catAx>
        <c:axId val="128666240"/>
        <c:scaling>
          <c:orientation val="minMax"/>
        </c:scaling>
        <c:delete val="0"/>
        <c:axPos val="b"/>
        <c:numFmt formatCode="ge" sourceLinked="1"/>
        <c:majorTickMark val="none"/>
        <c:minorTickMark val="none"/>
        <c:tickLblPos val="none"/>
        <c:crossAx val="128705280"/>
        <c:crosses val="autoZero"/>
        <c:auto val="0"/>
        <c:lblAlgn val="ctr"/>
        <c:lblOffset val="100"/>
        <c:noMultiLvlLbl val="1"/>
      </c:catAx>
      <c:valAx>
        <c:axId val="12870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866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8"/>
          <c:y val="0.14877687151600349"/>
          <c:w val="0.84486230729944078"/>
          <c:h val="0.62215619325345228"/>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29127552"/>
        <c:axId val="12912947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127552"/>
        <c:axId val="129129472"/>
      </c:lineChart>
      <c:catAx>
        <c:axId val="129127552"/>
        <c:scaling>
          <c:orientation val="minMax"/>
        </c:scaling>
        <c:delete val="0"/>
        <c:axPos val="b"/>
        <c:numFmt formatCode="ge" sourceLinked="1"/>
        <c:majorTickMark val="none"/>
        <c:minorTickMark val="none"/>
        <c:tickLblPos val="none"/>
        <c:crossAx val="129129472"/>
        <c:crosses val="autoZero"/>
        <c:auto val="0"/>
        <c:lblAlgn val="ctr"/>
        <c:lblOffset val="100"/>
        <c:noMultiLvlLbl val="1"/>
      </c:catAx>
      <c:valAx>
        <c:axId val="12912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12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13"/>
          <c:y val="0.14877686630304288"/>
          <c:w val="0.84486230729944078"/>
          <c:h val="0.62215619325345228"/>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9433216"/>
        <c:axId val="4943910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433216"/>
        <c:axId val="49439104"/>
      </c:lineChart>
      <c:catAx>
        <c:axId val="49433216"/>
        <c:scaling>
          <c:orientation val="minMax"/>
        </c:scaling>
        <c:delete val="0"/>
        <c:axPos val="b"/>
        <c:numFmt formatCode="ge" sourceLinked="1"/>
        <c:majorTickMark val="none"/>
        <c:minorTickMark val="none"/>
        <c:tickLblPos val="none"/>
        <c:crossAx val="49439104"/>
        <c:crosses val="autoZero"/>
        <c:auto val="0"/>
        <c:lblAlgn val="ctr"/>
        <c:lblOffset val="100"/>
        <c:noMultiLvlLbl val="1"/>
      </c:catAx>
      <c:valAx>
        <c:axId val="4943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33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402"/>
          <c:y val="0.1487769252263369"/>
          <c:w val="0.84486230729944078"/>
          <c:h val="0.62215619325345228"/>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29149952"/>
        <c:axId val="12915622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ser>
        <c:dLbls>
          <c:showLegendKey val="0"/>
          <c:showVal val="0"/>
          <c:showCatName val="0"/>
          <c:showSerName val="0"/>
          <c:showPercent val="0"/>
          <c:showBubbleSize val="0"/>
        </c:dLbls>
        <c:marker val="1"/>
        <c:smooth val="0"/>
        <c:axId val="129149952"/>
        <c:axId val="129156224"/>
      </c:lineChart>
      <c:catAx>
        <c:axId val="129149952"/>
        <c:scaling>
          <c:orientation val="minMax"/>
        </c:scaling>
        <c:delete val="0"/>
        <c:axPos val="b"/>
        <c:numFmt formatCode="ge" sourceLinked="1"/>
        <c:majorTickMark val="none"/>
        <c:minorTickMark val="none"/>
        <c:tickLblPos val="none"/>
        <c:crossAx val="129156224"/>
        <c:crosses val="autoZero"/>
        <c:auto val="0"/>
        <c:lblAlgn val="ctr"/>
        <c:lblOffset val="100"/>
        <c:noMultiLvlLbl val="1"/>
      </c:catAx>
      <c:valAx>
        <c:axId val="129156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14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7"/>
          <c:y val="0.14877686630304288"/>
          <c:w val="0.84486230729944078"/>
          <c:h val="0.62215619325345228"/>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12760.6</c:v>
                </c:pt>
                <c:pt idx="4">
                  <c:v>13370.7</c:v>
                </c:pt>
              </c:numCache>
            </c:numRef>
          </c:val>
        </c:ser>
        <c:dLbls>
          <c:showLegendKey val="0"/>
          <c:showVal val="0"/>
          <c:showCatName val="0"/>
          <c:showSerName val="0"/>
          <c:showPercent val="0"/>
          <c:showBubbleSize val="0"/>
        </c:dLbls>
        <c:gapWidth val="180"/>
        <c:overlap val="-90"/>
        <c:axId val="49472256"/>
        <c:axId val="4947417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ser>
        <c:dLbls>
          <c:showLegendKey val="0"/>
          <c:showVal val="0"/>
          <c:showCatName val="0"/>
          <c:showSerName val="0"/>
          <c:showPercent val="0"/>
          <c:showBubbleSize val="0"/>
        </c:dLbls>
        <c:marker val="1"/>
        <c:smooth val="0"/>
        <c:axId val="49472256"/>
        <c:axId val="49474176"/>
      </c:lineChart>
      <c:catAx>
        <c:axId val="49472256"/>
        <c:scaling>
          <c:orientation val="minMax"/>
        </c:scaling>
        <c:delete val="0"/>
        <c:axPos val="b"/>
        <c:numFmt formatCode="ge" sourceLinked="1"/>
        <c:majorTickMark val="none"/>
        <c:minorTickMark val="none"/>
        <c:tickLblPos val="none"/>
        <c:crossAx val="49474176"/>
        <c:crosses val="autoZero"/>
        <c:auto val="0"/>
        <c:lblAlgn val="ctr"/>
        <c:lblOffset val="100"/>
        <c:noMultiLvlLbl val="1"/>
      </c:catAx>
      <c:valAx>
        <c:axId val="4947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472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7"/>
          <c:y val="0.14877686630304288"/>
          <c:w val="0.84486230729944078"/>
          <c:h val="0.62215619325345228"/>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45484</c:v>
                </c:pt>
                <c:pt idx="4">
                  <c:v>71376</c:v>
                </c:pt>
              </c:numCache>
            </c:numRef>
          </c:val>
        </c:ser>
        <c:dLbls>
          <c:showLegendKey val="0"/>
          <c:showVal val="0"/>
          <c:showCatName val="0"/>
          <c:showSerName val="0"/>
          <c:showPercent val="0"/>
          <c:showBubbleSize val="0"/>
        </c:dLbls>
        <c:gapWidth val="180"/>
        <c:overlap val="-90"/>
        <c:axId val="49884160"/>
        <c:axId val="4989452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ser>
        <c:dLbls>
          <c:showLegendKey val="0"/>
          <c:showVal val="0"/>
          <c:showCatName val="0"/>
          <c:showSerName val="0"/>
          <c:showPercent val="0"/>
          <c:showBubbleSize val="0"/>
        </c:dLbls>
        <c:marker val="1"/>
        <c:smooth val="0"/>
        <c:axId val="49884160"/>
        <c:axId val="49894528"/>
      </c:lineChart>
      <c:catAx>
        <c:axId val="49884160"/>
        <c:scaling>
          <c:orientation val="minMax"/>
        </c:scaling>
        <c:delete val="0"/>
        <c:axPos val="b"/>
        <c:numFmt formatCode="ge" sourceLinked="1"/>
        <c:majorTickMark val="none"/>
        <c:minorTickMark val="none"/>
        <c:tickLblPos val="none"/>
        <c:crossAx val="49894528"/>
        <c:crosses val="autoZero"/>
        <c:auto val="0"/>
        <c:lblAlgn val="ctr"/>
        <c:lblOffset val="100"/>
        <c:noMultiLvlLbl val="1"/>
      </c:catAx>
      <c:valAx>
        <c:axId val="4989452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8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18"/>
          <c:y val="0.14877678724229651"/>
          <c:w val="0.84486230729944078"/>
          <c:h val="0.62215619325345228"/>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9.1</c:v>
                </c:pt>
                <c:pt idx="4">
                  <c:v>14.2</c:v>
                </c:pt>
              </c:numCache>
            </c:numRef>
          </c:val>
        </c:ser>
        <c:dLbls>
          <c:showLegendKey val="0"/>
          <c:showVal val="0"/>
          <c:showCatName val="0"/>
          <c:showSerName val="0"/>
          <c:showPercent val="0"/>
          <c:showBubbleSize val="0"/>
        </c:dLbls>
        <c:gapWidth val="180"/>
        <c:overlap val="-90"/>
        <c:axId val="80025088"/>
        <c:axId val="8002700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ser>
        <c:dLbls>
          <c:showLegendKey val="0"/>
          <c:showVal val="0"/>
          <c:showCatName val="0"/>
          <c:showSerName val="0"/>
          <c:showPercent val="0"/>
          <c:showBubbleSize val="0"/>
        </c:dLbls>
        <c:marker val="1"/>
        <c:smooth val="0"/>
        <c:axId val="80025088"/>
        <c:axId val="80027008"/>
      </c:lineChart>
      <c:catAx>
        <c:axId val="80025088"/>
        <c:scaling>
          <c:orientation val="minMax"/>
        </c:scaling>
        <c:delete val="0"/>
        <c:axPos val="b"/>
        <c:numFmt formatCode="ge" sourceLinked="1"/>
        <c:majorTickMark val="none"/>
        <c:minorTickMark val="none"/>
        <c:tickLblPos val="none"/>
        <c:crossAx val="80027008"/>
        <c:crosses val="autoZero"/>
        <c:auto val="0"/>
        <c:lblAlgn val="ctr"/>
        <c:lblOffset val="100"/>
        <c:noMultiLvlLbl val="1"/>
      </c:catAx>
      <c:valAx>
        <c:axId val="8002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02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18"/>
          <c:y val="0.14877695545939362"/>
          <c:w val="0.84486230729944078"/>
          <c:h val="0.62215619325345228"/>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5.8</c:v>
                </c:pt>
                <c:pt idx="4">
                  <c:v>0.7</c:v>
                </c:pt>
              </c:numCache>
            </c:numRef>
          </c:val>
        </c:ser>
        <c:dLbls>
          <c:showLegendKey val="0"/>
          <c:showVal val="0"/>
          <c:showCatName val="0"/>
          <c:showSerName val="0"/>
          <c:showPercent val="0"/>
          <c:showBubbleSize val="0"/>
        </c:dLbls>
        <c:gapWidth val="180"/>
        <c:overlap val="-90"/>
        <c:axId val="80076800"/>
        <c:axId val="800787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ser>
        <c:dLbls>
          <c:showLegendKey val="0"/>
          <c:showVal val="0"/>
          <c:showCatName val="0"/>
          <c:showSerName val="0"/>
          <c:showPercent val="0"/>
          <c:showBubbleSize val="0"/>
        </c:dLbls>
        <c:marker val="1"/>
        <c:smooth val="0"/>
        <c:axId val="80076800"/>
        <c:axId val="80078720"/>
      </c:lineChart>
      <c:catAx>
        <c:axId val="80076800"/>
        <c:scaling>
          <c:orientation val="minMax"/>
        </c:scaling>
        <c:delete val="0"/>
        <c:axPos val="b"/>
        <c:numFmt formatCode="ge" sourceLinked="1"/>
        <c:majorTickMark val="none"/>
        <c:minorTickMark val="none"/>
        <c:tickLblPos val="none"/>
        <c:crossAx val="80078720"/>
        <c:crosses val="autoZero"/>
        <c:auto val="0"/>
        <c:lblAlgn val="ctr"/>
        <c:lblOffset val="100"/>
        <c:noMultiLvlLbl val="1"/>
      </c:catAx>
      <c:valAx>
        <c:axId val="8007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076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03"/>
          <c:y val="0.1487769252263369"/>
          <c:w val="0.84486230729944078"/>
          <c:h val="0.62215619325345228"/>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1225.4000000000001</c:v>
                </c:pt>
                <c:pt idx="4">
                  <c:v>784.5</c:v>
                </c:pt>
              </c:numCache>
            </c:numRef>
          </c:val>
        </c:ser>
        <c:dLbls>
          <c:showLegendKey val="0"/>
          <c:showVal val="0"/>
          <c:showCatName val="0"/>
          <c:showSerName val="0"/>
          <c:showPercent val="0"/>
          <c:showBubbleSize val="0"/>
        </c:dLbls>
        <c:gapWidth val="180"/>
        <c:overlap val="-90"/>
        <c:axId val="80152832"/>
        <c:axId val="8017139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ser>
        <c:dLbls>
          <c:showLegendKey val="0"/>
          <c:showVal val="0"/>
          <c:showCatName val="0"/>
          <c:showSerName val="0"/>
          <c:showPercent val="0"/>
          <c:showBubbleSize val="0"/>
        </c:dLbls>
        <c:marker val="1"/>
        <c:smooth val="0"/>
        <c:axId val="80152832"/>
        <c:axId val="80171392"/>
      </c:lineChart>
      <c:catAx>
        <c:axId val="80152832"/>
        <c:scaling>
          <c:orientation val="minMax"/>
        </c:scaling>
        <c:delete val="0"/>
        <c:axPos val="b"/>
        <c:numFmt formatCode="ge" sourceLinked="1"/>
        <c:majorTickMark val="none"/>
        <c:minorTickMark val="none"/>
        <c:tickLblPos val="none"/>
        <c:crossAx val="80171392"/>
        <c:crosses val="autoZero"/>
        <c:auto val="0"/>
        <c:lblAlgn val="ctr"/>
        <c:lblOffset val="100"/>
        <c:noMultiLvlLbl val="1"/>
      </c:catAx>
      <c:valAx>
        <c:axId val="8017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015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3"/>
          <c:y val="0.14877680634201584"/>
          <c:w val="0.84486230729944078"/>
          <c:h val="0.62215619325345228"/>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80208640"/>
        <c:axId val="8021056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08640"/>
        <c:axId val="80210560"/>
      </c:lineChart>
      <c:catAx>
        <c:axId val="80208640"/>
        <c:scaling>
          <c:orientation val="minMax"/>
        </c:scaling>
        <c:delete val="0"/>
        <c:axPos val="b"/>
        <c:numFmt formatCode="ge" sourceLinked="1"/>
        <c:majorTickMark val="none"/>
        <c:minorTickMark val="none"/>
        <c:tickLblPos val="none"/>
        <c:crossAx val="80210560"/>
        <c:crosses val="autoZero"/>
        <c:auto val="0"/>
        <c:lblAlgn val="ctr"/>
        <c:lblOffset val="100"/>
        <c:noMultiLvlLbl val="1"/>
      </c:catAx>
      <c:valAx>
        <c:axId val="8021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02086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77864" y="11643015"/>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（最大出力合計1,740kW）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（最大出力合計1,740kW）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200025</xdr:colOff>
          <xdr:row>33</xdr:row>
          <xdr:rowOff>190500</xdr:rowOff>
        </xdr:from>
        <xdr:to>
          <xdr:col>7</xdr:col>
          <xdr:colOff>361950</xdr:colOff>
          <xdr:row>36</xdr:row>
          <xdr:rowOff>9525</xdr:rowOff>
        </xdr:to>
        <xdr:pic>
          <xdr:nvPicPr>
            <xdr:cNvPr id="1121" name="図 4"/>
            <xdr:cNvPicPr preferRelativeResize="0">
              <a:picLocks noChangeArrowheads="1"/>
              <a:extLst>
                <a:ext uri="{84589F7E-364E-4C9E-8A38-B11213B215E9}">
                  <a14:cameraTool cellRange="データ!$AW$10:$BB$12" spid="_x0000_s1553"/>
                </a:ext>
              </a:extLst>
            </xdr:cNvPicPr>
          </xdr:nvPicPr>
          <xdr:blipFill>
            <a:blip xmlns:r="http://schemas.openxmlformats.org/officeDocument/2006/relationships" r:embed="rId31"/>
            <a:srcRect/>
            <a:stretch>
              <a:fillRect/>
            </a:stretch>
          </xdr:blipFill>
          <xdr:spPr bwMode="auto">
            <a:xfrm>
              <a:off x="542925" y="9648825"/>
              <a:ext cx="55911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752475</xdr:colOff>
          <xdr:row>33</xdr:row>
          <xdr:rowOff>190500</xdr:rowOff>
        </xdr:from>
        <xdr:to>
          <xdr:col>13</xdr:col>
          <xdr:colOff>904875</xdr:colOff>
          <xdr:row>36</xdr:row>
          <xdr:rowOff>9525</xdr:rowOff>
        </xdr:to>
        <xdr:pic>
          <xdr:nvPicPr>
            <xdr:cNvPr id="1122" name="図 9"/>
            <xdr:cNvPicPr preferRelativeResize="0">
              <a:picLocks noChangeArrowheads="1"/>
              <a:extLst>
                <a:ext uri="{84589F7E-364E-4C9E-8A38-B11213B215E9}">
                  <a14:cameraTool cellRange="データ!$BH$10:$BM$12" spid="_x0000_s1554"/>
                </a:ext>
              </a:extLst>
            </xdr:cNvPicPr>
          </xdr:nvPicPr>
          <xdr:blipFill>
            <a:blip xmlns:r="http://schemas.openxmlformats.org/officeDocument/2006/relationships" r:embed="rId32"/>
            <a:srcRect/>
            <a:stretch>
              <a:fillRect/>
            </a:stretch>
          </xdr:blipFill>
          <xdr:spPr bwMode="auto">
            <a:xfrm>
              <a:off x="6524625" y="9648825"/>
              <a:ext cx="55816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33</xdr:row>
          <xdr:rowOff>190500</xdr:rowOff>
        </xdr:from>
        <xdr:to>
          <xdr:col>20</xdr:col>
          <xdr:colOff>533400</xdr:colOff>
          <xdr:row>36</xdr:row>
          <xdr:rowOff>9525</xdr:rowOff>
        </xdr:to>
        <xdr:pic>
          <xdr:nvPicPr>
            <xdr:cNvPr id="1123" name="図 10"/>
            <xdr:cNvPicPr preferRelativeResize="0">
              <a:picLocks noChangeArrowheads="1"/>
              <a:extLst>
                <a:ext uri="{84589F7E-364E-4C9E-8A38-B11213B215E9}">
                  <a14:cameraTool cellRange="データ!$BS$10:$BX$12" spid="_x0000_s1555"/>
                </a:ext>
              </a:extLst>
            </xdr:cNvPicPr>
          </xdr:nvPicPr>
          <xdr:blipFill>
            <a:blip xmlns:r="http://schemas.openxmlformats.org/officeDocument/2006/relationships" r:embed="rId33"/>
            <a:srcRect/>
            <a:stretch>
              <a:fillRect/>
            </a:stretch>
          </xdr:blipFill>
          <xdr:spPr bwMode="auto">
            <a:xfrm>
              <a:off x="12477750" y="9648825"/>
              <a:ext cx="55911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190500</xdr:rowOff>
        </xdr:from>
        <xdr:to>
          <xdr:col>27</xdr:col>
          <xdr:colOff>152400</xdr:colOff>
          <xdr:row>36</xdr:row>
          <xdr:rowOff>9525</xdr:rowOff>
        </xdr:to>
        <xdr:pic>
          <xdr:nvPicPr>
            <xdr:cNvPr id="1124" name="図 11"/>
            <xdr:cNvPicPr preferRelativeResize="0">
              <a:picLocks noChangeArrowheads="1"/>
              <a:extLst>
                <a:ext uri="{84589F7E-364E-4C9E-8A38-B11213B215E9}">
                  <a14:cameraTool cellRange="データ!$CD$10:$CI$12" spid="_x0000_s1556"/>
                </a:ext>
              </a:extLst>
            </xdr:cNvPicPr>
          </xdr:nvPicPr>
          <xdr:blipFill>
            <a:blip xmlns:r="http://schemas.openxmlformats.org/officeDocument/2006/relationships" r:embed="rId34"/>
            <a:srcRect/>
            <a:stretch>
              <a:fillRect/>
            </a:stretch>
          </xdr:blipFill>
          <xdr:spPr bwMode="auto">
            <a:xfrm>
              <a:off x="18440400" y="9648825"/>
              <a:ext cx="55816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552450</xdr:colOff>
          <xdr:row>33</xdr:row>
          <xdr:rowOff>190500</xdr:rowOff>
        </xdr:from>
        <xdr:to>
          <xdr:col>33</xdr:col>
          <xdr:colOff>714375</xdr:colOff>
          <xdr:row>36</xdr:row>
          <xdr:rowOff>9525</xdr:rowOff>
        </xdr:to>
        <xdr:pic>
          <xdr:nvPicPr>
            <xdr:cNvPr id="1125" name="図 12"/>
            <xdr:cNvPicPr preferRelativeResize="0">
              <a:picLocks noChangeArrowheads="1"/>
              <a:extLst>
                <a:ext uri="{84589F7E-364E-4C9E-8A38-B11213B215E9}">
                  <a14:cameraTool cellRange="データ!$CN$10:$CS$12" spid="_x0000_s1557"/>
                </a:ext>
              </a:extLst>
            </xdr:cNvPicPr>
          </xdr:nvPicPr>
          <xdr:blipFill>
            <a:blip xmlns:r="http://schemas.openxmlformats.org/officeDocument/2006/relationships" r:embed="rId35"/>
            <a:srcRect/>
            <a:stretch>
              <a:fillRect/>
            </a:stretch>
          </xdr:blipFill>
          <xdr:spPr bwMode="auto">
            <a:xfrm>
              <a:off x="24422100" y="9648825"/>
              <a:ext cx="55911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53</xdr:row>
          <xdr:rowOff>47625</xdr:rowOff>
        </xdr:from>
        <xdr:to>
          <xdr:col>7</xdr:col>
          <xdr:colOff>485775</xdr:colOff>
          <xdr:row>55</xdr:row>
          <xdr:rowOff>152400</xdr:rowOff>
        </xdr:to>
        <xdr:pic>
          <xdr:nvPicPr>
            <xdr:cNvPr id="1126" name="図 53"/>
            <xdr:cNvPicPr preferRelativeResize="0">
              <a:picLocks noChangeArrowheads="1"/>
              <a:extLst>
                <a:ext uri="{84589F7E-364E-4C9E-8A38-B11213B215E9}">
                  <a14:cameraTool cellRange="データ!$CY$10:$DD$12" spid="_x0000_s1558"/>
                </a:ext>
              </a:extLst>
            </xdr:cNvPicPr>
          </xdr:nvPicPr>
          <xdr:blipFill>
            <a:blip xmlns:r="http://schemas.openxmlformats.org/officeDocument/2006/relationships" r:embed="rId36"/>
            <a:srcRect/>
            <a:stretch>
              <a:fillRect/>
            </a:stretch>
          </xdr:blipFill>
          <xdr:spPr bwMode="auto">
            <a:xfrm>
              <a:off x="685800" y="14316075"/>
              <a:ext cx="55721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68</xdr:row>
          <xdr:rowOff>0</xdr:rowOff>
        </xdr:from>
        <xdr:to>
          <xdr:col>7</xdr:col>
          <xdr:colOff>485775</xdr:colOff>
          <xdr:row>70</xdr:row>
          <xdr:rowOff>104775</xdr:rowOff>
        </xdr:to>
        <xdr:pic>
          <xdr:nvPicPr>
            <xdr:cNvPr id="1127" name="図 54"/>
            <xdr:cNvPicPr preferRelativeResize="0">
              <a:picLocks noChangeArrowheads="1"/>
              <a:extLst>
                <a:ext uri="{84589F7E-364E-4C9E-8A38-B11213B215E9}">
                  <a14:cameraTool cellRange="データ!DI10:DN12" spid="_x0000_s1559"/>
                </a:ext>
              </a:extLst>
            </xdr:cNvPicPr>
          </xdr:nvPicPr>
          <xdr:blipFill>
            <a:blip xmlns:r="http://schemas.openxmlformats.org/officeDocument/2006/relationships" r:embed="rId37"/>
            <a:srcRect/>
            <a:stretch>
              <a:fillRect/>
            </a:stretch>
          </xdr:blipFill>
          <xdr:spPr bwMode="auto">
            <a:xfrm>
              <a:off x="685800" y="17268825"/>
              <a:ext cx="55721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82</xdr:row>
          <xdr:rowOff>152400</xdr:rowOff>
        </xdr:from>
        <xdr:to>
          <xdr:col>7</xdr:col>
          <xdr:colOff>485775</xdr:colOff>
          <xdr:row>85</xdr:row>
          <xdr:rowOff>57150</xdr:rowOff>
        </xdr:to>
        <xdr:pic>
          <xdr:nvPicPr>
            <xdr:cNvPr id="1128" name="図 55"/>
            <xdr:cNvPicPr preferRelativeResize="0">
              <a:picLocks noChangeArrowheads="1"/>
              <a:extLst>
                <a:ext uri="{84589F7E-364E-4C9E-8A38-B11213B215E9}">
                  <a14:cameraTool cellRange="データ!DS10:DX12" spid="_x0000_s1560"/>
                </a:ext>
              </a:extLst>
            </xdr:cNvPicPr>
          </xdr:nvPicPr>
          <xdr:blipFill>
            <a:blip xmlns:r="http://schemas.openxmlformats.org/officeDocument/2006/relationships" r:embed="rId38"/>
            <a:srcRect/>
            <a:stretch>
              <a:fillRect/>
            </a:stretch>
          </xdr:blipFill>
          <xdr:spPr bwMode="auto">
            <a:xfrm>
              <a:off x="685800" y="20221575"/>
              <a:ext cx="55721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97</xdr:row>
          <xdr:rowOff>104775</xdr:rowOff>
        </xdr:from>
        <xdr:to>
          <xdr:col>7</xdr:col>
          <xdr:colOff>485775</xdr:colOff>
          <xdr:row>100</xdr:row>
          <xdr:rowOff>9525</xdr:rowOff>
        </xdr:to>
        <xdr:pic>
          <xdr:nvPicPr>
            <xdr:cNvPr id="1129" name="図 56"/>
            <xdr:cNvPicPr preferRelativeResize="0">
              <a:picLocks noChangeArrowheads="1"/>
              <a:extLst>
                <a:ext uri="{84589F7E-364E-4C9E-8A38-B11213B215E9}">
                  <a14:cameraTool cellRange="データ!EC10:EH12" spid="_x0000_s1561"/>
                </a:ext>
              </a:extLst>
            </xdr:cNvPicPr>
          </xdr:nvPicPr>
          <xdr:blipFill>
            <a:blip xmlns:r="http://schemas.openxmlformats.org/officeDocument/2006/relationships" r:embed="rId39"/>
            <a:srcRect/>
            <a:stretch>
              <a:fillRect/>
            </a:stretch>
          </xdr:blipFill>
          <xdr:spPr bwMode="auto">
            <a:xfrm>
              <a:off x="685800" y="23174325"/>
              <a:ext cx="55721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112</xdr:row>
          <xdr:rowOff>9525</xdr:rowOff>
        </xdr:from>
        <xdr:to>
          <xdr:col>7</xdr:col>
          <xdr:colOff>485775</xdr:colOff>
          <xdr:row>114</xdr:row>
          <xdr:rowOff>114300</xdr:rowOff>
        </xdr:to>
        <xdr:pic>
          <xdr:nvPicPr>
            <xdr:cNvPr id="1130" name="図 57"/>
            <xdr:cNvPicPr preferRelativeResize="0">
              <a:picLocks noChangeArrowheads="1"/>
              <a:extLst>
                <a:ext uri="{84589F7E-364E-4C9E-8A38-B11213B215E9}">
                  <a14:cameraTool cellRange="データ!EM10:ER12" spid="_x0000_s1562"/>
                </a:ext>
              </a:extLst>
            </xdr:cNvPicPr>
          </xdr:nvPicPr>
          <xdr:blipFill>
            <a:blip xmlns:r="http://schemas.openxmlformats.org/officeDocument/2006/relationships" r:embed="rId40"/>
            <a:srcRect/>
            <a:stretch>
              <a:fillRect/>
            </a:stretch>
          </xdr:blipFill>
          <xdr:spPr bwMode="auto">
            <a:xfrm>
              <a:off x="685800" y="26079450"/>
              <a:ext cx="55721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53</xdr:row>
          <xdr:rowOff>47625</xdr:rowOff>
        </xdr:from>
        <xdr:to>
          <xdr:col>14</xdr:col>
          <xdr:colOff>885825</xdr:colOff>
          <xdr:row>55</xdr:row>
          <xdr:rowOff>152400</xdr:rowOff>
        </xdr:to>
        <xdr:pic>
          <xdr:nvPicPr>
            <xdr:cNvPr id="1131" name="図 58"/>
            <xdr:cNvPicPr preferRelativeResize="0">
              <a:picLocks noChangeArrowheads="1"/>
              <a:extLst>
                <a:ext uri="{84589F7E-364E-4C9E-8A38-B11213B215E9}">
                  <a14:cameraTool cellRange="データ!EX10:FC12" spid="_x0000_s1563"/>
                </a:ext>
              </a:extLst>
            </xdr:cNvPicPr>
          </xdr:nvPicPr>
          <xdr:blipFill>
            <a:blip xmlns:r="http://schemas.openxmlformats.org/officeDocument/2006/relationships" r:embed="rId41"/>
            <a:srcRect/>
            <a:stretch>
              <a:fillRect/>
            </a:stretch>
          </xdr:blipFill>
          <xdr:spPr bwMode="auto">
            <a:xfrm>
              <a:off x="7905750" y="14316075"/>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67</xdr:row>
          <xdr:rowOff>190500</xdr:rowOff>
        </xdr:from>
        <xdr:to>
          <xdr:col>14</xdr:col>
          <xdr:colOff>885825</xdr:colOff>
          <xdr:row>70</xdr:row>
          <xdr:rowOff>95250</xdr:rowOff>
        </xdr:to>
        <xdr:pic>
          <xdr:nvPicPr>
            <xdr:cNvPr id="1132" name="図 59"/>
            <xdr:cNvPicPr preferRelativeResize="0">
              <a:picLocks noChangeArrowheads="1"/>
              <a:extLst>
                <a:ext uri="{84589F7E-364E-4C9E-8A38-B11213B215E9}">
                  <a14:cameraTool cellRange="データ!FH10:FM12" spid="_x0000_s1564"/>
                </a:ext>
              </a:extLst>
            </xdr:cNvPicPr>
          </xdr:nvPicPr>
          <xdr:blipFill>
            <a:blip xmlns:r="http://schemas.openxmlformats.org/officeDocument/2006/relationships" r:embed="rId41"/>
            <a:srcRect/>
            <a:stretch>
              <a:fillRect/>
            </a:stretch>
          </xdr:blipFill>
          <xdr:spPr bwMode="auto">
            <a:xfrm>
              <a:off x="7905750" y="17259300"/>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82</xdr:row>
          <xdr:rowOff>142875</xdr:rowOff>
        </xdr:from>
        <xdr:to>
          <xdr:col>14</xdr:col>
          <xdr:colOff>895350</xdr:colOff>
          <xdr:row>85</xdr:row>
          <xdr:rowOff>28575</xdr:rowOff>
        </xdr:to>
        <xdr:pic>
          <xdr:nvPicPr>
            <xdr:cNvPr id="1133" name="図 60"/>
            <xdr:cNvPicPr preferRelativeResize="0">
              <a:picLocks noChangeArrowheads="1"/>
              <a:extLst>
                <a:ext uri="{84589F7E-364E-4C9E-8A38-B11213B215E9}">
                  <a14:cameraTool cellRange="データ!FR10:FW12" spid="_x0000_s1565"/>
                </a:ext>
              </a:extLst>
            </xdr:cNvPicPr>
          </xdr:nvPicPr>
          <xdr:blipFill>
            <a:blip xmlns:r="http://schemas.openxmlformats.org/officeDocument/2006/relationships" r:embed="rId41"/>
            <a:srcRect/>
            <a:stretch>
              <a:fillRect/>
            </a:stretch>
          </xdr:blipFill>
          <xdr:spPr bwMode="auto">
            <a:xfrm>
              <a:off x="7905750" y="20212050"/>
              <a:ext cx="5095875" cy="485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97</xdr:row>
          <xdr:rowOff>95250</xdr:rowOff>
        </xdr:from>
        <xdr:to>
          <xdr:col>14</xdr:col>
          <xdr:colOff>895350</xdr:colOff>
          <xdr:row>99</xdr:row>
          <xdr:rowOff>190500</xdr:rowOff>
        </xdr:to>
        <xdr:pic>
          <xdr:nvPicPr>
            <xdr:cNvPr id="1134" name="図 61"/>
            <xdr:cNvPicPr preferRelativeResize="0">
              <a:picLocks noChangeArrowheads="1"/>
              <a:extLst>
                <a:ext uri="{84589F7E-364E-4C9E-8A38-B11213B215E9}">
                  <a14:cameraTool cellRange="データ!GB10:GG12" spid="_x0000_s1566"/>
                </a:ext>
              </a:extLst>
            </xdr:cNvPicPr>
          </xdr:nvPicPr>
          <xdr:blipFill>
            <a:blip xmlns:r="http://schemas.openxmlformats.org/officeDocument/2006/relationships" r:embed="rId41"/>
            <a:srcRect/>
            <a:stretch>
              <a:fillRect/>
            </a:stretch>
          </xdr:blipFill>
          <xdr:spPr bwMode="auto">
            <a:xfrm>
              <a:off x="7905750" y="23164800"/>
              <a:ext cx="5095875" cy="4953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323850</xdr:colOff>
          <xdr:row>112</xdr:row>
          <xdr:rowOff>19050</xdr:rowOff>
        </xdr:from>
        <xdr:to>
          <xdr:col>14</xdr:col>
          <xdr:colOff>885825</xdr:colOff>
          <xdr:row>114</xdr:row>
          <xdr:rowOff>123825</xdr:rowOff>
        </xdr:to>
        <xdr:pic>
          <xdr:nvPicPr>
            <xdr:cNvPr id="1135" name="図 62"/>
            <xdr:cNvPicPr preferRelativeResize="0">
              <a:picLocks noChangeArrowheads="1"/>
              <a:extLst>
                <a:ext uri="{84589F7E-364E-4C9E-8A38-B11213B215E9}">
                  <a14:cameraTool cellRange="データ!GL10:GQ12" spid="_x0000_s1567"/>
                </a:ext>
              </a:extLst>
            </xdr:cNvPicPr>
          </xdr:nvPicPr>
          <xdr:blipFill>
            <a:blip xmlns:r="http://schemas.openxmlformats.org/officeDocument/2006/relationships" r:embed="rId41"/>
            <a:srcRect/>
            <a:stretch>
              <a:fillRect/>
            </a:stretch>
          </xdr:blipFill>
          <xdr:spPr bwMode="auto">
            <a:xfrm>
              <a:off x="7905750" y="26088975"/>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571500</xdr:colOff>
          <xdr:row>53</xdr:row>
          <xdr:rowOff>57150</xdr:rowOff>
        </xdr:from>
        <xdr:to>
          <xdr:col>21</xdr:col>
          <xdr:colOff>228600</xdr:colOff>
          <xdr:row>55</xdr:row>
          <xdr:rowOff>161925</xdr:rowOff>
        </xdr:to>
        <xdr:pic>
          <xdr:nvPicPr>
            <xdr:cNvPr id="1136" name="図 63"/>
            <xdr:cNvPicPr preferRelativeResize="0">
              <a:picLocks noChangeArrowheads="1"/>
              <a:extLst>
                <a:ext uri="{84589F7E-364E-4C9E-8A38-B11213B215E9}">
                  <a14:cameraTool cellRange="データ!GW10:HB12" spid="_x0000_s1568"/>
                </a:ext>
              </a:extLst>
            </xdr:cNvPicPr>
          </xdr:nvPicPr>
          <xdr:blipFill>
            <a:blip xmlns:r="http://schemas.openxmlformats.org/officeDocument/2006/relationships" r:embed="rId42"/>
            <a:srcRect/>
            <a:stretch>
              <a:fillRect/>
            </a:stretch>
          </xdr:blipFill>
          <xdr:spPr bwMode="auto">
            <a:xfrm>
              <a:off x="13582650" y="14325600"/>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571500</xdr:colOff>
          <xdr:row>68</xdr:row>
          <xdr:rowOff>0</xdr:rowOff>
        </xdr:from>
        <xdr:to>
          <xdr:col>21</xdr:col>
          <xdr:colOff>228600</xdr:colOff>
          <xdr:row>70</xdr:row>
          <xdr:rowOff>104775</xdr:rowOff>
        </xdr:to>
        <xdr:pic>
          <xdr:nvPicPr>
            <xdr:cNvPr id="1137" name="図 64"/>
            <xdr:cNvPicPr preferRelativeResize="0">
              <a:picLocks noChangeArrowheads="1"/>
              <a:extLst>
                <a:ext uri="{84589F7E-364E-4C9E-8A38-B11213B215E9}">
                  <a14:cameraTool cellRange="データ!HG10:HL12" spid="_x0000_s1569"/>
                </a:ext>
              </a:extLst>
            </xdr:cNvPicPr>
          </xdr:nvPicPr>
          <xdr:blipFill>
            <a:blip xmlns:r="http://schemas.openxmlformats.org/officeDocument/2006/relationships" r:embed="rId42"/>
            <a:srcRect/>
            <a:stretch>
              <a:fillRect/>
            </a:stretch>
          </xdr:blipFill>
          <xdr:spPr bwMode="auto">
            <a:xfrm>
              <a:off x="13582650" y="17268825"/>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571500</xdr:colOff>
          <xdr:row>82</xdr:row>
          <xdr:rowOff>152400</xdr:rowOff>
        </xdr:from>
        <xdr:to>
          <xdr:col>21</xdr:col>
          <xdr:colOff>228600</xdr:colOff>
          <xdr:row>85</xdr:row>
          <xdr:rowOff>57150</xdr:rowOff>
        </xdr:to>
        <xdr:pic>
          <xdr:nvPicPr>
            <xdr:cNvPr id="1138" name="図 65"/>
            <xdr:cNvPicPr preferRelativeResize="0">
              <a:picLocks noChangeArrowheads="1"/>
              <a:extLst>
                <a:ext uri="{84589F7E-364E-4C9E-8A38-B11213B215E9}">
                  <a14:cameraTool cellRange="データ!HQ10:HV12" spid="_x0000_s1570"/>
                </a:ext>
              </a:extLst>
            </xdr:cNvPicPr>
          </xdr:nvPicPr>
          <xdr:blipFill>
            <a:blip xmlns:r="http://schemas.openxmlformats.org/officeDocument/2006/relationships" r:embed="rId42"/>
            <a:srcRect/>
            <a:stretch>
              <a:fillRect/>
            </a:stretch>
          </xdr:blipFill>
          <xdr:spPr bwMode="auto">
            <a:xfrm>
              <a:off x="13582650" y="20221575"/>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571500</xdr:colOff>
          <xdr:row>97</xdr:row>
          <xdr:rowOff>85725</xdr:rowOff>
        </xdr:from>
        <xdr:to>
          <xdr:col>21</xdr:col>
          <xdr:colOff>228600</xdr:colOff>
          <xdr:row>99</xdr:row>
          <xdr:rowOff>190500</xdr:rowOff>
        </xdr:to>
        <xdr:pic>
          <xdr:nvPicPr>
            <xdr:cNvPr id="1139" name="図 66"/>
            <xdr:cNvPicPr preferRelativeResize="0">
              <a:picLocks noChangeArrowheads="1"/>
              <a:extLst>
                <a:ext uri="{84589F7E-364E-4C9E-8A38-B11213B215E9}">
                  <a14:cameraTool cellRange="データ!IA10:IF12" spid="_x0000_s1571"/>
                </a:ext>
              </a:extLst>
            </xdr:cNvPicPr>
          </xdr:nvPicPr>
          <xdr:blipFill>
            <a:blip xmlns:r="http://schemas.openxmlformats.org/officeDocument/2006/relationships" r:embed="rId42"/>
            <a:srcRect/>
            <a:stretch>
              <a:fillRect/>
            </a:stretch>
          </xdr:blipFill>
          <xdr:spPr bwMode="auto">
            <a:xfrm>
              <a:off x="13582650" y="23155275"/>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571500</xdr:colOff>
          <xdr:row>112</xdr:row>
          <xdr:rowOff>28575</xdr:rowOff>
        </xdr:from>
        <xdr:to>
          <xdr:col>21</xdr:col>
          <xdr:colOff>228600</xdr:colOff>
          <xdr:row>114</xdr:row>
          <xdr:rowOff>133350</xdr:rowOff>
        </xdr:to>
        <xdr:pic>
          <xdr:nvPicPr>
            <xdr:cNvPr id="1140" name="図 67"/>
            <xdr:cNvPicPr preferRelativeResize="0">
              <a:picLocks noChangeArrowheads="1"/>
              <a:extLst>
                <a:ext uri="{84589F7E-364E-4C9E-8A38-B11213B215E9}">
                  <a14:cameraTool cellRange="データ!IK10:IP12" spid="_x0000_s1572"/>
                </a:ext>
              </a:extLst>
            </xdr:cNvPicPr>
          </xdr:nvPicPr>
          <xdr:blipFill>
            <a:blip xmlns:r="http://schemas.openxmlformats.org/officeDocument/2006/relationships" r:embed="rId42"/>
            <a:srcRect/>
            <a:stretch>
              <a:fillRect/>
            </a:stretch>
          </xdr:blipFill>
          <xdr:spPr bwMode="auto">
            <a:xfrm>
              <a:off x="13582650" y="26098500"/>
              <a:ext cx="5086350"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752475</xdr:colOff>
          <xdr:row>53</xdr:row>
          <xdr:rowOff>57150</xdr:rowOff>
        </xdr:from>
        <xdr:to>
          <xdr:col>27</xdr:col>
          <xdr:colOff>400050</xdr:colOff>
          <xdr:row>55</xdr:row>
          <xdr:rowOff>161925</xdr:rowOff>
        </xdr:to>
        <xdr:pic>
          <xdr:nvPicPr>
            <xdr:cNvPr id="1141" name="図 68"/>
            <xdr:cNvPicPr preferRelativeResize="0">
              <a:picLocks noChangeArrowheads="1"/>
              <a:extLst>
                <a:ext uri="{84589F7E-364E-4C9E-8A38-B11213B215E9}">
                  <a14:cameraTool cellRange="データ!IV10:JA12" spid="_x0000_s1573"/>
                </a:ext>
              </a:extLst>
            </xdr:cNvPicPr>
          </xdr:nvPicPr>
          <xdr:blipFill>
            <a:blip xmlns:r="http://schemas.openxmlformats.org/officeDocument/2006/relationships" r:embed="rId42"/>
            <a:srcRect/>
            <a:stretch>
              <a:fillRect/>
            </a:stretch>
          </xdr:blipFill>
          <xdr:spPr bwMode="auto">
            <a:xfrm>
              <a:off x="19192875" y="14325600"/>
              <a:ext cx="50768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752475</xdr:colOff>
          <xdr:row>68</xdr:row>
          <xdr:rowOff>0</xdr:rowOff>
        </xdr:from>
        <xdr:to>
          <xdr:col>27</xdr:col>
          <xdr:colOff>400050</xdr:colOff>
          <xdr:row>70</xdr:row>
          <xdr:rowOff>104775</xdr:rowOff>
        </xdr:to>
        <xdr:pic>
          <xdr:nvPicPr>
            <xdr:cNvPr id="1142" name="図 69"/>
            <xdr:cNvPicPr preferRelativeResize="0">
              <a:picLocks noChangeArrowheads="1"/>
              <a:extLst>
                <a:ext uri="{84589F7E-364E-4C9E-8A38-B11213B215E9}">
                  <a14:cameraTool cellRange="データ!JF10:JK12" spid="_x0000_s1574"/>
                </a:ext>
              </a:extLst>
            </xdr:cNvPicPr>
          </xdr:nvPicPr>
          <xdr:blipFill>
            <a:blip xmlns:r="http://schemas.openxmlformats.org/officeDocument/2006/relationships" r:embed="rId42"/>
            <a:srcRect/>
            <a:stretch>
              <a:fillRect/>
            </a:stretch>
          </xdr:blipFill>
          <xdr:spPr bwMode="auto">
            <a:xfrm>
              <a:off x="19192875" y="17268825"/>
              <a:ext cx="50768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752475</xdr:colOff>
          <xdr:row>82</xdr:row>
          <xdr:rowOff>152400</xdr:rowOff>
        </xdr:from>
        <xdr:to>
          <xdr:col>27</xdr:col>
          <xdr:colOff>400050</xdr:colOff>
          <xdr:row>85</xdr:row>
          <xdr:rowOff>57150</xdr:rowOff>
        </xdr:to>
        <xdr:pic>
          <xdr:nvPicPr>
            <xdr:cNvPr id="1143" name="図 70"/>
            <xdr:cNvPicPr preferRelativeResize="0">
              <a:picLocks noChangeArrowheads="1"/>
              <a:extLst>
                <a:ext uri="{84589F7E-364E-4C9E-8A38-B11213B215E9}">
                  <a14:cameraTool cellRange="データ!JP10:JU12" spid="_x0000_s1575"/>
                </a:ext>
              </a:extLst>
            </xdr:cNvPicPr>
          </xdr:nvPicPr>
          <xdr:blipFill>
            <a:blip xmlns:r="http://schemas.openxmlformats.org/officeDocument/2006/relationships" r:embed="rId42"/>
            <a:srcRect/>
            <a:stretch>
              <a:fillRect/>
            </a:stretch>
          </xdr:blipFill>
          <xdr:spPr bwMode="auto">
            <a:xfrm>
              <a:off x="19192875" y="20221575"/>
              <a:ext cx="50768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752475</xdr:colOff>
          <xdr:row>97</xdr:row>
          <xdr:rowOff>104775</xdr:rowOff>
        </xdr:from>
        <xdr:to>
          <xdr:col>27</xdr:col>
          <xdr:colOff>400050</xdr:colOff>
          <xdr:row>100</xdr:row>
          <xdr:rowOff>9525</xdr:rowOff>
        </xdr:to>
        <xdr:pic>
          <xdr:nvPicPr>
            <xdr:cNvPr id="1144" name="図 71"/>
            <xdr:cNvPicPr preferRelativeResize="0">
              <a:picLocks noChangeArrowheads="1"/>
              <a:extLst>
                <a:ext uri="{84589F7E-364E-4C9E-8A38-B11213B215E9}">
                  <a14:cameraTool cellRange="データ!JZ10:KE12" spid="_x0000_s1576"/>
                </a:ext>
              </a:extLst>
            </xdr:cNvPicPr>
          </xdr:nvPicPr>
          <xdr:blipFill>
            <a:blip xmlns:r="http://schemas.openxmlformats.org/officeDocument/2006/relationships" r:embed="rId42"/>
            <a:srcRect/>
            <a:stretch>
              <a:fillRect/>
            </a:stretch>
          </xdr:blipFill>
          <xdr:spPr bwMode="auto">
            <a:xfrm>
              <a:off x="19192875" y="23174325"/>
              <a:ext cx="50768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752475</xdr:colOff>
          <xdr:row>112</xdr:row>
          <xdr:rowOff>28575</xdr:rowOff>
        </xdr:from>
        <xdr:to>
          <xdr:col>27</xdr:col>
          <xdr:colOff>400050</xdr:colOff>
          <xdr:row>114</xdr:row>
          <xdr:rowOff>133350</xdr:rowOff>
        </xdr:to>
        <xdr:pic>
          <xdr:nvPicPr>
            <xdr:cNvPr id="1145" name="図 72"/>
            <xdr:cNvPicPr preferRelativeResize="0">
              <a:picLocks noChangeArrowheads="1"/>
              <a:extLst>
                <a:ext uri="{84589F7E-364E-4C9E-8A38-B11213B215E9}">
                  <a14:cameraTool cellRange="データ!KJ10:KO12" spid="_x0000_s1577"/>
                </a:ext>
              </a:extLst>
            </xdr:cNvPicPr>
          </xdr:nvPicPr>
          <xdr:blipFill>
            <a:blip xmlns:r="http://schemas.openxmlformats.org/officeDocument/2006/relationships" r:embed="rId42"/>
            <a:srcRect/>
            <a:stretch>
              <a:fillRect/>
            </a:stretch>
          </xdr:blipFill>
          <xdr:spPr bwMode="auto">
            <a:xfrm>
              <a:off x="19192875" y="26098500"/>
              <a:ext cx="507682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53</xdr:row>
          <xdr:rowOff>57150</xdr:rowOff>
        </xdr:from>
        <xdr:to>
          <xdr:col>33</xdr:col>
          <xdr:colOff>571500</xdr:colOff>
          <xdr:row>55</xdr:row>
          <xdr:rowOff>161925</xdr:rowOff>
        </xdr:to>
        <xdr:pic>
          <xdr:nvPicPr>
            <xdr:cNvPr id="1146" name="図 73"/>
            <xdr:cNvPicPr preferRelativeResize="0">
              <a:picLocks noChangeArrowheads="1"/>
              <a:extLst>
                <a:ext uri="{84589F7E-364E-4C9E-8A38-B11213B215E9}">
                  <a14:cameraTool cellRange="データ!KU10:KZ12" spid="_x0000_s1578"/>
                </a:ext>
              </a:extLst>
            </xdr:cNvPicPr>
          </xdr:nvPicPr>
          <xdr:blipFill>
            <a:blip xmlns:r="http://schemas.openxmlformats.org/officeDocument/2006/relationships" r:embed="rId43"/>
            <a:srcRect/>
            <a:stretch>
              <a:fillRect/>
            </a:stretch>
          </xdr:blipFill>
          <xdr:spPr bwMode="auto">
            <a:xfrm>
              <a:off x="24774525" y="14325600"/>
              <a:ext cx="50958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67</xdr:row>
          <xdr:rowOff>190500</xdr:rowOff>
        </xdr:from>
        <xdr:to>
          <xdr:col>33</xdr:col>
          <xdr:colOff>571500</xdr:colOff>
          <xdr:row>70</xdr:row>
          <xdr:rowOff>95250</xdr:rowOff>
        </xdr:to>
        <xdr:pic>
          <xdr:nvPicPr>
            <xdr:cNvPr id="1147" name="図 74"/>
            <xdr:cNvPicPr preferRelativeResize="0">
              <a:picLocks noChangeArrowheads="1"/>
              <a:extLst>
                <a:ext uri="{84589F7E-364E-4C9E-8A38-B11213B215E9}">
                  <a14:cameraTool cellRange="データ!LE10:LJ12" spid="_x0000_s1579"/>
                </a:ext>
              </a:extLst>
            </xdr:cNvPicPr>
          </xdr:nvPicPr>
          <xdr:blipFill>
            <a:blip xmlns:r="http://schemas.openxmlformats.org/officeDocument/2006/relationships" r:embed="rId44"/>
            <a:srcRect/>
            <a:stretch>
              <a:fillRect/>
            </a:stretch>
          </xdr:blipFill>
          <xdr:spPr bwMode="auto">
            <a:xfrm>
              <a:off x="24774525" y="17259300"/>
              <a:ext cx="50958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82</xdr:row>
          <xdr:rowOff>152400</xdr:rowOff>
        </xdr:from>
        <xdr:to>
          <xdr:col>33</xdr:col>
          <xdr:colOff>571500</xdr:colOff>
          <xdr:row>85</xdr:row>
          <xdr:rowOff>57150</xdr:rowOff>
        </xdr:to>
        <xdr:pic>
          <xdr:nvPicPr>
            <xdr:cNvPr id="1148" name="図 75"/>
            <xdr:cNvPicPr preferRelativeResize="0">
              <a:picLocks noChangeArrowheads="1"/>
              <a:extLst>
                <a:ext uri="{84589F7E-364E-4C9E-8A38-B11213B215E9}">
                  <a14:cameraTool cellRange="データ!LO10:LT12" spid="_x0000_s1580"/>
                </a:ext>
              </a:extLst>
            </xdr:cNvPicPr>
          </xdr:nvPicPr>
          <xdr:blipFill>
            <a:blip xmlns:r="http://schemas.openxmlformats.org/officeDocument/2006/relationships" r:embed="rId45"/>
            <a:srcRect/>
            <a:stretch>
              <a:fillRect/>
            </a:stretch>
          </xdr:blipFill>
          <xdr:spPr bwMode="auto">
            <a:xfrm>
              <a:off x="24774525" y="20221575"/>
              <a:ext cx="50958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97</xdr:row>
          <xdr:rowOff>104775</xdr:rowOff>
        </xdr:from>
        <xdr:to>
          <xdr:col>33</xdr:col>
          <xdr:colOff>571500</xdr:colOff>
          <xdr:row>100</xdr:row>
          <xdr:rowOff>9525</xdr:rowOff>
        </xdr:to>
        <xdr:pic>
          <xdr:nvPicPr>
            <xdr:cNvPr id="1149" name="図 76"/>
            <xdr:cNvPicPr preferRelativeResize="0">
              <a:picLocks noChangeArrowheads="1"/>
              <a:extLst>
                <a:ext uri="{84589F7E-364E-4C9E-8A38-B11213B215E9}">
                  <a14:cameraTool cellRange="データ!LY10:MD12" spid="_x0000_s1581"/>
                </a:ext>
              </a:extLst>
            </xdr:cNvPicPr>
          </xdr:nvPicPr>
          <xdr:blipFill>
            <a:blip xmlns:r="http://schemas.openxmlformats.org/officeDocument/2006/relationships" r:embed="rId46"/>
            <a:srcRect/>
            <a:stretch>
              <a:fillRect/>
            </a:stretch>
          </xdr:blipFill>
          <xdr:spPr bwMode="auto">
            <a:xfrm>
              <a:off x="24774525" y="23174325"/>
              <a:ext cx="50958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112</xdr:row>
          <xdr:rowOff>28575</xdr:rowOff>
        </xdr:from>
        <xdr:to>
          <xdr:col>33</xdr:col>
          <xdr:colOff>571500</xdr:colOff>
          <xdr:row>114</xdr:row>
          <xdr:rowOff>133350</xdr:rowOff>
        </xdr:to>
        <xdr:pic>
          <xdr:nvPicPr>
            <xdr:cNvPr id="1150" name="図 77"/>
            <xdr:cNvPicPr preferRelativeResize="0">
              <a:picLocks noChangeArrowheads="1"/>
              <a:extLst>
                <a:ext uri="{84589F7E-364E-4C9E-8A38-B11213B215E9}">
                  <a14:cameraTool cellRange="データ!MI10:MN12" spid="_x0000_s1582"/>
                </a:ext>
              </a:extLst>
            </xdr:cNvPicPr>
          </xdr:nvPicPr>
          <xdr:blipFill>
            <a:blip xmlns:r="http://schemas.openxmlformats.org/officeDocument/2006/relationships" r:embed="rId47"/>
            <a:srcRect/>
            <a:stretch>
              <a:fillRect/>
            </a:stretch>
          </xdr:blipFill>
          <xdr:spPr bwMode="auto">
            <a:xfrm>
              <a:off x="24774525" y="26098500"/>
              <a:ext cx="5095875" cy="5048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43</xdr:row>
          <xdr:rowOff>133350</xdr:rowOff>
        </xdr:from>
        <xdr:to>
          <xdr:col>15</xdr:col>
          <xdr:colOff>66675</xdr:colOff>
          <xdr:row>56</xdr:row>
          <xdr:rowOff>38100</xdr:rowOff>
        </xdr:to>
        <xdr:pic>
          <xdr:nvPicPr>
            <xdr:cNvPr id="1151" name="TXT水力_設備利用率"/>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48"/>
            <a:srcRect/>
            <a:stretch>
              <a:fillRect/>
            </a:stretch>
          </xdr:blipFill>
          <xdr:spPr bwMode="auto">
            <a:xfrm>
              <a:off x="7858125" y="12401550"/>
              <a:ext cx="5219700"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58</xdr:row>
          <xdr:rowOff>85725</xdr:rowOff>
        </xdr:from>
        <xdr:to>
          <xdr:col>15</xdr:col>
          <xdr:colOff>66675</xdr:colOff>
          <xdr:row>70</xdr:row>
          <xdr:rowOff>190500</xdr:rowOff>
        </xdr:to>
        <xdr:pic>
          <xdr:nvPicPr>
            <xdr:cNvPr id="1152" name="TXT水力_修繕費比率"/>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48"/>
            <a:srcRect/>
            <a:stretch>
              <a:fillRect/>
            </a:stretch>
          </xdr:blipFill>
          <xdr:spPr bwMode="auto">
            <a:xfrm>
              <a:off x="7858125" y="15354300"/>
              <a:ext cx="5219700"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73</xdr:row>
          <xdr:rowOff>66675</xdr:rowOff>
        </xdr:from>
        <xdr:to>
          <xdr:col>15</xdr:col>
          <xdr:colOff>66675</xdr:colOff>
          <xdr:row>85</xdr:row>
          <xdr:rowOff>171450</xdr:rowOff>
        </xdr:to>
        <xdr:pic>
          <xdr:nvPicPr>
            <xdr:cNvPr id="1153" name="TXT水力_企業債残高対料金収入比率"/>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48"/>
            <a:srcRect/>
            <a:stretch>
              <a:fillRect/>
            </a:stretch>
          </xdr:blipFill>
          <xdr:spPr bwMode="auto">
            <a:xfrm>
              <a:off x="7858125" y="18335625"/>
              <a:ext cx="5219700"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88</xdr:row>
          <xdr:rowOff>9525</xdr:rowOff>
        </xdr:from>
        <xdr:to>
          <xdr:col>15</xdr:col>
          <xdr:colOff>66675</xdr:colOff>
          <xdr:row>100</xdr:row>
          <xdr:rowOff>114300</xdr:rowOff>
        </xdr:to>
        <xdr:pic>
          <xdr:nvPicPr>
            <xdr:cNvPr id="1154" name="TXT水力_有形固定資産減価償却率"/>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48"/>
            <a:srcRect/>
            <a:stretch>
              <a:fillRect/>
            </a:stretch>
          </xdr:blipFill>
          <xdr:spPr bwMode="auto">
            <a:xfrm>
              <a:off x="7858125" y="21278850"/>
              <a:ext cx="5219700"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102</xdr:row>
          <xdr:rowOff>123825</xdr:rowOff>
        </xdr:from>
        <xdr:to>
          <xdr:col>15</xdr:col>
          <xdr:colOff>66675</xdr:colOff>
          <xdr:row>115</xdr:row>
          <xdr:rowOff>19050</xdr:rowOff>
        </xdr:to>
        <xdr:pic>
          <xdr:nvPicPr>
            <xdr:cNvPr id="1155" name="TXT水力_FIT収入割合"/>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48"/>
            <a:srcRect/>
            <a:stretch>
              <a:fillRect/>
            </a:stretch>
          </xdr:blipFill>
          <xdr:spPr bwMode="auto">
            <a:xfrm>
              <a:off x="7858125" y="24193500"/>
              <a:ext cx="5219700" cy="2495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514350</xdr:colOff>
          <xdr:row>43</xdr:row>
          <xdr:rowOff>133350</xdr:rowOff>
        </xdr:from>
        <xdr:to>
          <xdr:col>21</xdr:col>
          <xdr:colOff>295275</xdr:colOff>
          <xdr:row>56</xdr:row>
          <xdr:rowOff>38100</xdr:rowOff>
        </xdr:to>
        <xdr:pic>
          <xdr:nvPicPr>
            <xdr:cNvPr id="1156" name="TXTごみ_設備利用率"/>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48"/>
            <a:srcRect/>
            <a:stretch>
              <a:fillRect/>
            </a:stretch>
          </xdr:blipFill>
          <xdr:spPr bwMode="auto">
            <a:xfrm>
              <a:off x="13525500" y="1240155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514350</xdr:colOff>
          <xdr:row>58</xdr:row>
          <xdr:rowOff>85725</xdr:rowOff>
        </xdr:from>
        <xdr:to>
          <xdr:col>21</xdr:col>
          <xdr:colOff>295275</xdr:colOff>
          <xdr:row>70</xdr:row>
          <xdr:rowOff>190500</xdr:rowOff>
        </xdr:to>
        <xdr:pic>
          <xdr:nvPicPr>
            <xdr:cNvPr id="1157" name="TXTごみ_修繕費比率"/>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48"/>
            <a:srcRect/>
            <a:stretch>
              <a:fillRect/>
            </a:stretch>
          </xdr:blipFill>
          <xdr:spPr bwMode="auto">
            <a:xfrm>
              <a:off x="13525500" y="1535430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514350</xdr:colOff>
          <xdr:row>73</xdr:row>
          <xdr:rowOff>66675</xdr:rowOff>
        </xdr:from>
        <xdr:to>
          <xdr:col>21</xdr:col>
          <xdr:colOff>295275</xdr:colOff>
          <xdr:row>85</xdr:row>
          <xdr:rowOff>171450</xdr:rowOff>
        </xdr:to>
        <xdr:pic>
          <xdr:nvPicPr>
            <xdr:cNvPr id="1158" name="TXTごみ_企業債残高対料金収入比率"/>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48"/>
            <a:srcRect/>
            <a:stretch>
              <a:fillRect/>
            </a:stretch>
          </xdr:blipFill>
          <xdr:spPr bwMode="auto">
            <a:xfrm>
              <a:off x="13525500" y="18335625"/>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514350</xdr:colOff>
          <xdr:row>88</xdr:row>
          <xdr:rowOff>9525</xdr:rowOff>
        </xdr:from>
        <xdr:to>
          <xdr:col>21</xdr:col>
          <xdr:colOff>295275</xdr:colOff>
          <xdr:row>100</xdr:row>
          <xdr:rowOff>114300</xdr:rowOff>
        </xdr:to>
        <xdr:pic>
          <xdr:nvPicPr>
            <xdr:cNvPr id="1159" name="TXTごみ_有形固定資産減価償却率"/>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48"/>
            <a:srcRect/>
            <a:stretch>
              <a:fillRect/>
            </a:stretch>
          </xdr:blipFill>
          <xdr:spPr bwMode="auto">
            <a:xfrm>
              <a:off x="13525500" y="2127885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514350</xdr:colOff>
          <xdr:row>102</xdr:row>
          <xdr:rowOff>123825</xdr:rowOff>
        </xdr:from>
        <xdr:to>
          <xdr:col>21</xdr:col>
          <xdr:colOff>295275</xdr:colOff>
          <xdr:row>115</xdr:row>
          <xdr:rowOff>19050</xdr:rowOff>
        </xdr:to>
        <xdr:pic>
          <xdr:nvPicPr>
            <xdr:cNvPr id="1160" name="TXTごみ_FIT収入割合"/>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48"/>
            <a:srcRect/>
            <a:stretch>
              <a:fillRect/>
            </a:stretch>
          </xdr:blipFill>
          <xdr:spPr bwMode="auto">
            <a:xfrm>
              <a:off x="13525500" y="24193500"/>
              <a:ext cx="5210175" cy="2495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685800</xdr:colOff>
          <xdr:row>43</xdr:row>
          <xdr:rowOff>133350</xdr:rowOff>
        </xdr:from>
        <xdr:to>
          <xdr:col>27</xdr:col>
          <xdr:colOff>476250</xdr:colOff>
          <xdr:row>56</xdr:row>
          <xdr:rowOff>38100</xdr:rowOff>
        </xdr:to>
        <xdr:pic>
          <xdr:nvPicPr>
            <xdr:cNvPr id="1161" name="TXT風力_設備利用率"/>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48"/>
            <a:srcRect/>
            <a:stretch>
              <a:fillRect/>
            </a:stretch>
          </xdr:blipFill>
          <xdr:spPr bwMode="auto">
            <a:xfrm>
              <a:off x="19126200" y="12401550"/>
              <a:ext cx="5219700"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695325</xdr:colOff>
          <xdr:row>58</xdr:row>
          <xdr:rowOff>85725</xdr:rowOff>
        </xdr:from>
        <xdr:to>
          <xdr:col>27</xdr:col>
          <xdr:colOff>476250</xdr:colOff>
          <xdr:row>70</xdr:row>
          <xdr:rowOff>190500</xdr:rowOff>
        </xdr:to>
        <xdr:pic>
          <xdr:nvPicPr>
            <xdr:cNvPr id="1162" name="TXT風力_修繕費比率"/>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48"/>
            <a:srcRect/>
            <a:stretch>
              <a:fillRect/>
            </a:stretch>
          </xdr:blipFill>
          <xdr:spPr bwMode="auto">
            <a:xfrm>
              <a:off x="19135725" y="1535430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695325</xdr:colOff>
          <xdr:row>73</xdr:row>
          <xdr:rowOff>66675</xdr:rowOff>
        </xdr:from>
        <xdr:to>
          <xdr:col>27</xdr:col>
          <xdr:colOff>476250</xdr:colOff>
          <xdr:row>85</xdr:row>
          <xdr:rowOff>171450</xdr:rowOff>
        </xdr:to>
        <xdr:pic>
          <xdr:nvPicPr>
            <xdr:cNvPr id="1163" name="TXT風力_企業債残高対料金収入比率"/>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48"/>
            <a:srcRect/>
            <a:stretch>
              <a:fillRect/>
            </a:stretch>
          </xdr:blipFill>
          <xdr:spPr bwMode="auto">
            <a:xfrm>
              <a:off x="19135725" y="18335625"/>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695325</xdr:colOff>
          <xdr:row>88</xdr:row>
          <xdr:rowOff>9525</xdr:rowOff>
        </xdr:from>
        <xdr:to>
          <xdr:col>27</xdr:col>
          <xdr:colOff>476250</xdr:colOff>
          <xdr:row>100</xdr:row>
          <xdr:rowOff>114300</xdr:rowOff>
        </xdr:to>
        <xdr:pic>
          <xdr:nvPicPr>
            <xdr:cNvPr id="1164" name="TXT風力_有形固定資産減価償却率"/>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48"/>
            <a:srcRect/>
            <a:stretch>
              <a:fillRect/>
            </a:stretch>
          </xdr:blipFill>
          <xdr:spPr bwMode="auto">
            <a:xfrm>
              <a:off x="19135725" y="2127885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695325</xdr:colOff>
          <xdr:row>102</xdr:row>
          <xdr:rowOff>123825</xdr:rowOff>
        </xdr:from>
        <xdr:to>
          <xdr:col>27</xdr:col>
          <xdr:colOff>476250</xdr:colOff>
          <xdr:row>115</xdr:row>
          <xdr:rowOff>19050</xdr:rowOff>
        </xdr:to>
        <xdr:pic>
          <xdr:nvPicPr>
            <xdr:cNvPr id="1165" name="TXT風力_FIT収入割合"/>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48"/>
            <a:srcRect/>
            <a:stretch>
              <a:fillRect/>
            </a:stretch>
          </xdr:blipFill>
          <xdr:spPr bwMode="auto">
            <a:xfrm>
              <a:off x="19135725" y="24193500"/>
              <a:ext cx="5210175" cy="24955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857250</xdr:colOff>
          <xdr:row>88</xdr:row>
          <xdr:rowOff>9525</xdr:rowOff>
        </xdr:from>
        <xdr:to>
          <xdr:col>33</xdr:col>
          <xdr:colOff>638175</xdr:colOff>
          <xdr:row>100</xdr:row>
          <xdr:rowOff>114300</xdr:rowOff>
        </xdr:to>
        <xdr:pic>
          <xdr:nvPicPr>
            <xdr:cNvPr id="1166" name="TXT太陽光_有形固定資産減価償却率"/>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48"/>
            <a:srcRect/>
            <a:stretch>
              <a:fillRect/>
            </a:stretch>
          </xdr:blipFill>
          <xdr:spPr bwMode="auto">
            <a:xfrm>
              <a:off x="24726900" y="21278850"/>
              <a:ext cx="5210175" cy="25050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276225</xdr:colOff>
          <xdr:row>88</xdr:row>
          <xdr:rowOff>9525</xdr:rowOff>
        </xdr:from>
        <xdr:to>
          <xdr:col>7</xdr:col>
          <xdr:colOff>561975</xdr:colOff>
          <xdr:row>100</xdr:row>
          <xdr:rowOff>66675</xdr:rowOff>
        </xdr:to>
        <xdr:pic>
          <xdr:nvPicPr>
            <xdr:cNvPr id="1167" name="TXT全体_有形固定資産減価償却率"/>
            <xdr:cNvPicPr>
              <a:picLocks noChangeAspect="1" noChangeArrowheads="1"/>
              <a:extLst>
                <a:ext uri="{84589F7E-364E-4C9E-8A38-B11213B215E9}">
                  <a14:cameraTool cellRange="データ!$K$37:$O$50" spid="_x0000_s1599"/>
                </a:ext>
              </a:extLst>
            </xdr:cNvPicPr>
          </xdr:nvPicPr>
          <xdr:blipFill>
            <a:blip xmlns:r="http://schemas.openxmlformats.org/officeDocument/2006/relationships" r:embed="rId49"/>
            <a:srcRect/>
            <a:stretch>
              <a:fillRect/>
            </a:stretch>
          </xdr:blipFill>
          <xdr:spPr bwMode="auto">
            <a:xfrm>
              <a:off x="619125" y="21278850"/>
              <a:ext cx="5715000" cy="24574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25</xdr:row>
          <xdr:rowOff>9525</xdr:rowOff>
        </xdr:from>
        <xdr:to>
          <xdr:col>20</xdr:col>
          <xdr:colOff>581025</xdr:colOff>
          <xdr:row>36</xdr:row>
          <xdr:rowOff>95250</xdr:rowOff>
        </xdr:to>
        <xdr:pic>
          <xdr:nvPicPr>
            <xdr:cNvPr id="1168" name="TXT流動比率"/>
            <xdr:cNvPicPr>
              <a:picLocks noChangeAspect="1" noChangeArrowheads="1"/>
              <a:extLst>
                <a:ext uri="{84589F7E-364E-4C9E-8A38-B11213B215E9}">
                  <a14:cameraTool cellRange="データ!$K$37:$O$50" spid="_x0000_s1600"/>
                </a:ext>
              </a:extLst>
            </xdr:cNvPicPr>
          </xdr:nvPicPr>
          <xdr:blipFill>
            <a:blip xmlns:r="http://schemas.openxmlformats.org/officeDocument/2006/relationships" r:embed="rId49"/>
            <a:srcRect/>
            <a:stretch>
              <a:fillRect/>
            </a:stretch>
          </xdr:blipFill>
          <xdr:spPr bwMode="auto">
            <a:xfrm>
              <a:off x="12401550" y="7639050"/>
              <a:ext cx="5715000" cy="260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H88"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高知県　土佐清水市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法非適用</v>
      </c>
      <c r="C3" s="169"/>
      <c r="D3" s="169"/>
      <c r="E3" s="169"/>
      <c r="F3" s="169" t="str">
        <f>データ!J6</f>
        <v>電気事業</v>
      </c>
      <c r="G3" s="169"/>
      <c r="H3" s="169"/>
      <c r="I3" s="169"/>
      <c r="J3" s="170" t="str">
        <f>データ!K6</f>
        <v>該当数値なし</v>
      </c>
      <c r="K3" s="170"/>
      <c r="L3" s="170"/>
      <c r="M3" s="170"/>
      <c r="N3" s="171" t="str">
        <f>データ!L6</f>
        <v>-</v>
      </c>
      <c r="O3" s="171"/>
      <c r="P3" s="171"/>
      <c r="Q3" s="172"/>
      <c r="R3" s="1"/>
      <c r="S3" s="173" t="s">
        <v>171</v>
      </c>
      <c r="T3" s="174"/>
      <c r="U3" s="174"/>
      <c r="V3" s="174"/>
      <c r="W3" s="174"/>
      <c r="X3" s="174"/>
      <c r="Y3" s="174"/>
      <c r="Z3" s="174"/>
      <c r="AA3" s="174"/>
      <c r="AB3" s="174"/>
      <c r="AC3" s="174"/>
      <c r="AD3" s="174"/>
      <c r="AE3" s="174"/>
      <c r="AF3" s="174"/>
      <c r="AG3" s="174"/>
      <c r="AH3" s="175"/>
      <c r="AI3" s="1"/>
      <c r="AJ3" s="1"/>
      <c r="AK3" s="108" t="s">
        <v>172</v>
      </c>
      <c r="AL3" s="109"/>
      <c r="AM3" s="109"/>
      <c r="AN3" s="109"/>
      <c r="AO3" s="109"/>
      <c r="AP3" s="109"/>
      <c r="AQ3" s="110"/>
    </row>
    <row r="4" spans="1:43" ht="23.1" customHeight="1">
      <c r="A4" s="1"/>
      <c r="B4" s="162" t="s">
        <v>8</v>
      </c>
      <c r="C4" s="150"/>
      <c r="D4" s="150"/>
      <c r="E4" s="150"/>
      <c r="F4" s="150" t="s">
        <v>9</v>
      </c>
      <c r="G4" s="150"/>
      <c r="H4" s="150"/>
      <c r="I4" s="150"/>
      <c r="J4" s="150" t="s">
        <v>10</v>
      </c>
      <c r="K4" s="150"/>
      <c r="L4" s="150"/>
      <c r="M4" s="150"/>
      <c r="N4" s="150" t="s">
        <v>11</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f>データ!O6</f>
        <v>2</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12</v>
      </c>
      <c r="C6" s="150"/>
      <c r="D6" s="150"/>
      <c r="E6" s="150"/>
      <c r="F6" s="150" t="s">
        <v>13</v>
      </c>
      <c r="G6" s="150"/>
      <c r="H6" s="150"/>
      <c r="I6" s="150"/>
      <c r="J6" s="150" t="s">
        <v>14</v>
      </c>
      <c r="K6" s="150"/>
      <c r="L6" s="150"/>
      <c r="M6" s="150"/>
      <c r="N6" s="150" t="s">
        <v>15</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c r="A7" s="1"/>
      <c r="B7" s="163" t="s">
        <v>124</v>
      </c>
      <c r="C7" s="164"/>
      <c r="D7" s="164"/>
      <c r="E7" s="164"/>
      <c r="F7" s="165" t="s">
        <v>124</v>
      </c>
      <c r="G7" s="165"/>
      <c r="H7" s="165"/>
      <c r="I7" s="165"/>
      <c r="J7" s="166" t="str">
        <f>データ!S6</f>
        <v>無</v>
      </c>
      <c r="K7" s="166"/>
      <c r="L7" s="166"/>
      <c r="M7" s="166"/>
      <c r="N7" s="165" t="s">
        <v>126</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16</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17</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18</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20</v>
      </c>
      <c r="C12" s="150"/>
      <c r="D12" s="150"/>
      <c r="E12" s="150"/>
      <c r="F12" s="146" t="str">
        <f>データ!V6</f>
        <v>-</v>
      </c>
      <c r="G12" s="147"/>
      <c r="H12" s="146" t="str">
        <f>データ!W6</f>
        <v>-</v>
      </c>
      <c r="I12" s="147"/>
      <c r="J12" s="146" t="str">
        <f>データ!X6</f>
        <v>-</v>
      </c>
      <c r="K12" s="147"/>
      <c r="L12" s="146" t="str">
        <f>データ!Y6</f>
        <v>-</v>
      </c>
      <c r="M12" s="147"/>
      <c r="N12" s="148" t="str">
        <f>データ!Z6</f>
        <v>-</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21</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22</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23</v>
      </c>
      <c r="C15" s="137"/>
      <c r="D15" s="137"/>
      <c r="E15" s="138"/>
      <c r="F15" s="139" t="str">
        <f>データ!AK6</f>
        <v>-</v>
      </c>
      <c r="G15" s="139"/>
      <c r="H15" s="139" t="str">
        <f>データ!AL6</f>
        <v>-</v>
      </c>
      <c r="I15" s="139"/>
      <c r="J15" s="139" t="str">
        <f>データ!AM6</f>
        <v>-</v>
      </c>
      <c r="K15" s="139"/>
      <c r="L15" s="139">
        <f>データ!AN6</f>
        <v>1387</v>
      </c>
      <c r="M15" s="139"/>
      <c r="N15" s="140">
        <f>データ!AO6</f>
        <v>2166</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24</v>
      </c>
      <c r="C16" s="130"/>
      <c r="D16" s="130"/>
      <c r="E16" s="131"/>
      <c r="F16" s="142" t="str">
        <f>データ!AP6</f>
        <v>-</v>
      </c>
      <c r="G16" s="142"/>
      <c r="H16" s="142" t="str">
        <f>データ!AQ6</f>
        <v>-</v>
      </c>
      <c r="I16" s="142"/>
      <c r="J16" s="142" t="str">
        <f>データ!AR6</f>
        <v>-</v>
      </c>
      <c r="K16" s="142"/>
      <c r="L16" s="142">
        <f>データ!AS6</f>
        <v>1387</v>
      </c>
      <c r="M16" s="142"/>
      <c r="N16" s="134">
        <f>データ!AT6</f>
        <v>2166</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25</v>
      </c>
      <c r="G18" s="127"/>
      <c r="H18" s="127"/>
      <c r="I18" s="127" t="s">
        <v>26</v>
      </c>
      <c r="J18" s="127"/>
      <c r="K18" s="127"/>
      <c r="L18" s="127" t="s">
        <v>24</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27</v>
      </c>
      <c r="C19" s="130"/>
      <c r="D19" s="130"/>
      <c r="E19" s="131"/>
      <c r="F19" s="132" t="str">
        <f>データ!AU6</f>
        <v>-</v>
      </c>
      <c r="G19" s="132"/>
      <c r="H19" s="132"/>
      <c r="I19" s="132">
        <f>データ!AV6</f>
        <v>93603</v>
      </c>
      <c r="J19" s="132"/>
      <c r="K19" s="132"/>
      <c r="L19" s="132">
        <f>データ!AW6</f>
        <v>93603</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33</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174</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54">
      <c r="A6" s="46" t="s">
        <v>112</v>
      </c>
      <c r="B6" s="64" t="str">
        <f>B7</f>
        <v>2015</v>
      </c>
      <c r="C6" s="64" t="str">
        <f t="shared" ref="C6:AW6" si="6">C7</f>
        <v>392090</v>
      </c>
      <c r="D6" s="64" t="str">
        <f t="shared" si="6"/>
        <v>47</v>
      </c>
      <c r="E6" s="64" t="str">
        <f t="shared" si="6"/>
        <v>04</v>
      </c>
      <c r="F6" s="64" t="str">
        <f t="shared" si="6"/>
        <v>0</v>
      </c>
      <c r="G6" s="64" t="str">
        <f t="shared" si="6"/>
        <v>000</v>
      </c>
      <c r="H6" s="64" t="str">
        <f t="shared" si="6"/>
        <v>高知県　土佐清水市</v>
      </c>
      <c r="I6" s="64" t="str">
        <f t="shared" si="6"/>
        <v>法非適用</v>
      </c>
      <c r="J6" s="64" t="str">
        <f t="shared" si="6"/>
        <v>電気事業</v>
      </c>
      <c r="K6" s="65" t="str">
        <f t="shared" si="6"/>
        <v>該当数値なし</v>
      </c>
      <c r="L6" s="66" t="str">
        <f t="shared" si="6"/>
        <v>-</v>
      </c>
      <c r="M6" s="66" t="str">
        <f t="shared" si="6"/>
        <v>-</v>
      </c>
      <c r="N6" s="66" t="str">
        <f t="shared" si="6"/>
        <v>-</v>
      </c>
      <c r="O6" s="66">
        <f t="shared" si="6"/>
        <v>2</v>
      </c>
      <c r="P6" s="66" t="str">
        <f t="shared" si="6"/>
        <v>-</v>
      </c>
      <c r="Q6" s="67" t="str">
        <f>Q7</f>
        <v>平成46年5月27日　太田太陽光発電所</v>
      </c>
      <c r="R6" s="68" t="str">
        <f t="shared" si="6"/>
        <v>平成46年5月27日　太田太陽光発電所</v>
      </c>
      <c r="S6" s="64" t="str">
        <f t="shared" si="6"/>
        <v>無</v>
      </c>
      <c r="T6" s="68" t="str">
        <f t="shared" si="6"/>
        <v>四国電力株式会社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1387</v>
      </c>
      <c r="AO6" s="66">
        <f t="shared" si="6"/>
        <v>2166</v>
      </c>
      <c r="AP6" s="66" t="str">
        <f t="shared" si="6"/>
        <v>-</v>
      </c>
      <c r="AQ6" s="66" t="str">
        <f t="shared" si="6"/>
        <v>-</v>
      </c>
      <c r="AR6" s="66" t="str">
        <f t="shared" si="6"/>
        <v>-</v>
      </c>
      <c r="AS6" s="66">
        <f t="shared" si="6"/>
        <v>1387</v>
      </c>
      <c r="AT6" s="66">
        <f t="shared" si="6"/>
        <v>2166</v>
      </c>
      <c r="AU6" s="66" t="str">
        <f t="shared" si="6"/>
        <v>-</v>
      </c>
      <c r="AV6" s="66">
        <f t="shared" si="6"/>
        <v>93603</v>
      </c>
      <c r="AW6" s="66">
        <f t="shared" si="6"/>
        <v>93603</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113</v>
      </c>
      <c r="C7" s="74" t="s">
        <v>114</v>
      </c>
      <c r="D7" s="74" t="s">
        <v>115</v>
      </c>
      <c r="E7" s="74" t="s">
        <v>116</v>
      </c>
      <c r="F7" s="74" t="s">
        <v>117</v>
      </c>
      <c r="G7" s="74" t="s">
        <v>118</v>
      </c>
      <c r="H7" s="74" t="s">
        <v>119</v>
      </c>
      <c r="I7" s="74" t="s">
        <v>120</v>
      </c>
      <c r="J7" s="74" t="s">
        <v>121</v>
      </c>
      <c r="K7" s="75" t="s">
        <v>122</v>
      </c>
      <c r="L7" s="76" t="s">
        <v>123</v>
      </c>
      <c r="M7" s="76" t="s">
        <v>123</v>
      </c>
      <c r="N7" s="77" t="s">
        <v>123</v>
      </c>
      <c r="O7" s="77">
        <v>2</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v>1387</v>
      </c>
      <c r="AO7" s="77">
        <v>2166</v>
      </c>
      <c r="AP7" s="77" t="s">
        <v>123</v>
      </c>
      <c r="AQ7" s="77" t="s">
        <v>123</v>
      </c>
      <c r="AR7" s="77" t="s">
        <v>123</v>
      </c>
      <c r="AS7" s="77">
        <v>1387</v>
      </c>
      <c r="AT7" s="77">
        <v>2166</v>
      </c>
      <c r="AU7" s="77" t="s">
        <v>123</v>
      </c>
      <c r="AV7" s="77">
        <v>93603</v>
      </c>
      <c r="AW7" s="77">
        <v>93603</v>
      </c>
      <c r="AX7" s="80" t="s">
        <v>123</v>
      </c>
      <c r="AY7" s="80" t="s">
        <v>123</v>
      </c>
      <c r="AZ7" s="80" t="s">
        <v>123</v>
      </c>
      <c r="BA7" s="80">
        <v>340.6</v>
      </c>
      <c r="BB7" s="80">
        <v>328.7</v>
      </c>
      <c r="BC7" s="80" t="s">
        <v>123</v>
      </c>
      <c r="BD7" s="80" t="s">
        <v>123</v>
      </c>
      <c r="BE7" s="80" t="s">
        <v>123</v>
      </c>
      <c r="BF7" s="80">
        <v>124.7</v>
      </c>
      <c r="BG7" s="80">
        <v>118.8</v>
      </c>
      <c r="BH7" s="80">
        <v>100</v>
      </c>
      <c r="BI7" s="80" t="s">
        <v>123</v>
      </c>
      <c r="BJ7" s="80" t="s">
        <v>123</v>
      </c>
      <c r="BK7" s="80" t="s">
        <v>123</v>
      </c>
      <c r="BL7" s="80">
        <v>436.7</v>
      </c>
      <c r="BM7" s="80">
        <v>418.2</v>
      </c>
      <c r="BN7" s="80" t="s">
        <v>123</v>
      </c>
      <c r="BO7" s="80" t="s">
        <v>123</v>
      </c>
      <c r="BP7" s="80" t="s">
        <v>123</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t="s">
        <v>123</v>
      </c>
      <c r="CF7" s="80" t="s">
        <v>123</v>
      </c>
      <c r="CG7" s="80" t="s">
        <v>123</v>
      </c>
      <c r="CH7" s="80">
        <v>12760.6</v>
      </c>
      <c r="CI7" s="80">
        <v>13370.7</v>
      </c>
      <c r="CJ7" s="80" t="s">
        <v>123</v>
      </c>
      <c r="CK7" s="80" t="s">
        <v>123</v>
      </c>
      <c r="CL7" s="80" t="s">
        <v>123</v>
      </c>
      <c r="CM7" s="80">
        <v>17642.5</v>
      </c>
      <c r="CN7" s="80">
        <v>18815.8</v>
      </c>
      <c r="CO7" s="77" t="s">
        <v>123</v>
      </c>
      <c r="CP7" s="77" t="s">
        <v>123</v>
      </c>
      <c r="CQ7" s="77" t="s">
        <v>123</v>
      </c>
      <c r="CR7" s="77">
        <v>45484</v>
      </c>
      <c r="CS7" s="77">
        <v>71376</v>
      </c>
      <c r="CT7" s="77" t="s">
        <v>123</v>
      </c>
      <c r="CU7" s="77" t="s">
        <v>123</v>
      </c>
      <c r="CV7" s="77" t="s">
        <v>123</v>
      </c>
      <c r="CW7" s="77">
        <v>58539</v>
      </c>
      <c r="CX7" s="77">
        <v>37685</v>
      </c>
      <c r="CY7" s="77">
        <v>1740</v>
      </c>
      <c r="CZ7" s="80" t="s">
        <v>123</v>
      </c>
      <c r="DA7" s="80" t="s">
        <v>123</v>
      </c>
      <c r="DB7" s="80" t="s">
        <v>123</v>
      </c>
      <c r="DC7" s="80">
        <v>9.1</v>
      </c>
      <c r="DD7" s="80">
        <v>14.2</v>
      </c>
      <c r="DE7" s="80" t="s">
        <v>123</v>
      </c>
      <c r="DF7" s="80" t="s">
        <v>123</v>
      </c>
      <c r="DG7" s="80" t="s">
        <v>123</v>
      </c>
      <c r="DH7" s="80">
        <v>37.700000000000003</v>
      </c>
      <c r="DI7" s="80">
        <v>33.9</v>
      </c>
      <c r="DJ7" s="80" t="s">
        <v>123</v>
      </c>
      <c r="DK7" s="80" t="s">
        <v>123</v>
      </c>
      <c r="DL7" s="80" t="s">
        <v>123</v>
      </c>
      <c r="DM7" s="80">
        <v>5.8</v>
      </c>
      <c r="DN7" s="80">
        <v>0.7</v>
      </c>
      <c r="DO7" s="80" t="s">
        <v>123</v>
      </c>
      <c r="DP7" s="80" t="s">
        <v>123</v>
      </c>
      <c r="DQ7" s="80" t="s">
        <v>123</v>
      </c>
      <c r="DR7" s="80">
        <v>13.7</v>
      </c>
      <c r="DS7" s="80">
        <v>16.3</v>
      </c>
      <c r="DT7" s="80" t="s">
        <v>123</v>
      </c>
      <c r="DU7" s="80" t="s">
        <v>123</v>
      </c>
      <c r="DV7" s="80" t="s">
        <v>123</v>
      </c>
      <c r="DW7" s="80">
        <v>1225.4000000000001</v>
      </c>
      <c r="DX7" s="80">
        <v>784.5</v>
      </c>
      <c r="DY7" s="80" t="s">
        <v>123</v>
      </c>
      <c r="DZ7" s="80" t="s">
        <v>123</v>
      </c>
      <c r="EA7" s="80" t="s">
        <v>123</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t="s">
        <v>123</v>
      </c>
      <c r="EP7" s="80" t="s">
        <v>123</v>
      </c>
      <c r="EQ7" s="80">
        <v>100</v>
      </c>
      <c r="ER7" s="80">
        <v>100</v>
      </c>
      <c r="ES7" s="80" t="s">
        <v>123</v>
      </c>
      <c r="ET7" s="80" t="s">
        <v>123</v>
      </c>
      <c r="EU7" s="80" t="s">
        <v>123</v>
      </c>
      <c r="EV7" s="80">
        <v>70.2</v>
      </c>
      <c r="EW7" s="80">
        <v>72.7</v>
      </c>
      <c r="EX7" s="77" t="s">
        <v>123</v>
      </c>
      <c r="EY7" s="80" t="s">
        <v>123</v>
      </c>
      <c r="EZ7" s="80" t="s">
        <v>123</v>
      </c>
      <c r="FA7" s="80" t="s">
        <v>123</v>
      </c>
      <c r="FB7" s="80" t="s">
        <v>123</v>
      </c>
      <c r="FC7" s="80" t="s">
        <v>123</v>
      </c>
      <c r="FD7" s="80" t="s">
        <v>123</v>
      </c>
      <c r="FE7" s="80" t="s">
        <v>123</v>
      </c>
      <c r="FF7" s="80" t="s">
        <v>123</v>
      </c>
      <c r="FG7" s="80">
        <v>56.1</v>
      </c>
      <c r="FH7" s="80">
        <v>61.8</v>
      </c>
      <c r="FI7" s="80" t="s">
        <v>123</v>
      </c>
      <c r="FJ7" s="80" t="s">
        <v>123</v>
      </c>
      <c r="FK7" s="80" t="s">
        <v>123</v>
      </c>
      <c r="FL7" s="80" t="s">
        <v>123</v>
      </c>
      <c r="FM7" s="80" t="s">
        <v>123</v>
      </c>
      <c r="FN7" s="80" t="s">
        <v>123</v>
      </c>
      <c r="FO7" s="80" t="s">
        <v>123</v>
      </c>
      <c r="FP7" s="80" t="s">
        <v>123</v>
      </c>
      <c r="FQ7" s="80">
        <v>16.7</v>
      </c>
      <c r="FR7" s="80">
        <v>8.6999999999999993</v>
      </c>
      <c r="FS7" s="80" t="s">
        <v>123</v>
      </c>
      <c r="FT7" s="80" t="s">
        <v>123</v>
      </c>
      <c r="FU7" s="80" t="s">
        <v>123</v>
      </c>
      <c r="FV7" s="80" t="s">
        <v>123</v>
      </c>
      <c r="FW7" s="80" t="s">
        <v>123</v>
      </c>
      <c r="FX7" s="80" t="s">
        <v>123</v>
      </c>
      <c r="FY7" s="80" t="s">
        <v>123</v>
      </c>
      <c r="FZ7" s="80" t="s">
        <v>123</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t="s">
        <v>123</v>
      </c>
      <c r="GT7" s="80" t="s">
        <v>123</v>
      </c>
      <c r="GU7" s="80">
        <v>58.4</v>
      </c>
      <c r="GV7" s="80">
        <v>80.599999999999994</v>
      </c>
      <c r="GW7" s="77" t="s">
        <v>123</v>
      </c>
      <c r="GX7" s="80" t="s">
        <v>123</v>
      </c>
      <c r="GY7" s="80" t="s">
        <v>123</v>
      </c>
      <c r="GZ7" s="80" t="s">
        <v>123</v>
      </c>
      <c r="HA7" s="80" t="s">
        <v>123</v>
      </c>
      <c r="HB7" s="80" t="s">
        <v>123</v>
      </c>
      <c r="HC7" s="80" t="s">
        <v>123</v>
      </c>
      <c r="HD7" s="80" t="s">
        <v>123</v>
      </c>
      <c r="HE7" s="80" t="s">
        <v>123</v>
      </c>
      <c r="HF7" s="80">
        <v>50.3</v>
      </c>
      <c r="HG7" s="80">
        <v>47.9</v>
      </c>
      <c r="HH7" s="80" t="s">
        <v>123</v>
      </c>
      <c r="HI7" s="80" t="s">
        <v>123</v>
      </c>
      <c r="HJ7" s="80" t="s">
        <v>123</v>
      </c>
      <c r="HK7" s="80" t="s">
        <v>123</v>
      </c>
      <c r="HL7" s="80" t="s">
        <v>123</v>
      </c>
      <c r="HM7" s="80" t="s">
        <v>123</v>
      </c>
      <c r="HN7" s="80" t="s">
        <v>123</v>
      </c>
      <c r="HO7" s="80" t="s">
        <v>123</v>
      </c>
      <c r="HP7" s="80">
        <v>5.2</v>
      </c>
      <c r="HQ7" s="80">
        <v>13</v>
      </c>
      <c r="HR7" s="80" t="s">
        <v>123</v>
      </c>
      <c r="HS7" s="80" t="s">
        <v>123</v>
      </c>
      <c r="HT7" s="80" t="s">
        <v>123</v>
      </c>
      <c r="HU7" s="80" t="s">
        <v>123</v>
      </c>
      <c r="HV7" s="80" t="s">
        <v>123</v>
      </c>
      <c r="HW7" s="80" t="s">
        <v>123</v>
      </c>
      <c r="HX7" s="80" t="s">
        <v>123</v>
      </c>
      <c r="HY7" s="80" t="s">
        <v>123</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t="s">
        <v>123</v>
      </c>
      <c r="IS7" s="80" t="s">
        <v>123</v>
      </c>
      <c r="IT7" s="80">
        <v>52.3</v>
      </c>
      <c r="IU7" s="80">
        <v>52.8</v>
      </c>
      <c r="IV7" s="77" t="s">
        <v>123</v>
      </c>
      <c r="IW7" s="80" t="s">
        <v>123</v>
      </c>
      <c r="IX7" s="80" t="s">
        <v>123</v>
      </c>
      <c r="IY7" s="80" t="s">
        <v>123</v>
      </c>
      <c r="IZ7" s="80" t="s">
        <v>123</v>
      </c>
      <c r="JA7" s="80" t="s">
        <v>123</v>
      </c>
      <c r="JB7" s="80" t="s">
        <v>123</v>
      </c>
      <c r="JC7" s="80" t="s">
        <v>123</v>
      </c>
      <c r="JD7" s="80" t="s">
        <v>123</v>
      </c>
      <c r="JE7" s="80">
        <v>18.5</v>
      </c>
      <c r="JF7" s="80">
        <v>16.100000000000001</v>
      </c>
      <c r="JG7" s="80" t="s">
        <v>123</v>
      </c>
      <c r="JH7" s="80" t="s">
        <v>123</v>
      </c>
      <c r="JI7" s="80" t="s">
        <v>123</v>
      </c>
      <c r="JJ7" s="80" t="s">
        <v>123</v>
      </c>
      <c r="JK7" s="80" t="s">
        <v>123</v>
      </c>
      <c r="JL7" s="80" t="s">
        <v>123</v>
      </c>
      <c r="JM7" s="80" t="s">
        <v>123</v>
      </c>
      <c r="JN7" s="80" t="s">
        <v>123</v>
      </c>
      <c r="JO7" s="80">
        <v>43.7</v>
      </c>
      <c r="JP7" s="80">
        <v>45.4</v>
      </c>
      <c r="JQ7" s="80" t="s">
        <v>123</v>
      </c>
      <c r="JR7" s="80" t="s">
        <v>123</v>
      </c>
      <c r="JS7" s="80" t="s">
        <v>123</v>
      </c>
      <c r="JT7" s="80" t="s">
        <v>123</v>
      </c>
      <c r="JU7" s="80" t="s">
        <v>123</v>
      </c>
      <c r="JV7" s="80" t="s">
        <v>123</v>
      </c>
      <c r="JW7" s="80" t="s">
        <v>123</v>
      </c>
      <c r="JX7" s="80" t="s">
        <v>123</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t="s">
        <v>123</v>
      </c>
      <c r="KR7" s="80" t="s">
        <v>123</v>
      </c>
      <c r="KS7" s="80">
        <v>98.4</v>
      </c>
      <c r="KT7" s="80">
        <v>98.4</v>
      </c>
      <c r="KU7" s="77">
        <v>1740</v>
      </c>
      <c r="KV7" s="80" t="s">
        <v>123</v>
      </c>
      <c r="KW7" s="80" t="s">
        <v>123</v>
      </c>
      <c r="KX7" s="80" t="s">
        <v>123</v>
      </c>
      <c r="KY7" s="80">
        <v>9.1</v>
      </c>
      <c r="KZ7" s="80">
        <v>14.2</v>
      </c>
      <c r="LA7" s="80" t="s">
        <v>123</v>
      </c>
      <c r="LB7" s="80" t="s">
        <v>123</v>
      </c>
      <c r="LC7" s="80" t="s">
        <v>123</v>
      </c>
      <c r="LD7" s="80">
        <v>13.7</v>
      </c>
      <c r="LE7" s="80">
        <v>12</v>
      </c>
      <c r="LF7" s="80" t="s">
        <v>123</v>
      </c>
      <c r="LG7" s="80" t="s">
        <v>123</v>
      </c>
      <c r="LH7" s="80" t="s">
        <v>123</v>
      </c>
      <c r="LI7" s="80">
        <v>5.8</v>
      </c>
      <c r="LJ7" s="80">
        <v>0.7</v>
      </c>
      <c r="LK7" s="80" t="s">
        <v>123</v>
      </c>
      <c r="LL7" s="80" t="s">
        <v>123</v>
      </c>
      <c r="LM7" s="80" t="s">
        <v>123</v>
      </c>
      <c r="LN7" s="80">
        <v>2.9</v>
      </c>
      <c r="LO7" s="80">
        <v>0.6</v>
      </c>
      <c r="LP7" s="80" t="s">
        <v>123</v>
      </c>
      <c r="LQ7" s="80" t="s">
        <v>123</v>
      </c>
      <c r="LR7" s="80" t="s">
        <v>123</v>
      </c>
      <c r="LS7" s="80">
        <v>1225.4000000000001</v>
      </c>
      <c r="LT7" s="80">
        <v>784.5</v>
      </c>
      <c r="LU7" s="80" t="s">
        <v>123</v>
      </c>
      <c r="LV7" s="80" t="s">
        <v>123</v>
      </c>
      <c r="LW7" s="80" t="s">
        <v>123</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v>100</v>
      </c>
      <c r="MN7" s="80">
        <v>100</v>
      </c>
      <c r="MO7" s="80" t="s">
        <v>123</v>
      </c>
      <c r="MP7" s="80" t="s">
        <v>123</v>
      </c>
      <c r="MQ7" s="80" t="s">
        <v>123</v>
      </c>
      <c r="MR7" s="80">
        <v>100</v>
      </c>
      <c r="MS7" s="80">
        <v>96.6</v>
      </c>
      <c r="MT7" s="80" t="s">
        <v>123</v>
      </c>
      <c r="MU7" s="80" t="s">
        <v>123</v>
      </c>
      <c r="MV7" s="80" t="s">
        <v>123</v>
      </c>
      <c r="MW7" s="80" t="s">
        <v>123</v>
      </c>
      <c r="MX7" s="80" t="s">
        <v>123</v>
      </c>
      <c r="MY7" s="80" t="s">
        <v>123</v>
      </c>
      <c r="MZ7" s="80" t="s">
        <v>123</v>
      </c>
      <c r="NA7" s="80" t="s">
        <v>123</v>
      </c>
      <c r="NB7" s="80" t="s">
        <v>123</v>
      </c>
      <c r="NC7" s="80" t="s">
        <v>123</v>
      </c>
      <c r="ND7" s="80" t="s">
        <v>123</v>
      </c>
      <c r="NE7" s="80" t="s">
        <v>123</v>
      </c>
      <c r="NF7" s="80" t="s">
        <v>123</v>
      </c>
      <c r="NG7" s="80" t="s">
        <v>123</v>
      </c>
      <c r="NH7" s="80" t="s">
        <v>123</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0</v>
      </c>
      <c r="IX8" s="84" t="s">
        <v>127</v>
      </c>
      <c r="IY8" s="82"/>
      <c r="IZ8" s="82"/>
      <c r="JA8" s="82"/>
      <c r="JB8" s="82"/>
      <c r="JC8" s="83"/>
      <c r="JD8" s="82"/>
      <c r="JE8" s="82"/>
      <c r="JF8" s="82" t="str">
        <f>JG4</f>
        <v>修繕費比率（％）</v>
      </c>
      <c r="JG8" s="82" t="b">
        <f>IF(SUM($N$7,$NB$7:$NE$7)=0,FALSE,TRUE)</f>
        <v>0</v>
      </c>
      <c r="JH8" s="84" t="s">
        <v>127</v>
      </c>
      <c r="JI8" s="82"/>
      <c r="JJ8" s="82"/>
      <c r="JK8" s="82"/>
      <c r="JL8" s="82"/>
      <c r="JM8" s="82"/>
      <c r="JN8" s="83"/>
      <c r="JO8" s="82"/>
      <c r="JP8" s="82" t="str">
        <f>JQ4</f>
        <v>企業債残高対料金収入比率（％）</v>
      </c>
      <c r="JQ8" s="82" t="b">
        <f>IF(SUM($N$7,$NB$7:$NE$7)=0,FALSE,TRUE)</f>
        <v>0</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0</v>
      </c>
      <c r="KL8" s="84" t="s">
        <v>127</v>
      </c>
      <c r="KM8" s="82"/>
      <c r="KN8" s="82"/>
      <c r="KO8" s="82"/>
      <c r="KP8" s="81"/>
      <c r="KQ8" s="81"/>
      <c r="KR8" s="81"/>
      <c r="KS8" s="81"/>
      <c r="KT8" s="82" t="str">
        <f>KU5</f>
        <v>最大出力合計</v>
      </c>
      <c r="KU8" s="82" t="str">
        <f>KV4</f>
        <v>設備利用率（％）</v>
      </c>
      <c r="KV8" s="82" t="b">
        <f>IF(SUM($O$7,$NF$7:$NI$7)=0,FALSE,TRUE)</f>
        <v>1</v>
      </c>
      <c r="KW8" s="84" t="s">
        <v>127</v>
      </c>
      <c r="KX8" s="82"/>
      <c r="KY8" s="82"/>
      <c r="KZ8" s="82"/>
      <c r="LA8" s="82"/>
      <c r="LB8" s="83"/>
      <c r="LC8" s="82"/>
      <c r="LD8" s="82"/>
      <c r="LE8" s="82" t="str">
        <f>LF4</f>
        <v>修繕費比率（％）</v>
      </c>
      <c r="LF8" s="82" t="b">
        <f>IF(SUM($O$7,$NF$7:$NI$7)=0,FALSE,TRUE)</f>
        <v>1</v>
      </c>
      <c r="LG8" s="84" t="s">
        <v>127</v>
      </c>
      <c r="LH8" s="82"/>
      <c r="LI8" s="82"/>
      <c r="LJ8" s="82"/>
      <c r="LK8" s="82"/>
      <c r="LL8" s="82"/>
      <c r="LM8" s="83"/>
      <c r="LN8" s="82"/>
      <c r="LO8" s="82" t="str">
        <f>LP4</f>
        <v>企業債残高対料金収入比率（％）</v>
      </c>
      <c r="LP8" s="82" t="b">
        <f>IF(SUM($O$7,$NF$7:$NI$7)=0,FALSE,TRUE)</f>
        <v>1</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1</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（最大出力合計1,740kW）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（最大出力合計1,740kW）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t="str">
        <f>AX7</f>
        <v>-</v>
      </c>
      <c r="AY11" s="92" t="str">
        <f>AY7</f>
        <v>-</v>
      </c>
      <c r="AZ11" s="92" t="str">
        <f>AZ7</f>
        <v>-</v>
      </c>
      <c r="BA11" s="92">
        <f>BA7</f>
        <v>340.6</v>
      </c>
      <c r="BB11" s="92">
        <f>BB7</f>
        <v>328.7</v>
      </c>
      <c r="BC11" s="81"/>
      <c r="BD11" s="81"/>
      <c r="BE11" s="81"/>
      <c r="BF11" s="81"/>
      <c r="BG11" s="81"/>
      <c r="BH11" s="91" t="s">
        <v>136</v>
      </c>
      <c r="BI11" s="92" t="str">
        <f>BI7</f>
        <v>-</v>
      </c>
      <c r="BJ11" s="92" t="str">
        <f>BJ7</f>
        <v>-</v>
      </c>
      <c r="BK11" s="92" t="str">
        <f>BK7</f>
        <v>-</v>
      </c>
      <c r="BL11" s="92">
        <f>BL7</f>
        <v>436.7</v>
      </c>
      <c r="BM11" s="92">
        <f>BM7</f>
        <v>418.2</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136</v>
      </c>
      <c r="CE11" s="92" t="str">
        <f>CE7</f>
        <v>-</v>
      </c>
      <c r="CF11" s="92" t="str">
        <f>CF7</f>
        <v>-</v>
      </c>
      <c r="CG11" s="92" t="str">
        <f>CG7</f>
        <v>-</v>
      </c>
      <c r="CH11" s="92">
        <f>CH7</f>
        <v>12760.6</v>
      </c>
      <c r="CI11" s="92">
        <f>CI7</f>
        <v>13370.7</v>
      </c>
      <c r="CJ11" s="81"/>
      <c r="CK11" s="81"/>
      <c r="CL11" s="81"/>
      <c r="CM11" s="81"/>
      <c r="CN11" s="91" t="s">
        <v>136</v>
      </c>
      <c r="CO11" s="93" t="str">
        <f>CO7</f>
        <v>-</v>
      </c>
      <c r="CP11" s="93" t="str">
        <f>CP7</f>
        <v>-</v>
      </c>
      <c r="CQ11" s="93" t="str">
        <f>CQ7</f>
        <v>-</v>
      </c>
      <c r="CR11" s="93">
        <f>CR7</f>
        <v>45484</v>
      </c>
      <c r="CS11" s="93">
        <f>CS7</f>
        <v>71376</v>
      </c>
      <c r="CT11" s="81"/>
      <c r="CU11" s="81"/>
      <c r="CV11" s="81"/>
      <c r="CW11" s="81"/>
      <c r="CX11" s="81"/>
      <c r="CY11" s="91" t="s">
        <v>136</v>
      </c>
      <c r="CZ11" s="92" t="str">
        <f>CZ7</f>
        <v>-</v>
      </c>
      <c r="DA11" s="92" t="str">
        <f>DA7</f>
        <v>-</v>
      </c>
      <c r="DB11" s="92" t="str">
        <f>DB7</f>
        <v>-</v>
      </c>
      <c r="DC11" s="92">
        <f>DC7</f>
        <v>9.1</v>
      </c>
      <c r="DD11" s="92">
        <f>DD7</f>
        <v>14.2</v>
      </c>
      <c r="DE11" s="81"/>
      <c r="DF11" s="81"/>
      <c r="DG11" s="81"/>
      <c r="DH11" s="81"/>
      <c r="DI11" s="91" t="s">
        <v>136</v>
      </c>
      <c r="DJ11" s="92" t="str">
        <f>DJ7</f>
        <v>-</v>
      </c>
      <c r="DK11" s="92" t="str">
        <f>DK7</f>
        <v>-</v>
      </c>
      <c r="DL11" s="92" t="str">
        <f>DL7</f>
        <v>-</v>
      </c>
      <c r="DM11" s="92">
        <f>DM7</f>
        <v>5.8</v>
      </c>
      <c r="DN11" s="92">
        <f>DN7</f>
        <v>0.7</v>
      </c>
      <c r="DO11" s="81"/>
      <c r="DP11" s="81"/>
      <c r="DQ11" s="81"/>
      <c r="DR11" s="81"/>
      <c r="DS11" s="91" t="s">
        <v>136</v>
      </c>
      <c r="DT11" s="92" t="str">
        <f>DT7</f>
        <v>-</v>
      </c>
      <c r="DU11" s="92" t="str">
        <f>DU7</f>
        <v>-</v>
      </c>
      <c r="DV11" s="92" t="str">
        <f>DV7</f>
        <v>-</v>
      </c>
      <c r="DW11" s="92">
        <f>DW7</f>
        <v>1225.4000000000001</v>
      </c>
      <c r="DX11" s="92">
        <f>DX7</f>
        <v>784.5</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t="str">
        <f>EO7</f>
        <v>-</v>
      </c>
      <c r="EP11" s="92" t="str">
        <f>EP7</f>
        <v>-</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136</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136</v>
      </c>
      <c r="GC11" s="92" t="str">
        <f>GC7</f>
        <v>-</v>
      </c>
      <c r="GD11" s="92" t="str">
        <f>GD7</f>
        <v>-</v>
      </c>
      <c r="GE11" s="92" t="str">
        <f>GE7</f>
        <v>-</v>
      </c>
      <c r="GF11" s="92" t="str">
        <f>GF7</f>
        <v>-</v>
      </c>
      <c r="GG11" s="92" t="str">
        <f>GG7</f>
        <v>-</v>
      </c>
      <c r="GH11" s="81"/>
      <c r="GI11" s="81"/>
      <c r="GJ11" s="81"/>
      <c r="GK11" s="81"/>
      <c r="GL11" s="91" t="s">
        <v>136</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t="str">
        <f>KX7</f>
        <v>-</v>
      </c>
      <c r="KY11" s="92">
        <f>KY7</f>
        <v>9.1</v>
      </c>
      <c r="KZ11" s="92">
        <f>KZ7</f>
        <v>14.2</v>
      </c>
      <c r="LA11" s="81"/>
      <c r="LB11" s="81"/>
      <c r="LC11" s="81"/>
      <c r="LD11" s="81"/>
      <c r="LE11" s="91" t="s">
        <v>136</v>
      </c>
      <c r="LF11" s="92" t="str">
        <f>LF7</f>
        <v>-</v>
      </c>
      <c r="LG11" s="92" t="str">
        <f>LG7</f>
        <v>-</v>
      </c>
      <c r="LH11" s="92" t="str">
        <f>LH7</f>
        <v>-</v>
      </c>
      <c r="LI11" s="92">
        <f>LI7</f>
        <v>5.8</v>
      </c>
      <c r="LJ11" s="92">
        <f>LJ7</f>
        <v>0.7</v>
      </c>
      <c r="LK11" s="81"/>
      <c r="LL11" s="81"/>
      <c r="LM11" s="81"/>
      <c r="LN11" s="81"/>
      <c r="LO11" s="91" t="s">
        <v>138</v>
      </c>
      <c r="LP11" s="92" t="str">
        <f>LP7</f>
        <v>-</v>
      </c>
      <c r="LQ11" s="92" t="str">
        <f>LQ7</f>
        <v>-</v>
      </c>
      <c r="LR11" s="92" t="str">
        <f>LR7</f>
        <v>-</v>
      </c>
      <c r="LS11" s="92">
        <f>LS7</f>
        <v>1225.4000000000001</v>
      </c>
      <c r="LT11" s="92">
        <f>LT7</f>
        <v>784.5</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t="str">
        <f>BC7</f>
        <v>-</v>
      </c>
      <c r="AY12" s="92" t="str">
        <f>BD7</f>
        <v>-</v>
      </c>
      <c r="AZ12" s="92" t="str">
        <f>BE7</f>
        <v>-</v>
      </c>
      <c r="BA12" s="92">
        <f>BF7</f>
        <v>124.7</v>
      </c>
      <c r="BB12" s="92">
        <f>BG7</f>
        <v>118.8</v>
      </c>
      <c r="BC12" s="81"/>
      <c r="BD12" s="81"/>
      <c r="BE12" s="81"/>
      <c r="BF12" s="81"/>
      <c r="BG12" s="81"/>
      <c r="BH12" s="91" t="s">
        <v>139</v>
      </c>
      <c r="BI12" s="92" t="str">
        <f>BN7</f>
        <v>-</v>
      </c>
      <c r="BJ12" s="92" t="str">
        <f>BO7</f>
        <v>-</v>
      </c>
      <c r="BK12" s="92" t="str">
        <f>BP7</f>
        <v>-</v>
      </c>
      <c r="BL12" s="92">
        <f>BQ7</f>
        <v>324.60000000000002</v>
      </c>
      <c r="BM12" s="92">
        <f>BR7</f>
        <v>255.4</v>
      </c>
      <c r="BN12" s="81"/>
      <c r="BO12" s="81"/>
      <c r="BP12" s="81"/>
      <c r="BQ12" s="81"/>
      <c r="BR12" s="81"/>
      <c r="BS12" s="91" t="s">
        <v>140</v>
      </c>
      <c r="BT12" s="92" t="str">
        <f>BY7</f>
        <v>-</v>
      </c>
      <c r="BU12" s="92" t="str">
        <f>BZ7</f>
        <v>-</v>
      </c>
      <c r="BV12" s="92" t="str">
        <f>CA7</f>
        <v>-</v>
      </c>
      <c r="BW12" s="92" t="str">
        <f>CB7</f>
        <v>-</v>
      </c>
      <c r="BX12" s="92" t="str">
        <f>CC7</f>
        <v>-</v>
      </c>
      <c r="BY12" s="81"/>
      <c r="BZ12" s="81"/>
      <c r="CA12" s="81"/>
      <c r="CB12" s="81"/>
      <c r="CC12" s="81"/>
      <c r="CD12" s="91" t="s">
        <v>139</v>
      </c>
      <c r="CE12" s="92" t="str">
        <f>CJ7</f>
        <v>-</v>
      </c>
      <c r="CF12" s="92" t="str">
        <f>CK7</f>
        <v>-</v>
      </c>
      <c r="CG12" s="92" t="str">
        <f>CL7</f>
        <v>-</v>
      </c>
      <c r="CH12" s="92">
        <f>CM7</f>
        <v>17642.5</v>
      </c>
      <c r="CI12" s="92">
        <f>CN7</f>
        <v>18815.8</v>
      </c>
      <c r="CJ12" s="81"/>
      <c r="CK12" s="81"/>
      <c r="CL12" s="81"/>
      <c r="CM12" s="81"/>
      <c r="CN12" s="91" t="s">
        <v>139</v>
      </c>
      <c r="CO12" s="93" t="str">
        <f>CT7</f>
        <v>-</v>
      </c>
      <c r="CP12" s="93" t="str">
        <f>CU7</f>
        <v>-</v>
      </c>
      <c r="CQ12" s="93" t="str">
        <f>CV7</f>
        <v>-</v>
      </c>
      <c r="CR12" s="93">
        <f>CW7</f>
        <v>58539</v>
      </c>
      <c r="CS12" s="93">
        <f>CX7</f>
        <v>37685</v>
      </c>
      <c r="CT12" s="81"/>
      <c r="CU12" s="81"/>
      <c r="CV12" s="81"/>
      <c r="CW12" s="81"/>
      <c r="CX12" s="81"/>
      <c r="CY12" s="91" t="s">
        <v>139</v>
      </c>
      <c r="CZ12" s="92" t="str">
        <f>DE7</f>
        <v>-</v>
      </c>
      <c r="DA12" s="92" t="str">
        <f>DF7</f>
        <v>-</v>
      </c>
      <c r="DB12" s="92" t="str">
        <f>DG7</f>
        <v>-</v>
      </c>
      <c r="DC12" s="92">
        <f>DH7</f>
        <v>37.700000000000003</v>
      </c>
      <c r="DD12" s="92">
        <f>DI7</f>
        <v>33.9</v>
      </c>
      <c r="DE12" s="81"/>
      <c r="DF12" s="81"/>
      <c r="DG12" s="81"/>
      <c r="DH12" s="81"/>
      <c r="DI12" s="91" t="s">
        <v>139</v>
      </c>
      <c r="DJ12" s="92" t="str">
        <f>DO7</f>
        <v>-</v>
      </c>
      <c r="DK12" s="92" t="str">
        <f>DP7</f>
        <v>-</v>
      </c>
      <c r="DL12" s="92" t="str">
        <f>DQ7</f>
        <v>-</v>
      </c>
      <c r="DM12" s="92">
        <f>DR7</f>
        <v>13.7</v>
      </c>
      <c r="DN12" s="92">
        <f>DS7</f>
        <v>16.3</v>
      </c>
      <c r="DO12" s="81"/>
      <c r="DP12" s="81"/>
      <c r="DQ12" s="81"/>
      <c r="DR12" s="81"/>
      <c r="DS12" s="91" t="s">
        <v>139</v>
      </c>
      <c r="DT12" s="92" t="str">
        <f>DY7</f>
        <v>-</v>
      </c>
      <c r="DU12" s="92" t="str">
        <f>DZ7</f>
        <v>-</v>
      </c>
      <c r="DV12" s="92" t="str">
        <f>EA7</f>
        <v>-</v>
      </c>
      <c r="DW12" s="92">
        <f>EB7</f>
        <v>99.7</v>
      </c>
      <c r="DX12" s="92">
        <f>EC7</f>
        <v>101.4</v>
      </c>
      <c r="DY12" s="81"/>
      <c r="DZ12" s="81"/>
      <c r="EA12" s="81"/>
      <c r="EB12" s="81"/>
      <c r="EC12" s="91" t="s">
        <v>139</v>
      </c>
      <c r="ED12" s="92" t="str">
        <f>EI7</f>
        <v>-</v>
      </c>
      <c r="EE12" s="92" t="str">
        <f>EJ7</f>
        <v>-</v>
      </c>
      <c r="EF12" s="92" t="str">
        <f>EK7</f>
        <v>-</v>
      </c>
      <c r="EG12" s="92" t="str">
        <f>EL7</f>
        <v>-</v>
      </c>
      <c r="EH12" s="92" t="str">
        <f>EM7</f>
        <v>-</v>
      </c>
      <c r="EI12" s="81"/>
      <c r="EJ12" s="81"/>
      <c r="EK12" s="81"/>
      <c r="EL12" s="81"/>
      <c r="EM12" s="91" t="s">
        <v>139</v>
      </c>
      <c r="EN12" s="92" t="str">
        <f>ES7</f>
        <v>-</v>
      </c>
      <c r="EO12" s="92" t="str">
        <f>ET7</f>
        <v>-</v>
      </c>
      <c r="EP12" s="92" t="str">
        <f>EU7</f>
        <v>-</v>
      </c>
      <c r="EQ12" s="92">
        <f>EV7</f>
        <v>70.2</v>
      </c>
      <c r="ER12" s="92">
        <f>EW7</f>
        <v>72.7</v>
      </c>
      <c r="ES12" s="81"/>
      <c r="ET12" s="81"/>
      <c r="EU12" s="81"/>
      <c r="EV12" s="81"/>
      <c r="EW12" s="81"/>
      <c r="EX12" s="91" t="s">
        <v>139</v>
      </c>
      <c r="EY12" s="92" t="str">
        <f>IF($EY$8,FD7,"-")</f>
        <v>-</v>
      </c>
      <c r="EZ12" s="92" t="str">
        <f>IF($EY$8,FE7,"-")</f>
        <v>-</v>
      </c>
      <c r="FA12" s="92" t="str">
        <f>IF($EY$8,FF7,"-")</f>
        <v>-</v>
      </c>
      <c r="FB12" s="92" t="str">
        <f>IF($EY$8,FG7,"-")</f>
        <v>-</v>
      </c>
      <c r="FC12" s="92" t="str">
        <f>IF($EY$8,FH7,"-")</f>
        <v>-</v>
      </c>
      <c r="FD12" s="81"/>
      <c r="FE12" s="81"/>
      <c r="FF12" s="81"/>
      <c r="FG12" s="81"/>
      <c r="FH12" s="91" t="s">
        <v>139</v>
      </c>
      <c r="FI12" s="92" t="str">
        <f>IF($FI$8,FN7,"-")</f>
        <v>-</v>
      </c>
      <c r="FJ12" s="92" t="str">
        <f>IF($FI$8,FO7,"-")</f>
        <v>-</v>
      </c>
      <c r="FK12" s="92" t="str">
        <f>IF($FI$8,FP7,"-")</f>
        <v>-</v>
      </c>
      <c r="FL12" s="92" t="str">
        <f>IF($FI$8,FQ7,"-")</f>
        <v>-</v>
      </c>
      <c r="FM12" s="92" t="str">
        <f>IF($FI$8,FR7,"-")</f>
        <v>-</v>
      </c>
      <c r="FN12" s="81"/>
      <c r="FO12" s="81"/>
      <c r="FP12" s="81"/>
      <c r="FQ12" s="81"/>
      <c r="FR12" s="91" t="s">
        <v>139</v>
      </c>
      <c r="FS12" s="92" t="str">
        <f>IF($FS$8,FX7,"-")</f>
        <v>-</v>
      </c>
      <c r="FT12" s="92" t="str">
        <f>IF($FS$8,FY7,"-")</f>
        <v>-</v>
      </c>
      <c r="FU12" s="92" t="str">
        <f>IF($FS$8,FZ7,"-")</f>
        <v>-</v>
      </c>
      <c r="FV12" s="92" t="str">
        <f>IF($FS$8,GA7,"-")</f>
        <v>-</v>
      </c>
      <c r="FW12" s="92" t="str">
        <f>IF($FS$8,GB7,"-")</f>
        <v>-</v>
      </c>
      <c r="FX12" s="81"/>
      <c r="FY12" s="81"/>
      <c r="FZ12" s="81"/>
      <c r="GA12" s="81"/>
      <c r="GB12" s="91" t="s">
        <v>139</v>
      </c>
      <c r="GC12" s="92" t="str">
        <f>IF($GC$8,GH7,"-")</f>
        <v>-</v>
      </c>
      <c r="GD12" s="92" t="str">
        <f>IF($GC$8,GI7,"-")</f>
        <v>-</v>
      </c>
      <c r="GE12" s="92" t="str">
        <f>IF($GC$8,GJ7,"-")</f>
        <v>-</v>
      </c>
      <c r="GF12" s="92" t="str">
        <f>IF($GC$8,GK7,"-")</f>
        <v>-</v>
      </c>
      <c r="GG12" s="92" t="str">
        <f>IF($GC$8,GL7,"-")</f>
        <v>-</v>
      </c>
      <c r="GH12" s="81"/>
      <c r="GI12" s="81"/>
      <c r="GJ12" s="81"/>
      <c r="GK12" s="81"/>
      <c r="GL12" s="91" t="s">
        <v>139</v>
      </c>
      <c r="GM12" s="92" t="str">
        <f>IF($GM$8,GR7,"-")</f>
        <v>-</v>
      </c>
      <c r="GN12" s="92" t="str">
        <f>IF($GM$8,GS7,"-")</f>
        <v>-</v>
      </c>
      <c r="GO12" s="92" t="str">
        <f>IF($GM$8,GT7,"-")</f>
        <v>-</v>
      </c>
      <c r="GP12" s="92" t="str">
        <f>IF($GM$8,GU7,"-")</f>
        <v>-</v>
      </c>
      <c r="GQ12" s="92" t="str">
        <f>IF($GM$8,GV7,"-")</f>
        <v>-</v>
      </c>
      <c r="GR12" s="81"/>
      <c r="GS12" s="81"/>
      <c r="GT12" s="81"/>
      <c r="GU12" s="81"/>
      <c r="GV12" s="81"/>
      <c r="GW12" s="91" t="s">
        <v>139</v>
      </c>
      <c r="GX12" s="92" t="str">
        <f>IF($GX$8,HC7,"-")</f>
        <v>-</v>
      </c>
      <c r="GY12" s="92" t="str">
        <f>IF($GX$8,HD7,"-")</f>
        <v>-</v>
      </c>
      <c r="GZ12" s="92" t="str">
        <f>IF($GX$8,HE7,"-")</f>
        <v>-</v>
      </c>
      <c r="HA12" s="92" t="str">
        <f>IF($GX$8,HF7,"-")</f>
        <v>-</v>
      </c>
      <c r="HB12" s="92" t="str">
        <f>IF($GX$8,HG7,"-")</f>
        <v>-</v>
      </c>
      <c r="HC12" s="81"/>
      <c r="HD12" s="81"/>
      <c r="HE12" s="81"/>
      <c r="HF12" s="81"/>
      <c r="HG12" s="91" t="s">
        <v>139</v>
      </c>
      <c r="HH12" s="92" t="str">
        <f>IF($HH$8,HM7,"-")</f>
        <v>-</v>
      </c>
      <c r="HI12" s="92" t="str">
        <f>IF($HH$8,HN7,"-")</f>
        <v>-</v>
      </c>
      <c r="HJ12" s="92" t="str">
        <f>IF($HH$8,HO7,"-")</f>
        <v>-</v>
      </c>
      <c r="HK12" s="92" t="str">
        <f>IF($HH$8,HP7,"-")</f>
        <v>-</v>
      </c>
      <c r="HL12" s="92" t="str">
        <f>IF($HH$8,HQ7,"-")</f>
        <v>-</v>
      </c>
      <c r="HM12" s="81"/>
      <c r="HN12" s="81"/>
      <c r="HO12" s="81"/>
      <c r="HP12" s="81"/>
      <c r="HQ12" s="91" t="s">
        <v>139</v>
      </c>
      <c r="HR12" s="92" t="str">
        <f>IF($HR$8,HW7,"-")</f>
        <v>-</v>
      </c>
      <c r="HS12" s="92" t="str">
        <f>IF($HR$8,HX7,"-")</f>
        <v>-</v>
      </c>
      <c r="HT12" s="92" t="str">
        <f>IF($HR$8,HY7,"-")</f>
        <v>-</v>
      </c>
      <c r="HU12" s="92" t="str">
        <f>IF($HR$8,HZ7,"-")</f>
        <v>-</v>
      </c>
      <c r="HV12" s="92" t="str">
        <f>IF($HR$8,IA7,"-")</f>
        <v>-</v>
      </c>
      <c r="HW12" s="81"/>
      <c r="HX12" s="81"/>
      <c r="HY12" s="81"/>
      <c r="HZ12" s="81"/>
      <c r="IA12" s="91" t="s">
        <v>139</v>
      </c>
      <c r="IB12" s="92" t="str">
        <f>IF($IB$8,IG7,"-")</f>
        <v>-</v>
      </c>
      <c r="IC12" s="92" t="str">
        <f>IF($IB$8,IH7,"-")</f>
        <v>-</v>
      </c>
      <c r="ID12" s="92" t="str">
        <f>IF($IB$8,II7,"-")</f>
        <v>-</v>
      </c>
      <c r="IE12" s="92" t="str">
        <f>IF($IB$8,IJ7,"-")</f>
        <v>-</v>
      </c>
      <c r="IF12" s="92" t="str">
        <f>IF($IB$8,IK7,"-")</f>
        <v>-</v>
      </c>
      <c r="IG12" s="81"/>
      <c r="IH12" s="81"/>
      <c r="II12" s="81"/>
      <c r="IJ12" s="81"/>
      <c r="IK12" s="91" t="s">
        <v>139</v>
      </c>
      <c r="IL12" s="92" t="str">
        <f>IF($IL$8,IQ7,"-")</f>
        <v>-</v>
      </c>
      <c r="IM12" s="92" t="str">
        <f>IF($IL$8,IR7,"-")</f>
        <v>-</v>
      </c>
      <c r="IN12" s="92" t="str">
        <f>IF($IL$8,IS7,"-")</f>
        <v>-</v>
      </c>
      <c r="IO12" s="92" t="str">
        <f>IF($IL$8,IT7,"-")</f>
        <v>-</v>
      </c>
      <c r="IP12" s="92" t="str">
        <f>IF($IL$8,IU7,"-")</f>
        <v>-</v>
      </c>
      <c r="IQ12" s="81"/>
      <c r="IR12" s="81"/>
      <c r="IS12" s="81"/>
      <c r="IT12" s="81"/>
      <c r="IU12" s="81"/>
      <c r="IV12" s="91" t="s">
        <v>139</v>
      </c>
      <c r="IW12" s="92" t="str">
        <f>IF($IW$8,JB7,"-")</f>
        <v>-</v>
      </c>
      <c r="IX12" s="92" t="str">
        <f>IF($IW$8,JC7,"-")</f>
        <v>-</v>
      </c>
      <c r="IY12" s="92" t="str">
        <f>IF($IW$8,JD7,"-")</f>
        <v>-</v>
      </c>
      <c r="IZ12" s="92" t="str">
        <f>IF($IW$8,JE7,"-")</f>
        <v>-</v>
      </c>
      <c r="JA12" s="92" t="str">
        <f>IF($IW$8,JF7,"-")</f>
        <v>-</v>
      </c>
      <c r="JB12" s="81"/>
      <c r="JC12" s="81"/>
      <c r="JD12" s="81"/>
      <c r="JE12" s="81"/>
      <c r="JF12" s="91" t="s">
        <v>139</v>
      </c>
      <c r="JG12" s="92" t="str">
        <f>IF($JG$8,JL7,"-")</f>
        <v>-</v>
      </c>
      <c r="JH12" s="92" t="str">
        <f>IF($JG$8,JM7,"-")</f>
        <v>-</v>
      </c>
      <c r="JI12" s="92" t="str">
        <f>IF($JG$8,JN7,"-")</f>
        <v>-</v>
      </c>
      <c r="JJ12" s="92" t="str">
        <f>IF($JG$8,JO7,"-")</f>
        <v>-</v>
      </c>
      <c r="JK12" s="92" t="str">
        <f>IF($JG$8,JP7,"-")</f>
        <v>-</v>
      </c>
      <c r="JL12" s="81"/>
      <c r="JM12" s="81"/>
      <c r="JN12" s="81"/>
      <c r="JO12" s="81"/>
      <c r="JP12" s="91" t="s">
        <v>139</v>
      </c>
      <c r="JQ12" s="92" t="str">
        <f>IF($JQ$8,JV7,"-")</f>
        <v>-</v>
      </c>
      <c r="JR12" s="92" t="str">
        <f>IF($JQ$8,JW7,"-")</f>
        <v>-</v>
      </c>
      <c r="JS12" s="92" t="str">
        <f>IF($JQ$8,JX7,"-")</f>
        <v>-</v>
      </c>
      <c r="JT12" s="92" t="str">
        <f>IF($JQ$8,JY7,"-")</f>
        <v>-</v>
      </c>
      <c r="JU12" s="92" t="str">
        <f>IF($JQ$8,JZ7,"-")</f>
        <v>-</v>
      </c>
      <c r="JV12" s="81"/>
      <c r="JW12" s="81"/>
      <c r="JX12" s="81"/>
      <c r="JY12" s="81"/>
      <c r="JZ12" s="91" t="s">
        <v>139</v>
      </c>
      <c r="KA12" s="92" t="str">
        <f>IF($KA$8,KF7,"-")</f>
        <v>-</v>
      </c>
      <c r="KB12" s="92" t="str">
        <f>IF($KA$8,KG7,"-")</f>
        <v>-</v>
      </c>
      <c r="KC12" s="92" t="str">
        <f>IF($KA$8,KH7,"-")</f>
        <v>-</v>
      </c>
      <c r="KD12" s="92" t="str">
        <f>IF($KA$8,KI7,"-")</f>
        <v>-</v>
      </c>
      <c r="KE12" s="92" t="str">
        <f>IF($KA$8,KJ7,"-")</f>
        <v>-</v>
      </c>
      <c r="KF12" s="81"/>
      <c r="KG12" s="81"/>
      <c r="KH12" s="81"/>
      <c r="KI12" s="81"/>
      <c r="KJ12" s="91" t="s">
        <v>139</v>
      </c>
      <c r="KK12" s="92" t="str">
        <f>IF($KK$8,KP7,"-")</f>
        <v>-</v>
      </c>
      <c r="KL12" s="92" t="str">
        <f>IF($KK$8,KQ7,"-")</f>
        <v>-</v>
      </c>
      <c r="KM12" s="92" t="str">
        <f>IF($KK$8,KR7,"-")</f>
        <v>-</v>
      </c>
      <c r="KN12" s="92" t="str">
        <f>IF($KK$8,KS7,"-")</f>
        <v>-</v>
      </c>
      <c r="KO12" s="92" t="str">
        <f>IF($KK$8,KT7,"-")</f>
        <v>-</v>
      </c>
      <c r="KP12" s="81"/>
      <c r="KQ12" s="81"/>
      <c r="KR12" s="81"/>
      <c r="KS12" s="81"/>
      <c r="KT12" s="81"/>
      <c r="KU12" s="91" t="s">
        <v>139</v>
      </c>
      <c r="KV12" s="92" t="str">
        <f>IF($KV$8,LA7,"-")</f>
        <v>-</v>
      </c>
      <c r="KW12" s="92" t="str">
        <f>IF($KV$8,LB7,"-")</f>
        <v>-</v>
      </c>
      <c r="KX12" s="92" t="str">
        <f>IF($KV$8,LC7,"-")</f>
        <v>-</v>
      </c>
      <c r="KY12" s="92">
        <f>IF($KV$8,LD7,"-")</f>
        <v>13.7</v>
      </c>
      <c r="KZ12" s="92">
        <f>IF($KV$8,LE7,"-")</f>
        <v>12</v>
      </c>
      <c r="LA12" s="81"/>
      <c r="LB12" s="81"/>
      <c r="LC12" s="81"/>
      <c r="LD12" s="81"/>
      <c r="LE12" s="91" t="s">
        <v>139</v>
      </c>
      <c r="LF12" s="92" t="str">
        <f>IF($LF$8,LK7,"-")</f>
        <v>-</v>
      </c>
      <c r="LG12" s="92" t="str">
        <f>IF($LF$8,LL7,"-")</f>
        <v>-</v>
      </c>
      <c r="LH12" s="92" t="str">
        <f>IF($LF$8,LM7,"-")</f>
        <v>-</v>
      </c>
      <c r="LI12" s="92">
        <f>IF($LF$8,LN7,"-")</f>
        <v>2.9</v>
      </c>
      <c r="LJ12" s="92">
        <f>IF($LF$8,LO7,"-")</f>
        <v>0.6</v>
      </c>
      <c r="LK12" s="81"/>
      <c r="LL12" s="81"/>
      <c r="LM12" s="81"/>
      <c r="LN12" s="81"/>
      <c r="LO12" s="91" t="s">
        <v>139</v>
      </c>
      <c r="LP12" s="92" t="str">
        <f>IF($LP$8,LU7,"-")</f>
        <v>-</v>
      </c>
      <c r="LQ12" s="92" t="str">
        <f>IF($LP$8,LV7,"-")</f>
        <v>-</v>
      </c>
      <c r="LR12" s="92" t="str">
        <f>IF($LP$8,LW7,"-")</f>
        <v>-</v>
      </c>
      <c r="LS12" s="92">
        <f>IF($LP$8,LX7,"-")</f>
        <v>282.39999999999998</v>
      </c>
      <c r="LT12" s="92">
        <f>IF($LP$8,LY7,"-")</f>
        <v>213.5</v>
      </c>
      <c r="LU12" s="81"/>
      <c r="LV12" s="81"/>
      <c r="LW12" s="81"/>
      <c r="LX12" s="81"/>
      <c r="LY12" s="91" t="s">
        <v>139</v>
      </c>
      <c r="LZ12" s="92" t="str">
        <f>IF($LZ$8,ME7,"-")</f>
        <v>-</v>
      </c>
      <c r="MA12" s="92" t="str">
        <f>IF($LZ$8,MF7,"-")</f>
        <v>-</v>
      </c>
      <c r="MB12" s="92" t="str">
        <f>IF($LZ$8,MG7,"-")</f>
        <v>-</v>
      </c>
      <c r="MC12" s="92" t="str">
        <f>IF($LZ$8,MH7,"-")</f>
        <v>-</v>
      </c>
      <c r="MD12" s="92" t="str">
        <f>IF($LZ$8,MI7,"-")</f>
        <v>-</v>
      </c>
      <c r="ME12" s="81"/>
      <c r="MF12" s="81"/>
      <c r="MG12" s="81"/>
      <c r="MH12" s="81"/>
      <c r="MI12" s="91" t="s">
        <v>139</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141</v>
      </c>
      <c r="AX13" s="92">
        <f>$BH$7</f>
        <v>100</v>
      </c>
      <c r="AY13" s="92">
        <f>$BH$7</f>
        <v>100</v>
      </c>
      <c r="AZ13" s="92">
        <f>$BH$7</f>
        <v>100</v>
      </c>
      <c r="BA13" s="92">
        <f>$BH$7</f>
        <v>100</v>
      </c>
      <c r="BB13" s="92">
        <f>$BH$7</f>
        <v>100</v>
      </c>
      <c r="BC13" s="81"/>
      <c r="BD13" s="81"/>
      <c r="BE13" s="81"/>
      <c r="BF13" s="81"/>
      <c r="BG13" s="81"/>
      <c r="BH13" s="91" t="s">
        <v>141</v>
      </c>
      <c r="BI13" s="92">
        <f>$BS$7</f>
        <v>100</v>
      </c>
      <c r="BJ13" s="92">
        <f>$BS$7</f>
        <v>100</v>
      </c>
      <c r="BK13" s="92">
        <f>$BS$7</f>
        <v>100</v>
      </c>
      <c r="BL13" s="92">
        <f>$BS$7</f>
        <v>100</v>
      </c>
      <c r="BM13" s="92">
        <f>$BS$7</f>
        <v>100</v>
      </c>
      <c r="BN13" s="81"/>
      <c r="BO13" s="81"/>
      <c r="BP13" s="81"/>
      <c r="BQ13" s="81"/>
      <c r="BR13" s="81"/>
      <c r="BS13" s="91" t="s">
        <v>141</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142</v>
      </c>
      <c r="C14" s="96"/>
      <c r="D14" s="97"/>
      <c r="E14" s="96"/>
      <c r="F14" s="202" t="s">
        <v>143</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144</v>
      </c>
      <c r="C15" s="192"/>
      <c r="D15" s="97"/>
      <c r="E15" s="94">
        <v>1</v>
      </c>
      <c r="F15" s="192" t="s">
        <v>145</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146</v>
      </c>
      <c r="AX15" s="99"/>
      <c r="AY15" s="99"/>
      <c r="AZ15" s="99"/>
      <c r="BA15" s="99"/>
      <c r="BB15" s="99"/>
      <c r="BC15" s="97"/>
      <c r="BD15" s="97"/>
      <c r="BE15" s="97"/>
      <c r="BF15" s="97"/>
      <c r="BG15" s="97"/>
      <c r="BH15" s="98" t="s">
        <v>146</v>
      </c>
      <c r="BI15" s="99"/>
      <c r="BJ15" s="99"/>
      <c r="BK15" s="99"/>
      <c r="BL15" s="99"/>
      <c r="BM15" s="99"/>
      <c r="BN15" s="97"/>
      <c r="BO15" s="97"/>
      <c r="BP15" s="97"/>
      <c r="BQ15" s="97"/>
      <c r="BR15" s="97"/>
      <c r="BS15" s="98" t="s">
        <v>146</v>
      </c>
      <c r="BT15" s="99"/>
      <c r="BU15" s="99"/>
      <c r="BV15" s="99"/>
      <c r="BW15" s="99"/>
      <c r="BX15" s="99"/>
      <c r="BY15" s="97"/>
      <c r="BZ15" s="97"/>
      <c r="CA15" s="97"/>
      <c r="CB15" s="97"/>
      <c r="CC15" s="97"/>
      <c r="CD15" s="98" t="s">
        <v>146</v>
      </c>
      <c r="CE15" s="99"/>
      <c r="CF15" s="99"/>
      <c r="CG15" s="99"/>
      <c r="CH15" s="99"/>
      <c r="CI15" s="99"/>
      <c r="CJ15" s="97"/>
      <c r="CK15" s="97"/>
      <c r="CL15" s="97"/>
      <c r="CM15" s="97"/>
      <c r="CN15" s="98" t="s">
        <v>146</v>
      </c>
      <c r="CO15" s="99"/>
      <c r="CP15" s="99"/>
      <c r="CQ15" s="99"/>
      <c r="CR15" s="99"/>
      <c r="CS15" s="99"/>
      <c r="CT15" s="97"/>
      <c r="CU15" s="97"/>
      <c r="CV15" s="97"/>
      <c r="CW15" s="97"/>
      <c r="CX15" s="97"/>
      <c r="CY15" s="98" t="s">
        <v>146</v>
      </c>
      <c r="CZ15" s="99"/>
      <c r="DA15" s="99"/>
      <c r="DB15" s="99"/>
      <c r="DC15" s="99"/>
      <c r="DD15" s="99"/>
      <c r="DE15" s="97"/>
      <c r="DF15" s="97"/>
      <c r="DG15" s="97"/>
      <c r="DH15" s="97"/>
      <c r="DI15" s="98" t="s">
        <v>146</v>
      </c>
      <c r="DJ15" s="99"/>
      <c r="DK15" s="99"/>
      <c r="DL15" s="99"/>
      <c r="DM15" s="99"/>
      <c r="DN15" s="99"/>
      <c r="DO15" s="97"/>
      <c r="DP15" s="97"/>
      <c r="DQ15" s="97"/>
      <c r="DR15" s="97"/>
      <c r="DS15" s="98" t="s">
        <v>146</v>
      </c>
      <c r="DT15" s="99"/>
      <c r="DU15" s="99"/>
      <c r="DV15" s="99"/>
      <c r="DW15" s="99"/>
      <c r="DX15" s="99"/>
      <c r="DY15" s="97"/>
      <c r="DZ15" s="97"/>
      <c r="EA15" s="97"/>
      <c r="EB15" s="97"/>
      <c r="EC15" s="98" t="s">
        <v>146</v>
      </c>
      <c r="ED15" s="99"/>
      <c r="EE15" s="99"/>
      <c r="EF15" s="99"/>
      <c r="EG15" s="99"/>
      <c r="EH15" s="99"/>
      <c r="EI15" s="97"/>
      <c r="EJ15" s="97"/>
      <c r="EK15" s="97"/>
      <c r="EL15" s="97"/>
      <c r="EM15" s="98" t="s">
        <v>146</v>
      </c>
      <c r="EN15" s="99"/>
      <c r="EO15" s="99"/>
      <c r="EP15" s="99"/>
      <c r="EQ15" s="99"/>
      <c r="ER15" s="99"/>
      <c r="ES15" s="97"/>
      <c r="ET15" s="97"/>
      <c r="EU15" s="97"/>
      <c r="EV15" s="97"/>
      <c r="EW15" s="97"/>
      <c r="EX15" s="98" t="s">
        <v>146</v>
      </c>
      <c r="EY15" s="99"/>
      <c r="EZ15" s="99"/>
      <c r="FA15" s="99"/>
      <c r="FB15" s="99"/>
      <c r="FC15" s="99"/>
      <c r="FD15" s="97"/>
      <c r="FE15" s="97"/>
      <c r="FF15" s="97"/>
      <c r="FG15" s="97"/>
      <c r="FH15" s="98" t="s">
        <v>146</v>
      </c>
      <c r="FI15" s="99"/>
      <c r="FJ15" s="99"/>
      <c r="FK15" s="99"/>
      <c r="FL15" s="99"/>
      <c r="FM15" s="99"/>
      <c r="FN15" s="97"/>
      <c r="FO15" s="97"/>
      <c r="FP15" s="97"/>
      <c r="FQ15" s="97"/>
      <c r="FR15" s="98" t="s">
        <v>146</v>
      </c>
      <c r="FS15" s="99"/>
      <c r="FT15" s="99"/>
      <c r="FU15" s="99"/>
      <c r="FV15" s="99"/>
      <c r="FW15" s="99"/>
      <c r="FX15" s="97"/>
      <c r="FY15" s="97"/>
      <c r="FZ15" s="97"/>
      <c r="GA15" s="97"/>
      <c r="GB15" s="98" t="s">
        <v>146</v>
      </c>
      <c r="GC15" s="99"/>
      <c r="GD15" s="99"/>
      <c r="GE15" s="99"/>
      <c r="GF15" s="99"/>
      <c r="GG15" s="99"/>
      <c r="GH15" s="97"/>
      <c r="GI15" s="97"/>
      <c r="GJ15" s="97"/>
      <c r="GK15" s="97"/>
      <c r="GL15" s="98" t="s">
        <v>146</v>
      </c>
      <c r="GM15" s="99"/>
      <c r="GN15" s="99"/>
      <c r="GO15" s="99"/>
      <c r="GP15" s="99"/>
      <c r="GQ15" s="99"/>
      <c r="GR15" s="97"/>
      <c r="GS15" s="97"/>
      <c r="GT15" s="97"/>
      <c r="GU15" s="97"/>
      <c r="GV15" s="97"/>
      <c r="GW15" s="98" t="s">
        <v>146</v>
      </c>
      <c r="GX15" s="99"/>
      <c r="GY15" s="99"/>
      <c r="GZ15" s="99"/>
      <c r="HA15" s="99"/>
      <c r="HB15" s="99"/>
      <c r="HC15" s="97"/>
      <c r="HD15" s="97"/>
      <c r="HE15" s="97"/>
      <c r="HF15" s="97"/>
      <c r="HG15" s="98" t="s">
        <v>146</v>
      </c>
      <c r="HH15" s="99"/>
      <c r="HI15" s="99"/>
      <c r="HJ15" s="99"/>
      <c r="HK15" s="99"/>
      <c r="HL15" s="99"/>
      <c r="HM15" s="97"/>
      <c r="HN15" s="97"/>
      <c r="HO15" s="97"/>
      <c r="HP15" s="97"/>
      <c r="HQ15" s="98" t="s">
        <v>146</v>
      </c>
      <c r="HR15" s="99"/>
      <c r="HS15" s="99"/>
      <c r="HT15" s="99"/>
      <c r="HU15" s="99"/>
      <c r="HV15" s="99"/>
      <c r="HW15" s="97"/>
      <c r="HX15" s="97"/>
      <c r="HY15" s="97"/>
      <c r="HZ15" s="97"/>
      <c r="IA15" s="98" t="s">
        <v>146</v>
      </c>
      <c r="IB15" s="99"/>
      <c r="IC15" s="99"/>
      <c r="ID15" s="99"/>
      <c r="IE15" s="99"/>
      <c r="IF15" s="99"/>
      <c r="IG15" s="97"/>
      <c r="IH15" s="97"/>
      <c r="II15" s="97"/>
      <c r="IJ15" s="97"/>
      <c r="IK15" s="98" t="s">
        <v>146</v>
      </c>
      <c r="IL15" s="99"/>
      <c r="IM15" s="99"/>
      <c r="IN15" s="99"/>
      <c r="IO15" s="99"/>
      <c r="IP15" s="99"/>
      <c r="IQ15" s="97"/>
      <c r="IR15" s="97"/>
      <c r="IS15" s="97"/>
      <c r="IT15" s="97"/>
      <c r="IU15" s="97"/>
      <c r="IV15" s="98" t="s">
        <v>146</v>
      </c>
      <c r="IW15" s="99"/>
      <c r="IX15" s="99"/>
      <c r="IY15" s="99"/>
      <c r="IZ15" s="99"/>
      <c r="JA15" s="99"/>
      <c r="JB15" s="97"/>
      <c r="JC15" s="97"/>
      <c r="JD15" s="97"/>
      <c r="JE15" s="97"/>
      <c r="JF15" s="98" t="s">
        <v>146</v>
      </c>
      <c r="JG15" s="99"/>
      <c r="JH15" s="99"/>
      <c r="JI15" s="99"/>
      <c r="JJ15" s="99"/>
      <c r="JK15" s="99"/>
      <c r="JL15" s="97"/>
      <c r="JM15" s="97"/>
      <c r="JN15" s="97"/>
      <c r="JO15" s="97"/>
      <c r="JP15" s="98" t="s">
        <v>146</v>
      </c>
      <c r="JQ15" s="99"/>
      <c r="JR15" s="99"/>
      <c r="JS15" s="99"/>
      <c r="JT15" s="99"/>
      <c r="JU15" s="99"/>
      <c r="JV15" s="97"/>
      <c r="JW15" s="97"/>
      <c r="JX15" s="97"/>
      <c r="JY15" s="97"/>
      <c r="JZ15" s="98" t="s">
        <v>146</v>
      </c>
      <c r="KA15" s="99"/>
      <c r="KB15" s="99"/>
      <c r="KC15" s="99"/>
      <c r="KD15" s="99"/>
      <c r="KE15" s="99"/>
      <c r="KF15" s="97"/>
      <c r="KG15" s="97"/>
      <c r="KH15" s="97"/>
      <c r="KI15" s="97"/>
      <c r="KJ15" s="98" t="s">
        <v>146</v>
      </c>
      <c r="KK15" s="99"/>
      <c r="KL15" s="99"/>
      <c r="KM15" s="99"/>
      <c r="KN15" s="99"/>
      <c r="KO15" s="99"/>
      <c r="KP15" s="97"/>
      <c r="KQ15" s="97"/>
      <c r="KR15" s="97"/>
      <c r="KS15" s="97"/>
      <c r="KT15" s="97"/>
      <c r="KU15" s="98" t="s">
        <v>146</v>
      </c>
      <c r="KV15" s="99"/>
      <c r="KW15" s="99"/>
      <c r="KX15" s="99"/>
      <c r="KY15" s="99"/>
      <c r="KZ15" s="99"/>
      <c r="LA15" s="97"/>
      <c r="LB15" s="97"/>
      <c r="LC15" s="97"/>
      <c r="LD15" s="97"/>
      <c r="LE15" s="98" t="s">
        <v>146</v>
      </c>
      <c r="LF15" s="99"/>
      <c r="LG15" s="99"/>
      <c r="LH15" s="99"/>
      <c r="LI15" s="99"/>
      <c r="LJ15" s="99"/>
      <c r="LK15" s="97"/>
      <c r="LL15" s="97"/>
      <c r="LM15" s="97"/>
      <c r="LN15" s="97"/>
      <c r="LO15" s="98" t="s">
        <v>146</v>
      </c>
      <c r="LP15" s="99"/>
      <c r="LQ15" s="99"/>
      <c r="LR15" s="99"/>
      <c r="LS15" s="99"/>
      <c r="LT15" s="99"/>
      <c r="LU15" s="97"/>
      <c r="LV15" s="97"/>
      <c r="LW15" s="97"/>
      <c r="LX15" s="97"/>
      <c r="LY15" s="98" t="s">
        <v>146</v>
      </c>
      <c r="LZ15" s="99"/>
      <c r="MA15" s="99"/>
      <c r="MB15" s="99"/>
      <c r="MC15" s="99"/>
      <c r="MD15" s="99"/>
      <c r="ME15" s="97"/>
      <c r="MF15" s="97"/>
      <c r="MG15" s="97"/>
      <c r="MH15" s="97"/>
      <c r="MI15" s="98" t="s">
        <v>146</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147</v>
      </c>
      <c r="C16" s="192"/>
      <c r="D16" s="97"/>
      <c r="E16" s="94">
        <f>E15+1</f>
        <v>2</v>
      </c>
      <c r="F16" s="192" t="s">
        <v>148</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149</v>
      </c>
      <c r="C17" s="192"/>
      <c r="D17" s="97"/>
      <c r="E17" s="94">
        <f t="shared" ref="E17" si="8">E16+1</f>
        <v>3</v>
      </c>
      <c r="F17" s="192" t="s">
        <v>150</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151</v>
      </c>
      <c r="AX17" s="102" t="e">
        <f>IF(AX7="-",NA(),AX7)</f>
        <v>#N/A</v>
      </c>
      <c r="AY17" s="102" t="e">
        <f t="shared" ref="AY17:BB17" si="9">IF(AY7="-",NA(),AY7)</f>
        <v>#N/A</v>
      </c>
      <c r="AZ17" s="102" t="e">
        <f t="shared" si="9"/>
        <v>#N/A</v>
      </c>
      <c r="BA17" s="102">
        <f t="shared" si="9"/>
        <v>340.6</v>
      </c>
      <c r="BB17" s="102">
        <f t="shared" si="9"/>
        <v>328.7</v>
      </c>
      <c r="BC17" s="97"/>
      <c r="BD17" s="97"/>
      <c r="BE17" s="97"/>
      <c r="BF17" s="97"/>
      <c r="BG17" s="97"/>
      <c r="BH17" s="101" t="s">
        <v>151</v>
      </c>
      <c r="BI17" s="102" t="e">
        <f>IF(BI7="-",NA(),BI7)</f>
        <v>#N/A</v>
      </c>
      <c r="BJ17" s="102" t="e">
        <f t="shared" ref="BJ17:BM17" si="10">IF(BJ7="-",NA(),BJ7)</f>
        <v>#N/A</v>
      </c>
      <c r="BK17" s="102" t="e">
        <f t="shared" si="10"/>
        <v>#N/A</v>
      </c>
      <c r="BL17" s="102">
        <f t="shared" si="10"/>
        <v>436.7</v>
      </c>
      <c r="BM17" s="102">
        <f t="shared" si="10"/>
        <v>418.2</v>
      </c>
      <c r="BN17" s="97"/>
      <c r="BO17" s="97"/>
      <c r="BP17" s="97"/>
      <c r="BQ17" s="97"/>
      <c r="BR17" s="97"/>
      <c r="BS17" s="101" t="s">
        <v>151</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151</v>
      </c>
      <c r="CE17" s="102" t="e">
        <f>IF(CE7="-",NA(),CE7)</f>
        <v>#N/A</v>
      </c>
      <c r="CF17" s="102" t="e">
        <f t="shared" ref="CF17:CI17" si="12">IF(CF7="-",NA(),CF7)</f>
        <v>#N/A</v>
      </c>
      <c r="CG17" s="102" t="e">
        <f t="shared" si="12"/>
        <v>#N/A</v>
      </c>
      <c r="CH17" s="102">
        <f t="shared" si="12"/>
        <v>12760.6</v>
      </c>
      <c r="CI17" s="102">
        <f t="shared" si="12"/>
        <v>13370.7</v>
      </c>
      <c r="CJ17" s="97"/>
      <c r="CK17" s="97"/>
      <c r="CL17" s="97"/>
      <c r="CM17" s="97"/>
      <c r="CN17" s="101" t="s">
        <v>151</v>
      </c>
      <c r="CO17" s="103" t="e">
        <f>IF(CO7="-",NA(),CO7)</f>
        <v>#N/A</v>
      </c>
      <c r="CP17" s="103" t="e">
        <f t="shared" ref="CP17:CS17" si="13">IF(CP7="-",NA(),CP7)</f>
        <v>#N/A</v>
      </c>
      <c r="CQ17" s="103" t="e">
        <f t="shared" si="13"/>
        <v>#N/A</v>
      </c>
      <c r="CR17" s="103">
        <f t="shared" si="13"/>
        <v>45484</v>
      </c>
      <c r="CS17" s="103">
        <f t="shared" si="13"/>
        <v>71376</v>
      </c>
      <c r="CT17" s="97"/>
      <c r="CU17" s="97"/>
      <c r="CV17" s="97"/>
      <c r="CW17" s="97"/>
      <c r="CX17" s="97"/>
      <c r="CY17" s="101" t="s">
        <v>151</v>
      </c>
      <c r="CZ17" s="102" t="e">
        <f>IF(CZ7="-",NA(),CZ7)</f>
        <v>#N/A</v>
      </c>
      <c r="DA17" s="102" t="e">
        <f t="shared" ref="DA17:DD17" si="14">IF(DA7="-",NA(),DA7)</f>
        <v>#N/A</v>
      </c>
      <c r="DB17" s="102" t="e">
        <f t="shared" si="14"/>
        <v>#N/A</v>
      </c>
      <c r="DC17" s="102">
        <f t="shared" si="14"/>
        <v>9.1</v>
      </c>
      <c r="DD17" s="102">
        <f t="shared" si="14"/>
        <v>14.2</v>
      </c>
      <c r="DE17" s="97"/>
      <c r="DF17" s="97"/>
      <c r="DG17" s="97"/>
      <c r="DH17" s="97"/>
      <c r="DI17" s="101" t="s">
        <v>151</v>
      </c>
      <c r="DJ17" s="102" t="e">
        <f>IF(DJ7="-",NA(),DJ7)</f>
        <v>#N/A</v>
      </c>
      <c r="DK17" s="102" t="e">
        <f t="shared" ref="DK17:DN17" si="15">IF(DK7="-",NA(),DK7)</f>
        <v>#N/A</v>
      </c>
      <c r="DL17" s="102" t="e">
        <f t="shared" si="15"/>
        <v>#N/A</v>
      </c>
      <c r="DM17" s="102">
        <f t="shared" si="15"/>
        <v>5.8</v>
      </c>
      <c r="DN17" s="102">
        <f t="shared" si="15"/>
        <v>0.7</v>
      </c>
      <c r="DO17" s="97"/>
      <c r="DP17" s="97"/>
      <c r="DQ17" s="97"/>
      <c r="DR17" s="97"/>
      <c r="DS17" s="101" t="s">
        <v>151</v>
      </c>
      <c r="DT17" s="102" t="e">
        <f>IF(DT7="-",NA(),DT7)</f>
        <v>#N/A</v>
      </c>
      <c r="DU17" s="102" t="e">
        <f t="shared" ref="DU17:DX17" si="16">IF(DU7="-",NA(),DU7)</f>
        <v>#N/A</v>
      </c>
      <c r="DV17" s="102" t="e">
        <f t="shared" si="16"/>
        <v>#N/A</v>
      </c>
      <c r="DW17" s="102">
        <f t="shared" si="16"/>
        <v>1225.4000000000001</v>
      </c>
      <c r="DX17" s="102">
        <f t="shared" si="16"/>
        <v>784.5</v>
      </c>
      <c r="DY17" s="97"/>
      <c r="DZ17" s="97"/>
      <c r="EA17" s="97"/>
      <c r="EB17" s="97"/>
      <c r="EC17" s="101" t="s">
        <v>151</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151</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151</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151</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151</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151</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151</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151</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151</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151</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151</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151</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151</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151</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151</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151</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151</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151</v>
      </c>
      <c r="KV17" s="102" t="e">
        <f>IF(KV7="-",NA(),KV7)</f>
        <v>#N/A</v>
      </c>
      <c r="KW17" s="102" t="e">
        <f t="shared" ref="KW17:KZ17" si="34">IF(KW7="-",NA(),KW7)</f>
        <v>#N/A</v>
      </c>
      <c r="KX17" s="102" t="e">
        <f t="shared" si="34"/>
        <v>#N/A</v>
      </c>
      <c r="KY17" s="102">
        <f t="shared" si="34"/>
        <v>9.1</v>
      </c>
      <c r="KZ17" s="102">
        <f t="shared" si="34"/>
        <v>14.2</v>
      </c>
      <c r="LA17" s="97"/>
      <c r="LB17" s="97"/>
      <c r="LC17" s="97"/>
      <c r="LD17" s="97"/>
      <c r="LE17" s="101" t="s">
        <v>151</v>
      </c>
      <c r="LF17" s="102" t="e">
        <f>IF(LF7="-",NA(),LF7)</f>
        <v>#N/A</v>
      </c>
      <c r="LG17" s="102" t="e">
        <f t="shared" ref="LG17:LJ17" si="35">IF(LG7="-",NA(),LG7)</f>
        <v>#N/A</v>
      </c>
      <c r="LH17" s="102" t="e">
        <f t="shared" si="35"/>
        <v>#N/A</v>
      </c>
      <c r="LI17" s="102">
        <f t="shared" si="35"/>
        <v>5.8</v>
      </c>
      <c r="LJ17" s="102">
        <f t="shared" si="35"/>
        <v>0.7</v>
      </c>
      <c r="LK17" s="97"/>
      <c r="LL17" s="97"/>
      <c r="LM17" s="97"/>
      <c r="LN17" s="97"/>
      <c r="LO17" s="101" t="s">
        <v>151</v>
      </c>
      <c r="LP17" s="102" t="e">
        <f>IF(LP7="-",NA(),LP7)</f>
        <v>#N/A</v>
      </c>
      <c r="LQ17" s="102" t="e">
        <f t="shared" ref="LQ17:LT17" si="36">IF(LQ7="-",NA(),LQ7)</f>
        <v>#N/A</v>
      </c>
      <c r="LR17" s="102" t="e">
        <f t="shared" si="36"/>
        <v>#N/A</v>
      </c>
      <c r="LS17" s="102">
        <f t="shared" si="36"/>
        <v>1225.4000000000001</v>
      </c>
      <c r="LT17" s="102">
        <f t="shared" si="36"/>
        <v>784.5</v>
      </c>
      <c r="LU17" s="97"/>
      <c r="LV17" s="97"/>
      <c r="LW17" s="97"/>
      <c r="LX17" s="97"/>
      <c r="LY17" s="101" t="s">
        <v>151</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151</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152</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153</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153</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153</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153</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153</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153</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153</v>
      </c>
      <c r="DJ18" s="102" t="e">
        <f>IF(DO7="-",NA(),DO7)</f>
        <v>#N/A</v>
      </c>
      <c r="DK18" s="102" t="e">
        <f t="shared" ref="DK18:DN18" si="45">IF(DP7="-",NA(),DP7)</f>
        <v>#N/A</v>
      </c>
      <c r="DL18" s="102" t="e">
        <f t="shared" si="45"/>
        <v>#N/A</v>
      </c>
      <c r="DM18" s="102">
        <f t="shared" si="45"/>
        <v>13.7</v>
      </c>
      <c r="DN18" s="102">
        <f t="shared" si="45"/>
        <v>16.3</v>
      </c>
      <c r="DO18" s="97"/>
      <c r="DP18" s="97"/>
      <c r="DQ18" s="97"/>
      <c r="DR18" s="97"/>
      <c r="DS18" s="101" t="s">
        <v>153</v>
      </c>
      <c r="DT18" s="102" t="e">
        <f>IF(DY7="-",NA(),DY7)</f>
        <v>#N/A</v>
      </c>
      <c r="DU18" s="102" t="e">
        <f t="shared" ref="DU18:DX18" si="46">IF(DZ7="-",NA(),DZ7)</f>
        <v>#N/A</v>
      </c>
      <c r="DV18" s="102" t="e">
        <f t="shared" si="46"/>
        <v>#N/A</v>
      </c>
      <c r="DW18" s="102">
        <f t="shared" si="46"/>
        <v>99.7</v>
      </c>
      <c r="DX18" s="102">
        <f t="shared" si="46"/>
        <v>101.4</v>
      </c>
      <c r="DY18" s="97"/>
      <c r="DZ18" s="97"/>
      <c r="EA18" s="97"/>
      <c r="EB18" s="97"/>
      <c r="EC18" s="101" t="s">
        <v>153</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153</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153</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153</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153</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153</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153</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153</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153</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153</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153</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153</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153</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153</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153</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153</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153</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153</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153</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153</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153</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153</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154</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141</v>
      </c>
      <c r="AX19" s="102">
        <f>$BH$7</f>
        <v>100</v>
      </c>
      <c r="AY19" s="102">
        <f t="shared" ref="AY19:BB19" si="49">$BH$7</f>
        <v>100</v>
      </c>
      <c r="AZ19" s="102">
        <f t="shared" si="49"/>
        <v>100</v>
      </c>
      <c r="BA19" s="102">
        <f t="shared" si="49"/>
        <v>100</v>
      </c>
      <c r="BB19" s="102">
        <f t="shared" si="49"/>
        <v>100</v>
      </c>
      <c r="BC19" s="97"/>
      <c r="BD19" s="97"/>
      <c r="BE19" s="97"/>
      <c r="BF19" s="97"/>
      <c r="BG19" s="97"/>
      <c r="BH19" s="104" t="s">
        <v>141</v>
      </c>
      <c r="BI19" s="102">
        <f>$BS$7</f>
        <v>100</v>
      </c>
      <c r="BJ19" s="102">
        <f>$BS$7</f>
        <v>100</v>
      </c>
      <c r="BK19" s="102">
        <f>$BS$7</f>
        <v>100</v>
      </c>
      <c r="BL19" s="102">
        <f>$BS$7</f>
        <v>100</v>
      </c>
      <c r="BM19" s="102">
        <f>$BS$7</f>
        <v>100</v>
      </c>
      <c r="BN19" s="97"/>
      <c r="BO19" s="97"/>
      <c r="BP19" s="97"/>
      <c r="BQ19" s="97"/>
      <c r="BR19" s="97"/>
      <c r="BS19" s="104" t="s">
        <v>141</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155</v>
      </c>
      <c r="C20" s="192"/>
      <c r="D20" s="97"/>
    </row>
    <row r="21" spans="1:373">
      <c r="A21" s="94">
        <f t="shared" si="7"/>
        <v>7</v>
      </c>
      <c r="B21" s="192" t="s">
        <v>156</v>
      </c>
      <c r="C21" s="192"/>
      <c r="D21" s="97"/>
    </row>
    <row r="22" spans="1:373">
      <c r="A22" s="94">
        <f t="shared" si="7"/>
        <v>8</v>
      </c>
      <c r="B22" s="192" t="s">
        <v>157</v>
      </c>
      <c r="C22" s="192"/>
      <c r="D22" s="97"/>
      <c r="E22" s="193" t="s">
        <v>158</v>
      </c>
      <c r="F22" s="194"/>
      <c r="G22" s="194"/>
      <c r="H22" s="194"/>
      <c r="I22" s="195"/>
    </row>
    <row r="23" spans="1:373">
      <c r="A23" s="94">
        <f t="shared" si="7"/>
        <v>9</v>
      </c>
      <c r="B23" s="192" t="s">
        <v>159</v>
      </c>
      <c r="C23" s="192"/>
      <c r="D23" s="97"/>
      <c r="E23" s="196"/>
      <c r="F23" s="197"/>
      <c r="G23" s="197"/>
      <c r="H23" s="197"/>
      <c r="I23" s="198"/>
    </row>
    <row r="24" spans="1:373">
      <c r="A24" s="94">
        <f t="shared" si="7"/>
        <v>10</v>
      </c>
      <c r="B24" s="192" t="s">
        <v>160</v>
      </c>
      <c r="C24" s="192"/>
      <c r="D24" s="97"/>
      <c r="E24" s="196"/>
      <c r="F24" s="197"/>
      <c r="G24" s="197"/>
      <c r="H24" s="197"/>
      <c r="I24" s="198"/>
    </row>
    <row r="25" spans="1:373">
      <c r="A25" s="94">
        <f t="shared" si="7"/>
        <v>11</v>
      </c>
      <c r="B25" s="192" t="s">
        <v>161</v>
      </c>
      <c r="C25" s="192"/>
      <c r="D25" s="97"/>
      <c r="E25" s="196"/>
      <c r="F25" s="197"/>
      <c r="G25" s="197"/>
      <c r="H25" s="197"/>
      <c r="I25" s="198"/>
    </row>
    <row r="26" spans="1:373">
      <c r="A26" s="94">
        <f t="shared" si="7"/>
        <v>12</v>
      </c>
      <c r="B26" s="192" t="s">
        <v>162</v>
      </c>
      <c r="C26" s="192"/>
      <c r="D26" s="97"/>
      <c r="E26" s="196"/>
      <c r="F26" s="197"/>
      <c r="G26" s="197"/>
      <c r="H26" s="197"/>
      <c r="I26" s="198"/>
    </row>
    <row r="27" spans="1:373">
      <c r="A27" s="94">
        <f t="shared" si="7"/>
        <v>13</v>
      </c>
      <c r="B27" s="192" t="s">
        <v>163</v>
      </c>
      <c r="C27" s="192"/>
      <c r="D27" s="97"/>
      <c r="E27" s="196"/>
      <c r="F27" s="197"/>
      <c r="G27" s="197"/>
      <c r="H27" s="197"/>
      <c r="I27" s="198"/>
    </row>
    <row r="28" spans="1:373">
      <c r="A28" s="94">
        <f t="shared" si="7"/>
        <v>14</v>
      </c>
      <c r="B28" s="192" t="s">
        <v>164</v>
      </c>
      <c r="C28" s="192"/>
      <c r="D28" s="97"/>
      <c r="E28" s="196"/>
      <c r="F28" s="197"/>
      <c r="G28" s="197"/>
      <c r="H28" s="197"/>
      <c r="I28" s="198"/>
    </row>
    <row r="29" spans="1:373">
      <c r="A29" s="94">
        <f t="shared" si="7"/>
        <v>15</v>
      </c>
      <c r="B29" s="192" t="s">
        <v>165</v>
      </c>
      <c r="C29" s="192"/>
      <c r="D29" s="97"/>
      <c r="E29" s="196"/>
      <c r="F29" s="197"/>
      <c r="G29" s="197"/>
      <c r="H29" s="197"/>
      <c r="I29" s="198"/>
    </row>
    <row r="30" spans="1:373">
      <c r="A30" s="94">
        <f t="shared" si="7"/>
        <v>16</v>
      </c>
      <c r="B30" s="192" t="s">
        <v>166</v>
      </c>
      <c r="C30" s="192"/>
      <c r="D30" s="97"/>
      <c r="E30" s="196"/>
      <c r="F30" s="197"/>
      <c r="G30" s="197"/>
      <c r="H30" s="197"/>
      <c r="I30" s="198"/>
    </row>
    <row r="31" spans="1:373">
      <c r="A31" s="94">
        <f t="shared" si="7"/>
        <v>17</v>
      </c>
      <c r="B31" s="192" t="s">
        <v>167</v>
      </c>
      <c r="C31" s="192"/>
      <c r="D31" s="97"/>
      <c r="E31" s="196"/>
      <c r="F31" s="197"/>
      <c r="G31" s="197"/>
      <c r="H31" s="197"/>
      <c r="I31" s="198"/>
    </row>
    <row r="32" spans="1:373">
      <c r="A32" s="94">
        <f t="shared" si="7"/>
        <v>18</v>
      </c>
      <c r="B32" s="192" t="s">
        <v>168</v>
      </c>
      <c r="C32" s="192"/>
      <c r="D32" s="97"/>
      <c r="E32" s="196"/>
      <c r="F32" s="197"/>
      <c r="G32" s="197"/>
      <c r="H32" s="197"/>
      <c r="I32" s="198"/>
    </row>
    <row r="33" spans="1:15">
      <c r="A33" s="94">
        <f t="shared" si="7"/>
        <v>19</v>
      </c>
      <c r="B33" s="192" t="s">
        <v>169</v>
      </c>
      <c r="C33" s="192"/>
      <c r="D33" s="97"/>
      <c r="E33" s="196"/>
      <c r="F33" s="197"/>
      <c r="G33" s="197"/>
      <c r="H33" s="197"/>
      <c r="I33" s="198"/>
    </row>
    <row r="34" spans="1:15">
      <c r="A34" s="94">
        <f t="shared" si="7"/>
        <v>20</v>
      </c>
      <c r="B34" s="192" t="s">
        <v>170</v>
      </c>
      <c r="C34" s="192"/>
      <c r="D34" s="97"/>
      <c r="E34" s="196"/>
      <c r="F34" s="197"/>
      <c r="G34" s="197"/>
      <c r="H34" s="197"/>
      <c r="I34" s="198"/>
    </row>
    <row r="35" spans="1:15" ht="25.5" customHeight="1">
      <c r="E35" s="199"/>
      <c r="F35" s="200"/>
      <c r="G35" s="200"/>
      <c r="H35" s="200"/>
      <c r="I35" s="201"/>
    </row>
    <row r="37" spans="1:15">
      <c r="K37" s="193" t="s">
        <v>158</v>
      </c>
      <c r="L37" s="194"/>
      <c r="M37" s="194"/>
      <c r="N37" s="194"/>
      <c r="O37" s="195"/>
    </row>
    <row r="38" spans="1:15">
      <c r="K38" s="196"/>
      <c r="L38" s="197"/>
      <c r="M38" s="197"/>
      <c r="N38" s="197"/>
      <c r="O38" s="198"/>
    </row>
    <row r="39" spans="1:15">
      <c r="K39" s="196"/>
      <c r="L39" s="197"/>
      <c r="M39" s="197"/>
      <c r="N39" s="197"/>
      <c r="O39" s="198"/>
    </row>
    <row r="40" spans="1:15">
      <c r="K40" s="196"/>
      <c r="L40" s="197"/>
      <c r="M40" s="197"/>
      <c r="N40" s="197"/>
      <c r="O40" s="198"/>
    </row>
    <row r="41" spans="1:15">
      <c r="K41" s="196"/>
      <c r="L41" s="197"/>
      <c r="M41" s="197"/>
      <c r="N41" s="197"/>
      <c r="O41" s="198"/>
    </row>
    <row r="42" spans="1:15">
      <c r="K42" s="196"/>
      <c r="L42" s="197"/>
      <c r="M42" s="197"/>
      <c r="N42" s="197"/>
      <c r="O42" s="198"/>
    </row>
    <row r="43" spans="1:15">
      <c r="K43" s="196"/>
      <c r="L43" s="197"/>
      <c r="M43" s="197"/>
      <c r="N43" s="197"/>
      <c r="O43" s="198"/>
    </row>
    <row r="44" spans="1:15">
      <c r="K44" s="196"/>
      <c r="L44" s="197"/>
      <c r="M44" s="197"/>
      <c r="N44" s="197"/>
      <c r="O44" s="198"/>
    </row>
    <row r="45" spans="1:15">
      <c r="K45" s="196"/>
      <c r="L45" s="197"/>
      <c r="M45" s="197"/>
      <c r="N45" s="197"/>
      <c r="O45" s="198"/>
    </row>
    <row r="46" spans="1:15">
      <c r="K46" s="196"/>
      <c r="L46" s="197"/>
      <c r="M46" s="197"/>
      <c r="N46" s="197"/>
      <c r="O46" s="198"/>
    </row>
    <row r="47" spans="1:15">
      <c r="K47" s="196"/>
      <c r="L47" s="197"/>
      <c r="M47" s="197"/>
      <c r="N47" s="197"/>
      <c r="O47" s="198"/>
    </row>
    <row r="48" spans="1:15">
      <c r="K48" s="196"/>
      <c r="L48" s="197"/>
      <c r="M48" s="197"/>
      <c r="N48" s="197"/>
      <c r="O48" s="198"/>
    </row>
    <row r="49" spans="11:15">
      <c r="K49" s="196"/>
      <c r="L49" s="197"/>
      <c r="M49" s="197"/>
      <c r="N49" s="197"/>
      <c r="O49" s="198"/>
    </row>
    <row r="50" spans="11:15" ht="26.25" customHeight="1">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田村　善和</cp:lastModifiedBy>
  <cp:lastPrinted>2017-07-25T06:03:11Z</cp:lastPrinted>
  <dcterms:created xsi:type="dcterms:W3CDTF">2017-06-20T03:28:27Z</dcterms:created>
  <dcterms:modified xsi:type="dcterms:W3CDTF">2017-08-18T01:22:48Z</dcterms:modified>
</cp:coreProperties>
</file>