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1944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M12" i="5"/>
  <c r="MD12" i="5"/>
  <c r="MC12" i="5"/>
  <c r="MB12" i="5"/>
  <c r="MA12" i="5"/>
  <c r="LZ12" i="5"/>
  <c r="KO12" i="5"/>
  <c r="KK12" i="5"/>
  <c r="KE12" i="5"/>
  <c r="KD12" i="5"/>
  <c r="KC12" i="5"/>
  <c r="KB12" i="5"/>
  <c r="KA12" i="5"/>
  <c r="IO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E10" i="5"/>
  <c r="C10"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MN16" i="5" l="1"/>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DN10" i="5"/>
  <c r="CS10" i="5"/>
  <c r="BX10" i="5"/>
  <c r="BB10" i="5"/>
  <c r="N11" i="4"/>
  <c r="GQ18" i="5"/>
  <c r="GO18" i="5"/>
  <c r="GM18" i="5"/>
  <c r="GP18" i="5"/>
  <c r="GP12" i="5"/>
  <c r="GN12" i="5"/>
  <c r="GN18" i="5"/>
  <c r="GO12" i="5"/>
  <c r="GQ12" i="5"/>
  <c r="GM12" i="5"/>
  <c r="FC18" i="5"/>
  <c r="FA18" i="5"/>
  <c r="EY18" i="5"/>
  <c r="FB18" i="5"/>
  <c r="FB12" i="5"/>
  <c r="EZ12" i="5"/>
  <c r="FL18" i="5"/>
  <c r="FJ18" i="5"/>
  <c r="FK18" i="5"/>
  <c r="FM12" i="5"/>
  <c r="FK12" i="5"/>
  <c r="FI12" i="5"/>
  <c r="FW18" i="5"/>
  <c r="FU18" i="5"/>
  <c r="FS18" i="5"/>
  <c r="FT18" i="5"/>
  <c r="FV12" i="5"/>
  <c r="FT12" i="5"/>
  <c r="HA18" i="5"/>
  <c r="GY18" i="5"/>
  <c r="GZ18" i="5"/>
  <c r="HB12" i="5"/>
  <c r="GZ12" i="5"/>
  <c r="GX12" i="5"/>
  <c r="HL18" i="5"/>
  <c r="HJ18" i="5"/>
  <c r="HH18" i="5"/>
  <c r="HI18" i="5"/>
  <c r="HK12" i="5"/>
  <c r="HI12" i="5"/>
  <c r="HU18" i="5"/>
  <c r="HS18" i="5"/>
  <c r="HV18" i="5"/>
  <c r="HR18" i="5"/>
  <c r="HV12" i="5"/>
  <c r="HT12" i="5"/>
  <c r="HR12" i="5"/>
  <c r="JA18" i="5"/>
  <c r="IY18" i="5"/>
  <c r="IW18" i="5"/>
  <c r="IZ18" i="5"/>
  <c r="IZ12" i="5"/>
  <c r="IX12" i="5"/>
  <c r="JJ18" i="5"/>
  <c r="JH18" i="5"/>
  <c r="JI18" i="5"/>
  <c r="JK12" i="5"/>
  <c r="JI12" i="5"/>
  <c r="JG12" i="5"/>
  <c r="JU18" i="5"/>
  <c r="JS18" i="5"/>
  <c r="JQ18" i="5"/>
  <c r="JR18" i="5"/>
  <c r="JT12" i="5"/>
  <c r="JR12" i="5"/>
  <c r="KY18" i="5"/>
  <c r="KW18" i="5"/>
  <c r="KX18" i="5"/>
  <c r="KZ12" i="5"/>
  <c r="KX12" i="5"/>
  <c r="KV12" i="5"/>
  <c r="LJ18" i="5"/>
  <c r="LH18" i="5"/>
  <c r="LF18" i="5"/>
  <c r="LG18" i="5"/>
  <c r="LI12" i="5"/>
  <c r="LG12" i="5"/>
  <c r="LS18" i="5"/>
  <c r="LQ18" i="5"/>
  <c r="LT18" i="5"/>
  <c r="LP18" i="5"/>
  <c r="LT12" i="5"/>
  <c r="LR12" i="5"/>
  <c r="LP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BJ10" i="5"/>
  <c r="BL10" i="5"/>
  <c r="CF10" i="5"/>
  <c r="CH10" i="5"/>
  <c r="DA10" i="5"/>
  <c r="DC10" i="5"/>
  <c r="DU10" i="5"/>
  <c r="DW10" i="5"/>
  <c r="EO10" i="5"/>
  <c r="EQ10" i="5"/>
  <c r="FJ10" i="5"/>
  <c r="GF10" i="5"/>
  <c r="GY10" i="5"/>
  <c r="HU10" i="5"/>
  <c r="IM10" i="5"/>
  <c r="JJ10" i="5"/>
  <c r="KB10" i="5"/>
  <c r="KY10" i="5"/>
  <c r="LQ10" i="5"/>
  <c r="MM10" i="5"/>
  <c r="FA12" i="5"/>
  <c r="FJ12" i="5"/>
  <c r="FS12" i="5"/>
  <c r="FW12" i="5"/>
  <c r="HA12" i="5"/>
  <c r="HJ12" i="5"/>
  <c r="HS12" i="5"/>
  <c r="IY12" i="5"/>
  <c r="JH12" i="5"/>
  <c r="JQ12" i="5"/>
  <c r="JU12" i="5"/>
  <c r="KY12" i="5"/>
  <c r="LH12" i="5"/>
  <c r="LQ12" i="5"/>
  <c r="AY16" i="5"/>
  <c r="BW16" i="5"/>
  <c r="CP16" i="5"/>
  <c r="DM16" i="5"/>
  <c r="EE16" i="5"/>
  <c r="FB16" i="5"/>
  <c r="FT16" i="5"/>
  <c r="GP16" i="5"/>
  <c r="IO16" i="5"/>
  <c r="JH16" i="5"/>
  <c r="LS16" i="5"/>
  <c r="MK16" i="5"/>
  <c r="EZ18" i="5"/>
  <c r="FM18" i="5"/>
  <c r="GX18" i="5"/>
  <c r="HK18" i="5"/>
  <c r="IX18" i="5"/>
  <c r="JK18" i="5"/>
  <c r="KV18" i="5"/>
  <c r="LI18" i="5"/>
  <c r="H11" i="4"/>
  <c r="L11" i="4"/>
  <c r="IO18" i="5"/>
  <c r="IM18" i="5"/>
  <c r="IP18" i="5"/>
  <c r="IL18" i="5"/>
  <c r="IP12" i="5"/>
  <c r="IN12" i="5"/>
  <c r="IL12" i="5"/>
  <c r="KO18" i="5"/>
  <c r="KM18" i="5"/>
  <c r="KK18" i="5"/>
  <c r="KN18" i="5"/>
  <c r="KN12" i="5"/>
  <c r="KL12" i="5"/>
  <c r="MM18" i="5"/>
  <c r="MK18" i="5"/>
  <c r="MN18" i="5"/>
  <c r="MJ18" i="5"/>
  <c r="MN12" i="5"/>
  <c r="ML12" i="5"/>
  <c r="MJ12" i="5"/>
  <c r="B10" i="5"/>
  <c r="D10" i="5"/>
  <c r="AY10" i="5"/>
  <c r="BA10" i="5"/>
  <c r="BU10" i="5"/>
  <c r="BW10" i="5"/>
  <c r="CP10" i="5"/>
  <c r="CR10" i="5"/>
  <c r="DK10" i="5"/>
  <c r="DM10" i="5"/>
  <c r="EE10" i="5"/>
  <c r="EG10" i="5"/>
  <c r="EZ10" i="5"/>
  <c r="FB10" i="5"/>
  <c r="FL10" i="5"/>
  <c r="GD10" i="5"/>
  <c r="HA10" i="5"/>
  <c r="HS10" i="5"/>
  <c r="IO10" i="5"/>
  <c r="JH10" i="5"/>
  <c r="KD10" i="5"/>
  <c r="KW10" i="5"/>
  <c r="LS10" i="5"/>
  <c r="MK10" i="5"/>
  <c r="EY12" i="5"/>
  <c r="FC12" i="5"/>
  <c r="FL12" i="5"/>
  <c r="FU12" i="5"/>
  <c r="GY12" i="5"/>
  <c r="HH12" i="5"/>
  <c r="HL12" i="5"/>
  <c r="HU12" i="5"/>
  <c r="IM12" i="5"/>
  <c r="IW12" i="5"/>
  <c r="JA12" i="5"/>
  <c r="JJ12" i="5"/>
  <c r="JS12" i="5"/>
  <c r="KM12" i="5"/>
  <c r="KW12" i="5"/>
  <c r="LF12" i="5"/>
  <c r="LJ12" i="5"/>
  <c r="LS12" i="5"/>
  <c r="MK12" i="5"/>
  <c r="BA16" i="5"/>
  <c r="BU16" i="5"/>
  <c r="CR16" i="5"/>
  <c r="DK16" i="5"/>
  <c r="EG16" i="5"/>
  <c r="EZ16" i="5"/>
  <c r="FV16" i="5"/>
  <c r="GN16" i="5"/>
  <c r="HS16" i="5"/>
  <c r="KD16" i="5"/>
  <c r="KW16" i="5"/>
  <c r="FI18" i="5"/>
  <c r="FV18" i="5"/>
  <c r="HB18" i="5"/>
  <c r="HT18" i="5"/>
  <c r="IN18" i="5"/>
  <c r="JG18" i="5"/>
  <c r="JT18" i="5"/>
  <c r="KL18" i="5"/>
  <c r="KZ18" i="5"/>
  <c r="LR18" i="5"/>
  <c r="ML18" i="5"/>
  <c r="MJ16" i="5" l="1"/>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ED10" i="5"/>
  <c r="DJ10" i="5"/>
  <c r="CO10" i="5"/>
  <c r="BT10" i="5"/>
  <c r="AX10" i="5"/>
  <c r="F11" i="4"/>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EF10" i="5"/>
  <c r="DL10" i="5"/>
  <c r="CQ10" i="5"/>
  <c r="BV10" i="5"/>
  <c r="AZ10" i="5"/>
  <c r="J11" i="4"/>
</calcChain>
</file>

<file path=xl/sharedStrings.xml><?xml version="1.0" encoding="utf-8"?>
<sst xmlns="http://schemas.openxmlformats.org/spreadsheetml/2006/main" count="996" uniqueCount="175">
  <si>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</si>
  <si>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</si>
  <si>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</si>
  <si>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</si>
  <si>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</si>
  <si>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</si>
  <si>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</si>
  <si>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</si>
  <si>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</si>
  <si>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</si>
  <si>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</si>
  <si>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</si>
  <si>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</si>
  <si>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</si>
  <si>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</si>
  <si>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</si>
  <si>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</si>
  <si>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</si>
  <si>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</si>
  <si>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</si>
  <si>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</si>
  <si>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</si>
  <si>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</si>
  <si>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</si>
  <si>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</si>
  <si>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</si>
  <si>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</si>
  <si>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</si>
  <si>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</si>
  <si>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</si>
  <si>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</si>
  <si>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</si>
  <si>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</si>
  <si>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</si>
  <si>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</si>
  <si>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</si>
  <si>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</si>
  <si>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</si>
  <si>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</si>
  <si>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</si>
  <si>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</si>
  <si>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</si>
  <si>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</si>
  <si>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</si>
  <si>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</si>
  <si>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</si>
  <si>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</si>
  <si>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</si>
  <si>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</si>
  <si>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</si>
  <si>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</si>
  <si>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</si>
  <si>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</si>
  <si>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</si>
  <si>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</si>
  <si>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</si>
  <si>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</si>
  <si>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</si>
  <si>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</si>
  <si>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</si>
  <si>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</si>
  <si>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</si>
  <si>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</si>
  <si>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</si>
  <si>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</si>
  <si>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</si>
  <si>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</si>
  <si>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</si>
  <si>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</si>
  <si>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</si>
  <si>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</si>
  <si>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</si>
  <si>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</si>
  <si>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</si>
  <si>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</si>
  <si>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</si>
  <si>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</si>
  <si>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</si>
  <si>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</si>
  <si>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</si>
  <si>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</si>
  <si>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</si>
  <si>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</si>
  <si>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</si>
  <si>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</si>
  <si>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</si>
  <si>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</si>
  <si>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</si>
  <si>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</si>
  <si>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</si>
  <si>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</si>
  <si>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</si>
  <si>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</si>
  <si>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</si>
  <si>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</si>
  <si>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</si>
  <si>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</si>
  <si>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</si>
  <si>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</si>
  <si>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</si>
  <si>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</si>
  <si>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</si>
  <si>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</si>
  <si>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</si>
  <si>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</si>
  <si>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</si>
  <si>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</si>
  <si>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</si>
  <si>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</si>
  <si>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</si>
  <si>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</si>
  <si>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</si>
  <si>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</si>
  <si>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</si>
  <si>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392090</t>
  </si>
  <si>
    <t>47</t>
  </si>
  <si>
    <t>04</t>
  </si>
  <si>
    <t>0</t>
  </si>
  <si>
    <t>000</t>
  </si>
  <si>
    <t>高知県　土佐清水市</t>
  </si>
  <si>
    <t>法非適用</t>
  </si>
  <si>
    <t>電気事業</t>
  </si>
  <si>
    <t>該当数値なし</t>
  </si>
  <si>
    <t>-</t>
  </si>
  <si>
    <t>平成46年5月27日　太田太陽光発電所</t>
  </si>
  <si>
    <t>無</t>
  </si>
  <si>
    <t>四国電力株式会社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</si>
  <si>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</si>
  <si>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</si>
  <si>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</si>
  <si>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</si>
  <si>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</si>
  <si>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</si>
  <si>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</si>
  <si>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</si>
  <si>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</si>
  <si>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</si>
  <si>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</si>
  <si>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</si>
  <si>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</si>
  <si>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</si>
  <si>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</si>
  <si>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</si>
  <si>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</si>
  <si>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</si>
  <si>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</si>
  <si>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</si>
  <si>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</si>
  <si>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</si>
  <si>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</si>
  <si>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</si>
  <si>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</si>
  <si>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</si>
  <si>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</si>
  <si>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</si>
  <si>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</si>
  <si>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</si>
  <si>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</si>
  <si>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</si>
  <si>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</si>
  <si>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</si>
  <si>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</si>
  <si>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</si>
  <si>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</si>
  <si>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</si>
  <si>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</si>
  <si>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</si>
  <si>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</si>
  <si>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</si>
  <si>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</si>
  <si>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</si>
  <si>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・実質収支黒字分の3,197千円は次年度に繰り越し次年度事業費に充当
・特別会計で63,035千円を基金積み立て
・特別会計で電気軽自動車３台購入（7,740千円、うちクリーンエネルギー自動車等導入促進対策費補助金1,590千円）
・特別会計で再生可能エネルギー利活用事業補助金に1,432千円支出</t>
    <rPh sb="1" eb="3">
      <t>ジッシツ</t>
    </rPh>
    <rPh sb="3" eb="5">
      <t>シュウシ</t>
    </rPh>
    <rPh sb="5" eb="7">
      <t>クロジ</t>
    </rPh>
    <rPh sb="7" eb="8">
      <t>ブン</t>
    </rPh>
    <rPh sb="17" eb="20">
      <t>ジネンド</t>
    </rPh>
    <rPh sb="21" eb="22">
      <t>ク</t>
    </rPh>
    <rPh sb="23" eb="24">
      <t>コ</t>
    </rPh>
    <rPh sb="25" eb="28">
      <t>ジネンド</t>
    </rPh>
    <rPh sb="28" eb="31">
      <t>ジギョウヒ</t>
    </rPh>
    <rPh sb="32" eb="34">
      <t>ジュウトウ</t>
    </rPh>
    <rPh sb="36" eb="38">
      <t>トクベツ</t>
    </rPh>
    <rPh sb="38" eb="40">
      <t>カイケイ</t>
    </rPh>
    <rPh sb="47" eb="49">
      <t>センエン</t>
    </rPh>
    <rPh sb="50" eb="52">
      <t>キキン</t>
    </rPh>
    <rPh sb="52" eb="53">
      <t>ツ</t>
    </rPh>
    <rPh sb="54" eb="55">
      <t>タ</t>
    </rPh>
    <rPh sb="63" eb="65">
      <t>デンキ</t>
    </rPh>
    <rPh sb="65" eb="69">
      <t>ケイジドウシャ</t>
    </rPh>
    <rPh sb="70" eb="71">
      <t>ダイ</t>
    </rPh>
    <rPh sb="71" eb="73">
      <t>コウニュウ</t>
    </rPh>
    <rPh sb="122" eb="124">
      <t>サイセイ</t>
    </rPh>
    <rPh sb="124" eb="126">
      <t>カノウ</t>
    </rPh>
    <rPh sb="131" eb="134">
      <t>リカツヨウ</t>
    </rPh>
    <rPh sb="134" eb="136">
      <t>ジギョウ</t>
    </rPh>
    <rPh sb="136" eb="139">
      <t>ホジョキン</t>
    </rPh>
    <rPh sb="145" eb="147">
      <t>センエン</t>
    </rPh>
    <rPh sb="147" eb="149">
      <t>シシュツ</t>
    </rPh>
    <phoneticPr fontId="6"/>
  </si>
  <si>
    <t xml:space="preserve">　27年度は企業債の償還が利子償還のみであり、売電収入は安定しており、63,035千円の基金積み立てを行い、一般会計からの繰入金もなく現状は健全な運営ができている。
　企業債の元金償還が始まっておらず収益的収支比率・営業収支比率・EBITDAは高い水準に、供給原価は低い水準にある。
</t>
    <rPh sb="3" eb="5">
      <t>ネンド</t>
    </rPh>
    <rPh sb="6" eb="8">
      <t>キギョウ</t>
    </rPh>
    <rPh sb="8" eb="9">
      <t>サイ</t>
    </rPh>
    <rPh sb="10" eb="12">
      <t>ショウカン</t>
    </rPh>
    <rPh sb="13" eb="15">
      <t>リシ</t>
    </rPh>
    <rPh sb="15" eb="17">
      <t>ショウカン</t>
    </rPh>
    <rPh sb="23" eb="25">
      <t>バイデン</t>
    </rPh>
    <rPh sb="25" eb="27">
      <t>シュウニュウ</t>
    </rPh>
    <rPh sb="28" eb="30">
      <t>アンテイ</t>
    </rPh>
    <rPh sb="44" eb="46">
      <t>キキン</t>
    </rPh>
    <rPh sb="46" eb="47">
      <t>ツ</t>
    </rPh>
    <rPh sb="48" eb="49">
      <t>タ</t>
    </rPh>
    <rPh sb="51" eb="52">
      <t>オコナ</t>
    </rPh>
    <rPh sb="54" eb="56">
      <t>イッパン</t>
    </rPh>
    <rPh sb="56" eb="58">
      <t>カイケイ</t>
    </rPh>
    <rPh sb="61" eb="62">
      <t>ク</t>
    </rPh>
    <rPh sb="62" eb="63">
      <t>イ</t>
    </rPh>
    <rPh sb="63" eb="64">
      <t>キン</t>
    </rPh>
    <rPh sb="67" eb="69">
      <t>ゲンジョウ</t>
    </rPh>
    <rPh sb="70" eb="72">
      <t>ケンゼン</t>
    </rPh>
    <rPh sb="73" eb="75">
      <t>ウンエイ</t>
    </rPh>
    <rPh sb="104" eb="106">
      <t>シュウシ</t>
    </rPh>
    <rPh sb="106" eb="108">
      <t>ヒリツ</t>
    </rPh>
    <rPh sb="109" eb="111">
      <t>エイギョウ</t>
    </rPh>
    <rPh sb="111" eb="113">
      <t>シュウシ</t>
    </rPh>
    <rPh sb="113" eb="115">
      <t>ヒリツ</t>
    </rPh>
    <rPh sb="123" eb="124">
      <t>タカ</t>
    </rPh>
    <rPh sb="125" eb="127">
      <t>スイジュン</t>
    </rPh>
    <rPh sb="134" eb="135">
      <t>ヒク</t>
    </rPh>
    <rPh sb="136" eb="138">
      <t>スイジュン</t>
    </rPh>
    <phoneticPr fontId="3"/>
  </si>
  <si>
    <t>　設備利用率は、27年度平均を上回り改善傾向にあり、売電収入も増加している。
　修繕費比率ははぼ平均値であり、台風などの大きな自然災害もなく、大規模な修繕はなく安定している。
　企業債残高対料金収入比率は元金償還が始まっておらず、売電収入の増加により比率が下がっているが、高い水準にある。29年度より元金償還が始まる。
　売電収入はFIT収入割合が100％であり、制度適用期間終了（H46）後には収入が大幅に減少するリスクを抱えており、今後の検討課題である。</t>
    <rPh sb="1" eb="3">
      <t>セツビ</t>
    </rPh>
    <rPh sb="3" eb="6">
      <t>リヨウリツ</t>
    </rPh>
    <rPh sb="10" eb="12">
      <t>ネンド</t>
    </rPh>
    <rPh sb="12" eb="14">
      <t>ヘイキン</t>
    </rPh>
    <rPh sb="15" eb="17">
      <t>ウワマワ</t>
    </rPh>
    <rPh sb="18" eb="20">
      <t>カイゼン</t>
    </rPh>
    <rPh sb="20" eb="22">
      <t>ケイコウ</t>
    </rPh>
    <rPh sb="41" eb="44">
      <t>シュウゼンヒ</t>
    </rPh>
    <rPh sb="44" eb="46">
      <t>ヒリツ</t>
    </rPh>
    <rPh sb="49" eb="52">
      <t>ヘイキンチ</t>
    </rPh>
    <rPh sb="56" eb="58">
      <t>タイフウ</t>
    </rPh>
    <rPh sb="61" eb="62">
      <t>オオ</t>
    </rPh>
    <rPh sb="64" eb="66">
      <t>シゼン</t>
    </rPh>
    <rPh sb="66" eb="68">
      <t>サイガイ</t>
    </rPh>
    <rPh sb="91" eb="93">
      <t>キギョウ</t>
    </rPh>
    <rPh sb="93" eb="94">
      <t>サイ</t>
    </rPh>
    <rPh sb="94" eb="96">
      <t>ザンダカ</t>
    </rPh>
    <rPh sb="96" eb="97">
      <t>タイ</t>
    </rPh>
    <rPh sb="97" eb="99">
      <t>リョウキン</t>
    </rPh>
    <rPh sb="99" eb="101">
      <t>シュウニュウ</t>
    </rPh>
    <rPh sb="101" eb="103">
      <t>ヒリツ</t>
    </rPh>
    <rPh sb="104" eb="106">
      <t>ガンキン</t>
    </rPh>
    <rPh sb="106" eb="108">
      <t>ショウカン</t>
    </rPh>
    <rPh sb="109" eb="110">
      <t>ハジ</t>
    </rPh>
    <rPh sb="117" eb="119">
      <t>バイデン</t>
    </rPh>
    <rPh sb="119" eb="121">
      <t>シュウニュウ</t>
    </rPh>
    <rPh sb="122" eb="124">
      <t>ゾウカ</t>
    </rPh>
    <rPh sb="127" eb="129">
      <t>ヒリツ</t>
    </rPh>
    <rPh sb="130" eb="131">
      <t>サ</t>
    </rPh>
    <rPh sb="138" eb="139">
      <t>タカ</t>
    </rPh>
    <rPh sb="140" eb="142">
      <t>スイジュン</t>
    </rPh>
    <rPh sb="148" eb="150">
      <t>ネンド</t>
    </rPh>
    <rPh sb="152" eb="154">
      <t>ガンキン</t>
    </rPh>
    <rPh sb="154" eb="156">
      <t>ショウカン</t>
    </rPh>
    <rPh sb="157" eb="158">
      <t>ハジ</t>
    </rPh>
    <rPh sb="164" eb="166">
      <t>バイデン</t>
    </rPh>
    <rPh sb="166" eb="168">
      <t>シュウニュウ</t>
    </rPh>
    <rPh sb="187" eb="189">
      <t>テキヨウ</t>
    </rPh>
    <rPh sb="189" eb="191">
      <t>キカン</t>
    </rPh>
    <rPh sb="204" eb="206">
      <t>オオハバ</t>
    </rPh>
    <rPh sb="215" eb="216">
      <t>カカ</t>
    </rPh>
    <rPh sb="226" eb="228">
      <t>カダイ</t>
    </rPh>
    <phoneticPr fontId="3"/>
  </si>
  <si>
    <t>　現状は企業債の元金償還が始まっておらず、基金への積み立ても行って次年度への繰越金が3,197千円となるなど、健全な状態で運営できている。
　今後、29年度から企業債の元金償還が始まり、29年度42,627千円、30年度以降55,156千円の元利償還が必要となる。現在の売電収入で償還には不足ないが、今後、人件費や修繕料の増加が想定されることから、コスト管理と売電収入の安定的な確保が課題となる。
　また、FIT制度適用期間終了後の事業のあり方については現時点では不透明であるが、今後、H32までに策定を予定している経営戦略のなかで、FIT終了後の売電収入の減少リスクも踏まえ検討していく。</t>
    <rPh sb="1" eb="3">
      <t>ゲンジョウ</t>
    </rPh>
    <rPh sb="4" eb="6">
      <t>キギョウ</t>
    </rPh>
    <rPh sb="6" eb="7">
      <t>サイ</t>
    </rPh>
    <rPh sb="8" eb="10">
      <t>ガンキン</t>
    </rPh>
    <rPh sb="10" eb="12">
      <t>ショウカン</t>
    </rPh>
    <rPh sb="13" eb="14">
      <t>ハジ</t>
    </rPh>
    <rPh sb="21" eb="23">
      <t>キキン</t>
    </rPh>
    <rPh sb="25" eb="26">
      <t>ツ</t>
    </rPh>
    <rPh sb="27" eb="28">
      <t>タ</t>
    </rPh>
    <rPh sb="30" eb="31">
      <t>オコナ</t>
    </rPh>
    <rPh sb="33" eb="36">
      <t>ジネンド</t>
    </rPh>
    <rPh sb="38" eb="40">
      <t>クリコシ</t>
    </rPh>
    <rPh sb="40" eb="41">
      <t>キン</t>
    </rPh>
    <rPh sb="47" eb="49">
      <t>センエン</t>
    </rPh>
    <rPh sb="55" eb="57">
      <t>ケンゼン</t>
    </rPh>
    <rPh sb="58" eb="60">
      <t>ジョウタイ</t>
    </rPh>
    <rPh sb="61" eb="63">
      <t>ウンエイ</t>
    </rPh>
    <rPh sb="71" eb="73">
      <t>コンゴ</t>
    </rPh>
    <rPh sb="76" eb="78">
      <t>ネンド</t>
    </rPh>
    <rPh sb="80" eb="82">
      <t>キギョウ</t>
    </rPh>
    <rPh sb="82" eb="83">
      <t>サイ</t>
    </rPh>
    <rPh sb="84" eb="86">
      <t>ガンキン</t>
    </rPh>
    <rPh sb="86" eb="88">
      <t>ショウカン</t>
    </rPh>
    <rPh sb="89" eb="90">
      <t>ハジ</t>
    </rPh>
    <rPh sb="95" eb="97">
      <t>ネンド</t>
    </rPh>
    <rPh sb="103" eb="105">
      <t>センエン</t>
    </rPh>
    <rPh sb="108" eb="110">
      <t>ネンド</t>
    </rPh>
    <rPh sb="110" eb="112">
      <t>イコウ</t>
    </rPh>
    <rPh sb="118" eb="120">
      <t>センエン</t>
    </rPh>
    <rPh sb="121" eb="123">
      <t>ガンリ</t>
    </rPh>
    <rPh sb="123" eb="125">
      <t>ショウカン</t>
    </rPh>
    <rPh sb="126" eb="128">
      <t>ヒツヨウ</t>
    </rPh>
    <rPh sb="132" eb="134">
      <t>ゲンザイ</t>
    </rPh>
    <rPh sb="135" eb="137">
      <t>バイデン</t>
    </rPh>
    <rPh sb="137" eb="139">
      <t>シュウニュウ</t>
    </rPh>
    <rPh sb="140" eb="142">
      <t>ショウカン</t>
    </rPh>
    <rPh sb="144" eb="146">
      <t>フソク</t>
    </rPh>
    <rPh sb="150" eb="152">
      <t>コンゴ</t>
    </rPh>
    <rPh sb="153" eb="156">
      <t>ジンケンヒ</t>
    </rPh>
    <rPh sb="157" eb="159">
      <t>シュウゼン</t>
    </rPh>
    <rPh sb="159" eb="160">
      <t>リョウ</t>
    </rPh>
    <rPh sb="161" eb="163">
      <t>ゾウカ</t>
    </rPh>
    <rPh sb="164" eb="166">
      <t>ソウテイ</t>
    </rPh>
    <rPh sb="177" eb="179">
      <t>カンリ</t>
    </rPh>
    <rPh sb="180" eb="182">
      <t>バイデン</t>
    </rPh>
    <rPh sb="182" eb="184">
      <t>シュウニュウ</t>
    </rPh>
    <rPh sb="185" eb="188">
      <t>アンテイテキ</t>
    </rPh>
    <rPh sb="189" eb="191">
      <t>カクホ</t>
    </rPh>
    <rPh sb="192" eb="194">
      <t>カダイ</t>
    </rPh>
    <rPh sb="206" eb="208">
      <t>セイド</t>
    </rPh>
    <rPh sb="208" eb="210">
      <t>テキヨウ</t>
    </rPh>
    <rPh sb="210" eb="212">
      <t>キカン</t>
    </rPh>
    <rPh sb="212" eb="215">
      <t>シュウリョウゴ</t>
    </rPh>
    <rPh sb="216" eb="218">
      <t>ジギョウ</t>
    </rPh>
    <rPh sb="221" eb="222">
      <t>カタ</t>
    </rPh>
    <rPh sb="227" eb="230">
      <t>ゲンジテン</t>
    </rPh>
    <rPh sb="232" eb="235">
      <t>フトウメイ</t>
    </rPh>
    <rPh sb="240" eb="242">
      <t>コンゴ</t>
    </rPh>
    <rPh sb="249" eb="251">
      <t>サクテイ</t>
    </rPh>
    <rPh sb="252" eb="254">
      <t>ヨテイ</t>
    </rPh>
    <rPh sb="258" eb="260">
      <t>ケイエイ</t>
    </rPh>
    <rPh sb="260" eb="262">
      <t>センリャク</t>
    </rPh>
    <rPh sb="270" eb="273">
      <t>シュウリョウゴ</t>
    </rPh>
    <rPh sb="274" eb="276">
      <t>バイデン</t>
    </rPh>
    <rPh sb="276" eb="278">
      <t>シュウニュウ</t>
    </rPh>
    <rPh sb="279" eb="281">
      <t>ゲンショウ</t>
    </rPh>
    <rPh sb="285" eb="286">
      <t>フ</t>
    </rPh>
    <rPh sb="288" eb="290">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</si>
</sst>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13"/>
          <c:y val="0.14877686630304288"/>
          <c:w val="0.84486230729944078"/>
          <c:h val="0.62215619325345228"/>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340.6</c:v>
                </c:pt>
                <c:pt idx="4">
                  <c:v>328.7</c:v>
                </c:pt>
              </c:numCache>
            </c:numRef>
          </c:val>
        </c:ser>
        <c:dLbls>
          <c:showLegendKey val="0"/>
          <c:showVal val="0"/>
          <c:showCatName val="0"/>
          <c:showSerName val="0"/>
          <c:showPercent val="0"/>
          <c:showBubbleSize val="0"/>
        </c:dLbls>
        <c:gapWidth val="180"/>
        <c:overlap val="-90"/>
        <c:axId val="110957696"/>
        <c:axId val="11095923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0957696"/>
        <c:axId val="110959232"/>
      </c:lineChart>
      <c:catAx>
        <c:axId val="110957696"/>
        <c:scaling>
          <c:orientation val="minMax"/>
        </c:scaling>
        <c:delete val="0"/>
        <c:axPos val="b"/>
        <c:numFmt formatCode="ge" sourceLinked="1"/>
        <c:majorTickMark val="none"/>
        <c:minorTickMark val="none"/>
        <c:tickLblPos val="none"/>
        <c:crossAx val="110959232"/>
        <c:crosses val="autoZero"/>
        <c:auto val="0"/>
        <c:lblAlgn val="ctr"/>
        <c:lblOffset val="100"/>
        <c:noMultiLvlLbl val="1"/>
      </c:catAx>
      <c:valAx>
        <c:axId val="11095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957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3"/>
          <c:y val="0.14877680634201584"/>
          <c:w val="0.84486230729944078"/>
          <c:h val="0.62215619325345228"/>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17136384"/>
        <c:axId val="11714675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70.2</c:v>
                </c:pt>
                <c:pt idx="4">
                  <c:v>72.7</c:v>
                </c:pt>
              </c:numCache>
            </c:numRef>
          </c:val>
          <c:smooth val="0"/>
        </c:ser>
        <c:dLbls>
          <c:showLegendKey val="0"/>
          <c:showVal val="0"/>
          <c:showCatName val="0"/>
          <c:showSerName val="0"/>
          <c:showPercent val="0"/>
          <c:showBubbleSize val="0"/>
        </c:dLbls>
        <c:marker val="1"/>
        <c:smooth val="0"/>
        <c:axId val="117136384"/>
        <c:axId val="117146752"/>
      </c:lineChart>
      <c:catAx>
        <c:axId val="117136384"/>
        <c:scaling>
          <c:orientation val="minMax"/>
        </c:scaling>
        <c:delete val="0"/>
        <c:axPos val="b"/>
        <c:numFmt formatCode="ge" sourceLinked="1"/>
        <c:majorTickMark val="none"/>
        <c:minorTickMark val="none"/>
        <c:tickLblPos val="none"/>
        <c:crossAx val="117146752"/>
        <c:crosses val="autoZero"/>
        <c:auto val="0"/>
        <c:lblAlgn val="ctr"/>
        <c:lblOffset val="100"/>
        <c:noMultiLvlLbl val="1"/>
      </c:catAx>
      <c:valAx>
        <c:axId val="11714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13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83098374114"/>
          <c:w val="0.84486230729944078"/>
          <c:h val="0.62215619325345228"/>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310976"/>
        <c:axId val="11731289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310976"/>
        <c:axId val="117312896"/>
      </c:lineChart>
      <c:catAx>
        <c:axId val="117310976"/>
        <c:scaling>
          <c:orientation val="minMax"/>
        </c:scaling>
        <c:delete val="0"/>
        <c:axPos val="b"/>
        <c:numFmt formatCode="ge" sourceLinked="1"/>
        <c:majorTickMark val="none"/>
        <c:minorTickMark val="none"/>
        <c:tickLblPos val="none"/>
        <c:crossAx val="117312896"/>
        <c:crosses val="autoZero"/>
        <c:auto val="0"/>
        <c:lblAlgn val="ctr"/>
        <c:lblOffset val="100"/>
        <c:noMultiLvlLbl val="1"/>
      </c:catAx>
      <c:valAx>
        <c:axId val="117312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310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9"/>
          <c:y val="0.14877675044415661"/>
          <c:w val="0.84486230729944078"/>
          <c:h val="0.62215619325345228"/>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329920"/>
        <c:axId val="11733184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329920"/>
        <c:axId val="117331840"/>
      </c:lineChart>
      <c:catAx>
        <c:axId val="117329920"/>
        <c:scaling>
          <c:orientation val="minMax"/>
        </c:scaling>
        <c:delete val="0"/>
        <c:axPos val="b"/>
        <c:numFmt formatCode="ge" sourceLinked="1"/>
        <c:majorTickMark val="none"/>
        <c:minorTickMark val="none"/>
        <c:tickLblPos val="none"/>
        <c:crossAx val="117331840"/>
        <c:crosses val="autoZero"/>
        <c:auto val="0"/>
        <c:lblAlgn val="ctr"/>
        <c:lblOffset val="100"/>
        <c:noMultiLvlLbl val="1"/>
      </c:catAx>
      <c:valAx>
        <c:axId val="117331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329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9"/>
          <c:y val="0.14877669699205923"/>
          <c:w val="0.84486230729944078"/>
          <c:h val="0.62215619325345228"/>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393664"/>
        <c:axId val="117399936"/>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393664"/>
        <c:axId val="117399936"/>
      </c:lineChart>
      <c:catAx>
        <c:axId val="117393664"/>
        <c:scaling>
          <c:orientation val="minMax"/>
        </c:scaling>
        <c:delete val="0"/>
        <c:axPos val="b"/>
        <c:numFmt formatCode="ge" sourceLinked="1"/>
        <c:majorTickMark val="none"/>
        <c:minorTickMark val="none"/>
        <c:tickLblPos val="none"/>
        <c:crossAx val="117399936"/>
        <c:crosses val="autoZero"/>
        <c:auto val="0"/>
        <c:lblAlgn val="ctr"/>
        <c:lblOffset val="100"/>
        <c:noMultiLvlLbl val="1"/>
      </c:catAx>
      <c:valAx>
        <c:axId val="117399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73936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82"/>
          <c:y val="0.14877684144191256"/>
          <c:w val="0.84486230729944078"/>
          <c:h val="0.62215619325345228"/>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424896"/>
        <c:axId val="11742681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24896"/>
        <c:axId val="117426816"/>
      </c:lineChart>
      <c:catAx>
        <c:axId val="117424896"/>
        <c:scaling>
          <c:orientation val="minMax"/>
        </c:scaling>
        <c:delete val="0"/>
        <c:axPos val="b"/>
        <c:numFmt formatCode="ge" sourceLinked="1"/>
        <c:majorTickMark val="none"/>
        <c:minorTickMark val="none"/>
        <c:tickLblPos val="none"/>
        <c:crossAx val="117426816"/>
        <c:crosses val="autoZero"/>
        <c:auto val="0"/>
        <c:lblAlgn val="ctr"/>
        <c:lblOffset val="100"/>
        <c:noMultiLvlLbl val="1"/>
      </c:catAx>
      <c:valAx>
        <c:axId val="11742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42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82"/>
          <c:y val="0.14877684144191256"/>
          <c:w val="0.84486230729944078"/>
          <c:h val="0.62215619325345228"/>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451776"/>
        <c:axId val="11746214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51776"/>
        <c:axId val="117462144"/>
      </c:lineChart>
      <c:catAx>
        <c:axId val="117451776"/>
        <c:scaling>
          <c:orientation val="minMax"/>
        </c:scaling>
        <c:delete val="0"/>
        <c:axPos val="b"/>
        <c:numFmt formatCode="ge" sourceLinked="1"/>
        <c:majorTickMark val="none"/>
        <c:minorTickMark val="none"/>
        <c:tickLblPos val="none"/>
        <c:crossAx val="117462144"/>
        <c:crosses val="autoZero"/>
        <c:auto val="0"/>
        <c:lblAlgn val="ctr"/>
        <c:lblOffset val="100"/>
        <c:noMultiLvlLbl val="1"/>
      </c:catAx>
      <c:valAx>
        <c:axId val="11746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45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4"/>
          <c:y val="0.14877683098374114"/>
          <c:w val="0.84486230729944078"/>
          <c:h val="0.62215619325345228"/>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487104"/>
        <c:axId val="11748902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87104"/>
        <c:axId val="117489024"/>
      </c:lineChart>
      <c:catAx>
        <c:axId val="117487104"/>
        <c:scaling>
          <c:orientation val="minMax"/>
        </c:scaling>
        <c:delete val="0"/>
        <c:axPos val="b"/>
        <c:numFmt formatCode="ge" sourceLinked="1"/>
        <c:majorTickMark val="none"/>
        <c:minorTickMark val="none"/>
        <c:tickLblPos val="none"/>
        <c:crossAx val="117489024"/>
        <c:crosses val="autoZero"/>
        <c:auto val="0"/>
        <c:lblAlgn val="ctr"/>
        <c:lblOffset val="100"/>
        <c:noMultiLvlLbl val="1"/>
      </c:catAx>
      <c:valAx>
        <c:axId val="11748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487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9252263369"/>
          <c:w val="0.84486230729944078"/>
          <c:h val="0.62215619325345228"/>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592064"/>
        <c:axId val="11759398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592064"/>
        <c:axId val="117593984"/>
      </c:lineChart>
      <c:catAx>
        <c:axId val="117592064"/>
        <c:scaling>
          <c:orientation val="minMax"/>
        </c:scaling>
        <c:delete val="0"/>
        <c:axPos val="b"/>
        <c:numFmt formatCode="ge" sourceLinked="1"/>
        <c:majorTickMark val="none"/>
        <c:minorTickMark val="none"/>
        <c:tickLblPos val="none"/>
        <c:crossAx val="117593984"/>
        <c:crosses val="autoZero"/>
        <c:auto val="0"/>
        <c:lblAlgn val="ctr"/>
        <c:lblOffset val="100"/>
        <c:noMultiLvlLbl val="1"/>
      </c:catAx>
      <c:valAx>
        <c:axId val="117593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59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9252263369"/>
          <c:w val="0.84486230729944078"/>
          <c:h val="0.62215619325345228"/>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705344"/>
        <c:axId val="11771571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05344"/>
        <c:axId val="117715712"/>
      </c:lineChart>
      <c:catAx>
        <c:axId val="117705344"/>
        <c:scaling>
          <c:orientation val="minMax"/>
        </c:scaling>
        <c:delete val="0"/>
        <c:axPos val="b"/>
        <c:numFmt formatCode="ge" sourceLinked="1"/>
        <c:majorTickMark val="none"/>
        <c:minorTickMark val="none"/>
        <c:tickLblPos val="none"/>
        <c:crossAx val="117715712"/>
        <c:crosses val="autoZero"/>
        <c:auto val="0"/>
        <c:lblAlgn val="ctr"/>
        <c:lblOffset val="100"/>
        <c:noMultiLvlLbl val="1"/>
      </c:catAx>
      <c:valAx>
        <c:axId val="11771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705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87151600349"/>
          <c:w val="0.84486230729944078"/>
          <c:h val="0.62215619325345228"/>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736576"/>
        <c:axId val="11773849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36576"/>
        <c:axId val="117738496"/>
      </c:lineChart>
      <c:catAx>
        <c:axId val="117736576"/>
        <c:scaling>
          <c:orientation val="minMax"/>
        </c:scaling>
        <c:delete val="0"/>
        <c:axPos val="b"/>
        <c:numFmt formatCode="ge" sourceLinked="1"/>
        <c:majorTickMark val="none"/>
        <c:minorTickMark val="none"/>
        <c:tickLblPos val="none"/>
        <c:crossAx val="117738496"/>
        <c:crosses val="autoZero"/>
        <c:auto val="0"/>
        <c:lblAlgn val="ctr"/>
        <c:lblOffset val="100"/>
        <c:noMultiLvlLbl val="1"/>
      </c:catAx>
      <c:valAx>
        <c:axId val="11773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736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13"/>
          <c:y val="0.14877686630304288"/>
          <c:w val="0.84486230729944078"/>
          <c:h val="0.62215619325345228"/>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436.7</c:v>
                </c:pt>
                <c:pt idx="4">
                  <c:v>418.2</c:v>
                </c:pt>
              </c:numCache>
            </c:numRef>
          </c:val>
        </c:ser>
        <c:dLbls>
          <c:showLegendKey val="0"/>
          <c:showVal val="0"/>
          <c:showCatName val="0"/>
          <c:showSerName val="0"/>
          <c:showPercent val="0"/>
          <c:showBubbleSize val="0"/>
        </c:dLbls>
        <c:gapWidth val="180"/>
        <c:overlap val="-90"/>
        <c:axId val="111597440"/>
        <c:axId val="11322572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1597440"/>
        <c:axId val="113225728"/>
      </c:lineChart>
      <c:catAx>
        <c:axId val="111597440"/>
        <c:scaling>
          <c:orientation val="minMax"/>
        </c:scaling>
        <c:delete val="0"/>
        <c:axPos val="b"/>
        <c:numFmt formatCode="ge" sourceLinked="1"/>
        <c:majorTickMark val="none"/>
        <c:minorTickMark val="none"/>
        <c:tickLblPos val="none"/>
        <c:crossAx val="113225728"/>
        <c:crosses val="autoZero"/>
        <c:auto val="0"/>
        <c:lblAlgn val="ctr"/>
        <c:lblOffset val="100"/>
        <c:noMultiLvlLbl val="1"/>
      </c:catAx>
      <c:valAx>
        <c:axId val="11322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597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9252263369"/>
          <c:w val="0.84486230729944078"/>
          <c:h val="0.62215619325345228"/>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756288"/>
        <c:axId val="11775820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56288"/>
        <c:axId val="117758208"/>
      </c:lineChart>
      <c:catAx>
        <c:axId val="117756288"/>
        <c:scaling>
          <c:orientation val="minMax"/>
        </c:scaling>
        <c:delete val="0"/>
        <c:axPos val="b"/>
        <c:numFmt formatCode="ge" sourceLinked="1"/>
        <c:majorTickMark val="none"/>
        <c:minorTickMark val="none"/>
        <c:tickLblPos val="none"/>
        <c:crossAx val="117758208"/>
        <c:crosses val="autoZero"/>
        <c:auto val="0"/>
        <c:lblAlgn val="ctr"/>
        <c:lblOffset val="100"/>
        <c:noMultiLvlLbl val="1"/>
      </c:catAx>
      <c:valAx>
        <c:axId val="11775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75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83098374114"/>
          <c:w val="0.84486230729944078"/>
          <c:h val="0.62215619325345228"/>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815936"/>
        <c:axId val="117818112"/>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815936"/>
        <c:axId val="117818112"/>
      </c:lineChart>
      <c:catAx>
        <c:axId val="117815936"/>
        <c:scaling>
          <c:orientation val="minMax"/>
        </c:scaling>
        <c:delete val="0"/>
        <c:axPos val="b"/>
        <c:numFmt formatCode="ge" sourceLinked="1"/>
        <c:majorTickMark val="none"/>
        <c:minorTickMark val="none"/>
        <c:tickLblPos val="none"/>
        <c:crossAx val="117818112"/>
        <c:crosses val="autoZero"/>
        <c:auto val="0"/>
        <c:lblAlgn val="ctr"/>
        <c:lblOffset val="100"/>
        <c:noMultiLvlLbl val="1"/>
      </c:catAx>
      <c:valAx>
        <c:axId val="117818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815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9252263369"/>
          <c:w val="0.84486230729944078"/>
          <c:h val="0.62215619325345228"/>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920896"/>
        <c:axId val="11792281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920896"/>
        <c:axId val="117922816"/>
      </c:lineChart>
      <c:catAx>
        <c:axId val="117920896"/>
        <c:scaling>
          <c:orientation val="minMax"/>
        </c:scaling>
        <c:delete val="0"/>
        <c:axPos val="b"/>
        <c:numFmt formatCode="ge" sourceLinked="1"/>
        <c:majorTickMark val="none"/>
        <c:minorTickMark val="none"/>
        <c:tickLblPos val="none"/>
        <c:crossAx val="117922816"/>
        <c:crosses val="autoZero"/>
        <c:auto val="0"/>
        <c:lblAlgn val="ctr"/>
        <c:lblOffset val="100"/>
        <c:noMultiLvlLbl val="1"/>
      </c:catAx>
      <c:valAx>
        <c:axId val="11792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92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9252263369"/>
          <c:w val="0.84486230729944078"/>
          <c:h val="0.62215619325345228"/>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947776"/>
        <c:axId val="11795814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947776"/>
        <c:axId val="117958144"/>
      </c:lineChart>
      <c:catAx>
        <c:axId val="117947776"/>
        <c:scaling>
          <c:orientation val="minMax"/>
        </c:scaling>
        <c:delete val="0"/>
        <c:axPos val="b"/>
        <c:numFmt formatCode="ge" sourceLinked="1"/>
        <c:majorTickMark val="none"/>
        <c:minorTickMark val="none"/>
        <c:tickLblPos val="none"/>
        <c:crossAx val="117958144"/>
        <c:crosses val="autoZero"/>
        <c:auto val="0"/>
        <c:lblAlgn val="ctr"/>
        <c:lblOffset val="100"/>
        <c:noMultiLvlLbl val="1"/>
      </c:catAx>
      <c:valAx>
        <c:axId val="11795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947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87151600349"/>
          <c:w val="0.84486230729944078"/>
          <c:h val="0.62215619325345228"/>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816640"/>
        <c:axId val="12881856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16640"/>
        <c:axId val="128818560"/>
      </c:lineChart>
      <c:catAx>
        <c:axId val="128816640"/>
        <c:scaling>
          <c:orientation val="minMax"/>
        </c:scaling>
        <c:delete val="0"/>
        <c:axPos val="b"/>
        <c:numFmt formatCode="ge" sourceLinked="1"/>
        <c:majorTickMark val="none"/>
        <c:minorTickMark val="none"/>
        <c:tickLblPos val="none"/>
        <c:crossAx val="128818560"/>
        <c:crosses val="autoZero"/>
        <c:auto val="0"/>
        <c:lblAlgn val="ctr"/>
        <c:lblOffset val="100"/>
        <c:noMultiLvlLbl val="1"/>
      </c:catAx>
      <c:valAx>
        <c:axId val="128818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81664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9252263369"/>
          <c:w val="0.84486230729944078"/>
          <c:h val="0.62215619325345228"/>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520192"/>
        <c:axId val="12852211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520192"/>
        <c:axId val="128522112"/>
      </c:lineChart>
      <c:catAx>
        <c:axId val="128520192"/>
        <c:scaling>
          <c:orientation val="minMax"/>
        </c:scaling>
        <c:delete val="0"/>
        <c:axPos val="b"/>
        <c:numFmt formatCode="ge" sourceLinked="1"/>
        <c:majorTickMark val="none"/>
        <c:minorTickMark val="none"/>
        <c:tickLblPos val="none"/>
        <c:crossAx val="128522112"/>
        <c:crosses val="autoZero"/>
        <c:auto val="0"/>
        <c:lblAlgn val="ctr"/>
        <c:lblOffset val="100"/>
        <c:noMultiLvlLbl val="1"/>
      </c:catAx>
      <c:valAx>
        <c:axId val="128522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520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3"/>
          <c:y val="0.14877678724229651"/>
          <c:w val="0.84486230729944078"/>
          <c:h val="0.62215619325345228"/>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9.1</c:v>
                </c:pt>
                <c:pt idx="4">
                  <c:v>14.2</c:v>
                </c:pt>
              </c:numCache>
            </c:numRef>
          </c:val>
        </c:ser>
        <c:dLbls>
          <c:showLegendKey val="0"/>
          <c:showVal val="0"/>
          <c:showCatName val="0"/>
          <c:showSerName val="0"/>
          <c:showPercent val="0"/>
          <c:showBubbleSize val="0"/>
        </c:dLbls>
        <c:gapWidth val="180"/>
        <c:overlap val="-90"/>
        <c:axId val="128547072"/>
        <c:axId val="12855744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13.7</c:v>
                </c:pt>
                <c:pt idx="4">
                  <c:v>12</c:v>
                </c:pt>
              </c:numCache>
            </c:numRef>
          </c:val>
          <c:smooth val="0"/>
        </c:ser>
        <c:dLbls>
          <c:showLegendKey val="0"/>
          <c:showVal val="0"/>
          <c:showCatName val="0"/>
          <c:showSerName val="0"/>
          <c:showPercent val="0"/>
          <c:showBubbleSize val="0"/>
        </c:dLbls>
        <c:marker val="1"/>
        <c:smooth val="0"/>
        <c:axId val="128547072"/>
        <c:axId val="128557440"/>
      </c:lineChart>
      <c:catAx>
        <c:axId val="128547072"/>
        <c:scaling>
          <c:orientation val="minMax"/>
        </c:scaling>
        <c:delete val="0"/>
        <c:axPos val="b"/>
        <c:numFmt formatCode="ge" sourceLinked="1"/>
        <c:majorTickMark val="none"/>
        <c:minorTickMark val="none"/>
        <c:tickLblPos val="none"/>
        <c:crossAx val="128557440"/>
        <c:crosses val="autoZero"/>
        <c:auto val="0"/>
        <c:lblAlgn val="ctr"/>
        <c:lblOffset val="100"/>
        <c:noMultiLvlLbl val="1"/>
      </c:catAx>
      <c:valAx>
        <c:axId val="128557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54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9"/>
          <c:y val="0.14877675044415661"/>
          <c:w val="0.84486230729944078"/>
          <c:h val="0.62215619325345228"/>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5.8</c:v>
                </c:pt>
                <c:pt idx="4">
                  <c:v>0.7</c:v>
                </c:pt>
              </c:numCache>
            </c:numRef>
          </c:val>
        </c:ser>
        <c:dLbls>
          <c:showLegendKey val="0"/>
          <c:showVal val="0"/>
          <c:showCatName val="0"/>
          <c:showSerName val="0"/>
          <c:showPercent val="0"/>
          <c:showBubbleSize val="0"/>
        </c:dLbls>
        <c:gapWidth val="180"/>
        <c:overlap val="-90"/>
        <c:axId val="128652032"/>
        <c:axId val="12865395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2.9</c:v>
                </c:pt>
                <c:pt idx="4">
                  <c:v>0.6</c:v>
                </c:pt>
              </c:numCache>
            </c:numRef>
          </c:val>
          <c:smooth val="0"/>
        </c:ser>
        <c:dLbls>
          <c:showLegendKey val="0"/>
          <c:showVal val="0"/>
          <c:showCatName val="0"/>
          <c:showSerName val="0"/>
          <c:showPercent val="0"/>
          <c:showBubbleSize val="0"/>
        </c:dLbls>
        <c:marker val="1"/>
        <c:smooth val="0"/>
        <c:axId val="128652032"/>
        <c:axId val="128653952"/>
      </c:lineChart>
      <c:catAx>
        <c:axId val="128652032"/>
        <c:scaling>
          <c:orientation val="minMax"/>
        </c:scaling>
        <c:delete val="0"/>
        <c:axPos val="b"/>
        <c:numFmt formatCode="ge" sourceLinked="1"/>
        <c:majorTickMark val="none"/>
        <c:minorTickMark val="none"/>
        <c:tickLblPos val="none"/>
        <c:crossAx val="128653952"/>
        <c:crosses val="autoZero"/>
        <c:auto val="0"/>
        <c:lblAlgn val="ctr"/>
        <c:lblOffset val="100"/>
        <c:noMultiLvlLbl val="1"/>
      </c:catAx>
      <c:valAx>
        <c:axId val="128653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652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9"/>
          <c:y val="0.14877669699205923"/>
          <c:w val="0.84486230729944078"/>
          <c:h val="0.62215619325345228"/>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1225.4000000000001</c:v>
                </c:pt>
                <c:pt idx="4">
                  <c:v>784.5</c:v>
                </c:pt>
              </c:numCache>
            </c:numRef>
          </c:val>
        </c:ser>
        <c:dLbls>
          <c:showLegendKey val="0"/>
          <c:showVal val="0"/>
          <c:showCatName val="0"/>
          <c:showSerName val="0"/>
          <c:showPercent val="0"/>
          <c:showBubbleSize val="0"/>
        </c:dLbls>
        <c:gapWidth val="180"/>
        <c:overlap val="-90"/>
        <c:axId val="128666240"/>
        <c:axId val="12870528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282.39999999999998</c:v>
                </c:pt>
                <c:pt idx="4">
                  <c:v>213.5</c:v>
                </c:pt>
              </c:numCache>
            </c:numRef>
          </c:val>
          <c:smooth val="0"/>
        </c:ser>
        <c:dLbls>
          <c:showLegendKey val="0"/>
          <c:showVal val="0"/>
          <c:showCatName val="0"/>
          <c:showSerName val="0"/>
          <c:showPercent val="0"/>
          <c:showBubbleSize val="0"/>
        </c:dLbls>
        <c:marker val="1"/>
        <c:smooth val="0"/>
        <c:axId val="128666240"/>
        <c:axId val="128705280"/>
      </c:lineChart>
      <c:catAx>
        <c:axId val="128666240"/>
        <c:scaling>
          <c:orientation val="minMax"/>
        </c:scaling>
        <c:delete val="0"/>
        <c:axPos val="b"/>
        <c:numFmt formatCode="ge" sourceLinked="1"/>
        <c:majorTickMark val="none"/>
        <c:minorTickMark val="none"/>
        <c:tickLblPos val="none"/>
        <c:crossAx val="128705280"/>
        <c:crosses val="autoZero"/>
        <c:auto val="0"/>
        <c:lblAlgn val="ctr"/>
        <c:lblOffset val="100"/>
        <c:noMultiLvlLbl val="1"/>
      </c:catAx>
      <c:valAx>
        <c:axId val="12870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66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8"/>
          <c:y val="0.14877687151600349"/>
          <c:w val="0.84486230729944078"/>
          <c:h val="0.62215619325345228"/>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9127552"/>
        <c:axId val="12912947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127552"/>
        <c:axId val="129129472"/>
      </c:lineChart>
      <c:catAx>
        <c:axId val="129127552"/>
        <c:scaling>
          <c:orientation val="minMax"/>
        </c:scaling>
        <c:delete val="0"/>
        <c:axPos val="b"/>
        <c:numFmt formatCode="ge" sourceLinked="1"/>
        <c:majorTickMark val="none"/>
        <c:minorTickMark val="none"/>
        <c:tickLblPos val="none"/>
        <c:crossAx val="129129472"/>
        <c:crosses val="autoZero"/>
        <c:auto val="0"/>
        <c:lblAlgn val="ctr"/>
        <c:lblOffset val="100"/>
        <c:noMultiLvlLbl val="1"/>
      </c:catAx>
      <c:valAx>
        <c:axId val="129129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127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13"/>
          <c:y val="0.14877686630304288"/>
          <c:w val="0.84486230729944078"/>
          <c:h val="0.62215619325345228"/>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9433216"/>
        <c:axId val="4943910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433216"/>
        <c:axId val="49439104"/>
      </c:lineChart>
      <c:catAx>
        <c:axId val="49433216"/>
        <c:scaling>
          <c:orientation val="minMax"/>
        </c:scaling>
        <c:delete val="0"/>
        <c:axPos val="b"/>
        <c:numFmt formatCode="ge" sourceLinked="1"/>
        <c:majorTickMark val="none"/>
        <c:minorTickMark val="none"/>
        <c:tickLblPos val="none"/>
        <c:crossAx val="49439104"/>
        <c:crosses val="autoZero"/>
        <c:auto val="0"/>
        <c:lblAlgn val="ctr"/>
        <c:lblOffset val="100"/>
        <c:noMultiLvlLbl val="1"/>
      </c:catAx>
      <c:valAx>
        <c:axId val="4943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33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402"/>
          <c:y val="0.1487769252263369"/>
          <c:w val="0.84486230729944078"/>
          <c:h val="0.62215619325345228"/>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29149952"/>
        <c:axId val="129156224"/>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100</c:v>
                </c:pt>
                <c:pt idx="4">
                  <c:v>96.6</c:v>
                </c:pt>
              </c:numCache>
            </c:numRef>
          </c:val>
          <c:smooth val="0"/>
        </c:ser>
        <c:dLbls>
          <c:showLegendKey val="0"/>
          <c:showVal val="0"/>
          <c:showCatName val="0"/>
          <c:showSerName val="0"/>
          <c:showPercent val="0"/>
          <c:showBubbleSize val="0"/>
        </c:dLbls>
        <c:marker val="1"/>
        <c:smooth val="0"/>
        <c:axId val="129149952"/>
        <c:axId val="129156224"/>
      </c:lineChart>
      <c:catAx>
        <c:axId val="129149952"/>
        <c:scaling>
          <c:orientation val="minMax"/>
        </c:scaling>
        <c:delete val="0"/>
        <c:axPos val="b"/>
        <c:numFmt formatCode="ge" sourceLinked="1"/>
        <c:majorTickMark val="none"/>
        <c:minorTickMark val="none"/>
        <c:tickLblPos val="none"/>
        <c:crossAx val="129156224"/>
        <c:crosses val="autoZero"/>
        <c:auto val="0"/>
        <c:lblAlgn val="ctr"/>
        <c:lblOffset val="100"/>
        <c:noMultiLvlLbl val="1"/>
      </c:catAx>
      <c:valAx>
        <c:axId val="12915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149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7"/>
          <c:y val="0.14877686630304288"/>
          <c:w val="0.84486230729944078"/>
          <c:h val="0.62215619325345228"/>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12760.6</c:v>
                </c:pt>
                <c:pt idx="4">
                  <c:v>13370.7</c:v>
                </c:pt>
              </c:numCache>
            </c:numRef>
          </c:val>
        </c:ser>
        <c:dLbls>
          <c:showLegendKey val="0"/>
          <c:showVal val="0"/>
          <c:showCatName val="0"/>
          <c:showSerName val="0"/>
          <c:showPercent val="0"/>
          <c:showBubbleSize val="0"/>
        </c:dLbls>
        <c:gapWidth val="180"/>
        <c:overlap val="-90"/>
        <c:axId val="49472256"/>
        <c:axId val="4947417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17642.5</c:v>
                </c:pt>
                <c:pt idx="4">
                  <c:v>18815.8</c:v>
                </c:pt>
              </c:numCache>
            </c:numRef>
          </c:val>
          <c:smooth val="0"/>
        </c:ser>
        <c:dLbls>
          <c:showLegendKey val="0"/>
          <c:showVal val="0"/>
          <c:showCatName val="0"/>
          <c:showSerName val="0"/>
          <c:showPercent val="0"/>
          <c:showBubbleSize val="0"/>
        </c:dLbls>
        <c:marker val="1"/>
        <c:smooth val="0"/>
        <c:axId val="49472256"/>
        <c:axId val="49474176"/>
      </c:lineChart>
      <c:catAx>
        <c:axId val="49472256"/>
        <c:scaling>
          <c:orientation val="minMax"/>
        </c:scaling>
        <c:delete val="0"/>
        <c:axPos val="b"/>
        <c:numFmt formatCode="ge" sourceLinked="1"/>
        <c:majorTickMark val="none"/>
        <c:minorTickMark val="none"/>
        <c:tickLblPos val="none"/>
        <c:crossAx val="49474176"/>
        <c:crosses val="autoZero"/>
        <c:auto val="0"/>
        <c:lblAlgn val="ctr"/>
        <c:lblOffset val="100"/>
        <c:noMultiLvlLbl val="1"/>
      </c:catAx>
      <c:valAx>
        <c:axId val="4947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7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7"/>
          <c:y val="0.14877686630304288"/>
          <c:w val="0.84486230729944078"/>
          <c:h val="0.62215619325345228"/>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45484</c:v>
                </c:pt>
                <c:pt idx="4">
                  <c:v>71376</c:v>
                </c:pt>
              </c:numCache>
            </c:numRef>
          </c:val>
        </c:ser>
        <c:dLbls>
          <c:showLegendKey val="0"/>
          <c:showVal val="0"/>
          <c:showCatName val="0"/>
          <c:showSerName val="0"/>
          <c:showPercent val="0"/>
          <c:showBubbleSize val="0"/>
        </c:dLbls>
        <c:gapWidth val="180"/>
        <c:overlap val="-90"/>
        <c:axId val="49884160"/>
        <c:axId val="4989452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58539</c:v>
                </c:pt>
                <c:pt idx="4">
                  <c:v>37685</c:v>
                </c:pt>
              </c:numCache>
            </c:numRef>
          </c:val>
          <c:smooth val="0"/>
        </c:ser>
        <c:dLbls>
          <c:showLegendKey val="0"/>
          <c:showVal val="0"/>
          <c:showCatName val="0"/>
          <c:showSerName val="0"/>
          <c:showPercent val="0"/>
          <c:showBubbleSize val="0"/>
        </c:dLbls>
        <c:marker val="1"/>
        <c:smooth val="0"/>
        <c:axId val="49884160"/>
        <c:axId val="49894528"/>
      </c:lineChart>
      <c:catAx>
        <c:axId val="49884160"/>
        <c:scaling>
          <c:orientation val="minMax"/>
        </c:scaling>
        <c:delete val="0"/>
        <c:axPos val="b"/>
        <c:numFmt formatCode="ge" sourceLinked="1"/>
        <c:majorTickMark val="none"/>
        <c:minorTickMark val="none"/>
        <c:tickLblPos val="none"/>
        <c:crossAx val="49894528"/>
        <c:crosses val="autoZero"/>
        <c:auto val="0"/>
        <c:lblAlgn val="ctr"/>
        <c:lblOffset val="100"/>
        <c:noMultiLvlLbl val="1"/>
      </c:catAx>
      <c:valAx>
        <c:axId val="498945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884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18"/>
          <c:y val="0.14877678724229651"/>
          <c:w val="0.84486230729944078"/>
          <c:h val="0.62215619325345228"/>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9.1</c:v>
                </c:pt>
                <c:pt idx="4">
                  <c:v>14.2</c:v>
                </c:pt>
              </c:numCache>
            </c:numRef>
          </c:val>
        </c:ser>
        <c:dLbls>
          <c:showLegendKey val="0"/>
          <c:showVal val="0"/>
          <c:showCatName val="0"/>
          <c:showSerName val="0"/>
          <c:showPercent val="0"/>
          <c:showBubbleSize val="0"/>
        </c:dLbls>
        <c:gapWidth val="180"/>
        <c:overlap val="-90"/>
        <c:axId val="80025088"/>
        <c:axId val="8002700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37.700000000000003</c:v>
                </c:pt>
                <c:pt idx="4">
                  <c:v>33.9</c:v>
                </c:pt>
              </c:numCache>
            </c:numRef>
          </c:val>
          <c:smooth val="0"/>
        </c:ser>
        <c:dLbls>
          <c:showLegendKey val="0"/>
          <c:showVal val="0"/>
          <c:showCatName val="0"/>
          <c:showSerName val="0"/>
          <c:showPercent val="0"/>
          <c:showBubbleSize val="0"/>
        </c:dLbls>
        <c:marker val="1"/>
        <c:smooth val="0"/>
        <c:axId val="80025088"/>
        <c:axId val="80027008"/>
      </c:lineChart>
      <c:catAx>
        <c:axId val="80025088"/>
        <c:scaling>
          <c:orientation val="minMax"/>
        </c:scaling>
        <c:delete val="0"/>
        <c:axPos val="b"/>
        <c:numFmt formatCode="ge" sourceLinked="1"/>
        <c:majorTickMark val="none"/>
        <c:minorTickMark val="none"/>
        <c:tickLblPos val="none"/>
        <c:crossAx val="80027008"/>
        <c:crosses val="autoZero"/>
        <c:auto val="0"/>
        <c:lblAlgn val="ctr"/>
        <c:lblOffset val="100"/>
        <c:noMultiLvlLbl val="1"/>
      </c:catAx>
      <c:valAx>
        <c:axId val="8002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02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18"/>
          <c:y val="0.14877695545939362"/>
          <c:w val="0.84486230729944078"/>
          <c:h val="0.62215619325345228"/>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5.8</c:v>
                </c:pt>
                <c:pt idx="4">
                  <c:v>0.7</c:v>
                </c:pt>
              </c:numCache>
            </c:numRef>
          </c:val>
        </c:ser>
        <c:dLbls>
          <c:showLegendKey val="0"/>
          <c:showVal val="0"/>
          <c:showCatName val="0"/>
          <c:showSerName val="0"/>
          <c:showPercent val="0"/>
          <c:showBubbleSize val="0"/>
        </c:dLbls>
        <c:gapWidth val="180"/>
        <c:overlap val="-90"/>
        <c:axId val="80076800"/>
        <c:axId val="8007872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13.7</c:v>
                </c:pt>
                <c:pt idx="4">
                  <c:v>16.3</c:v>
                </c:pt>
              </c:numCache>
            </c:numRef>
          </c:val>
          <c:smooth val="0"/>
        </c:ser>
        <c:dLbls>
          <c:showLegendKey val="0"/>
          <c:showVal val="0"/>
          <c:showCatName val="0"/>
          <c:showSerName val="0"/>
          <c:showPercent val="0"/>
          <c:showBubbleSize val="0"/>
        </c:dLbls>
        <c:marker val="1"/>
        <c:smooth val="0"/>
        <c:axId val="80076800"/>
        <c:axId val="80078720"/>
      </c:lineChart>
      <c:catAx>
        <c:axId val="80076800"/>
        <c:scaling>
          <c:orientation val="minMax"/>
        </c:scaling>
        <c:delete val="0"/>
        <c:axPos val="b"/>
        <c:numFmt formatCode="ge" sourceLinked="1"/>
        <c:majorTickMark val="none"/>
        <c:minorTickMark val="none"/>
        <c:tickLblPos val="none"/>
        <c:crossAx val="80078720"/>
        <c:crosses val="autoZero"/>
        <c:auto val="0"/>
        <c:lblAlgn val="ctr"/>
        <c:lblOffset val="100"/>
        <c:noMultiLvlLbl val="1"/>
      </c:catAx>
      <c:valAx>
        <c:axId val="8007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076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03"/>
          <c:y val="0.1487769252263369"/>
          <c:w val="0.84486230729944078"/>
          <c:h val="0.62215619325345228"/>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1225.4000000000001</c:v>
                </c:pt>
                <c:pt idx="4">
                  <c:v>784.5</c:v>
                </c:pt>
              </c:numCache>
            </c:numRef>
          </c:val>
        </c:ser>
        <c:dLbls>
          <c:showLegendKey val="0"/>
          <c:showVal val="0"/>
          <c:showCatName val="0"/>
          <c:showSerName val="0"/>
          <c:showPercent val="0"/>
          <c:showBubbleSize val="0"/>
        </c:dLbls>
        <c:gapWidth val="180"/>
        <c:overlap val="-90"/>
        <c:axId val="80152832"/>
        <c:axId val="8017139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99.7</c:v>
                </c:pt>
                <c:pt idx="4">
                  <c:v>101.4</c:v>
                </c:pt>
              </c:numCache>
            </c:numRef>
          </c:val>
          <c:smooth val="0"/>
        </c:ser>
        <c:dLbls>
          <c:showLegendKey val="0"/>
          <c:showVal val="0"/>
          <c:showCatName val="0"/>
          <c:showSerName val="0"/>
          <c:showPercent val="0"/>
          <c:showBubbleSize val="0"/>
        </c:dLbls>
        <c:marker val="1"/>
        <c:smooth val="0"/>
        <c:axId val="80152832"/>
        <c:axId val="80171392"/>
      </c:lineChart>
      <c:catAx>
        <c:axId val="80152832"/>
        <c:scaling>
          <c:orientation val="minMax"/>
        </c:scaling>
        <c:delete val="0"/>
        <c:axPos val="b"/>
        <c:numFmt formatCode="ge" sourceLinked="1"/>
        <c:majorTickMark val="none"/>
        <c:minorTickMark val="none"/>
        <c:tickLblPos val="none"/>
        <c:crossAx val="80171392"/>
        <c:crosses val="autoZero"/>
        <c:auto val="0"/>
        <c:lblAlgn val="ctr"/>
        <c:lblOffset val="100"/>
        <c:noMultiLvlLbl val="1"/>
      </c:catAx>
      <c:valAx>
        <c:axId val="80171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15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3"/>
          <c:y val="0.14877680634201584"/>
          <c:w val="0.84486230729944078"/>
          <c:h val="0.62215619325345228"/>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0208640"/>
        <c:axId val="8021056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08640"/>
        <c:axId val="80210560"/>
      </c:lineChart>
      <c:catAx>
        <c:axId val="80208640"/>
        <c:scaling>
          <c:orientation val="minMax"/>
        </c:scaling>
        <c:delete val="0"/>
        <c:axPos val="b"/>
        <c:numFmt formatCode="ge" sourceLinked="1"/>
        <c:majorTickMark val="none"/>
        <c:minorTickMark val="none"/>
        <c:tickLblPos val="none"/>
        <c:crossAx val="80210560"/>
        <c:crosses val="autoZero"/>
        <c:auto val="0"/>
        <c:lblAlgn val="ctr"/>
        <c:lblOffset val="100"/>
        <c:noMultiLvlLbl val="1"/>
      </c:catAx>
      <c:valAx>
        <c:axId val="8021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02086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（最大出力合計1,740kW）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587716"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（最大出力合計1,740kW）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200025</xdr:colOff>
          <xdr:row>33</xdr:row>
          <xdr:rowOff>190500</xdr:rowOff>
        </xdr:from>
        <xdr:to>
          <xdr:col>7</xdr:col>
          <xdr:colOff>361950</xdr:colOff>
          <xdr:row>36</xdr:row>
          <xdr:rowOff>9525</xdr:rowOff>
        </xdr:to>
        <xdr:pic>
          <xdr:nvPicPr>
            <xdr:cNvPr id="1121" name="図 4"/>
            <xdr:cNvPicPr preferRelativeResize="0">
              <a:picLocks noChangeArrowheads="1"/>
              <a:extLst>
                <a:ext uri="{84589F7E-364E-4C9E-8A38-B11213B215E9}">
                  <a14:cameraTool cellRange="データ!$AW$10:$BB$12" spid="_x0000_s1553"/>
                </a:ext>
              </a:extLst>
            </xdr:cNvPicPr>
          </xdr:nvPicPr>
          <xdr:blipFill>
            <a:blip xmlns:r="http://schemas.openxmlformats.org/officeDocument/2006/relationships" r:embed="rId31"/>
            <a:srcRect/>
            <a:stretch>
              <a:fillRect/>
            </a:stretch>
          </xdr:blipFill>
          <xdr:spPr bwMode="auto">
            <a:xfrm>
              <a:off x="542925" y="9648825"/>
              <a:ext cx="559117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752475</xdr:colOff>
          <xdr:row>33</xdr:row>
          <xdr:rowOff>190500</xdr:rowOff>
        </xdr:from>
        <xdr:to>
          <xdr:col>13</xdr:col>
          <xdr:colOff>904875</xdr:colOff>
          <xdr:row>36</xdr:row>
          <xdr:rowOff>9525</xdr:rowOff>
        </xdr:to>
        <xdr:pic>
          <xdr:nvPicPr>
            <xdr:cNvPr id="1122" name="図 9"/>
            <xdr:cNvPicPr preferRelativeResize="0">
              <a:picLocks noChangeArrowheads="1"/>
              <a:extLst>
                <a:ext uri="{84589F7E-364E-4C9E-8A38-B11213B215E9}">
                  <a14:cameraTool cellRange="データ!$BH$10:$BM$12" spid="_x0000_s1554"/>
                </a:ext>
              </a:extLst>
            </xdr:cNvPicPr>
          </xdr:nvPicPr>
          <xdr:blipFill>
            <a:blip xmlns:r="http://schemas.openxmlformats.org/officeDocument/2006/relationships" r:embed="rId32"/>
            <a:srcRect/>
            <a:stretch>
              <a:fillRect/>
            </a:stretch>
          </xdr:blipFill>
          <xdr:spPr bwMode="auto">
            <a:xfrm>
              <a:off x="6524625" y="9648825"/>
              <a:ext cx="55816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371475</xdr:colOff>
          <xdr:row>33</xdr:row>
          <xdr:rowOff>190500</xdr:rowOff>
        </xdr:from>
        <xdr:to>
          <xdr:col>20</xdr:col>
          <xdr:colOff>533400</xdr:colOff>
          <xdr:row>36</xdr:row>
          <xdr:rowOff>9525</xdr:rowOff>
        </xdr:to>
        <xdr:pic>
          <xdr:nvPicPr>
            <xdr:cNvPr id="1123" name="図 10"/>
            <xdr:cNvPicPr preferRelativeResize="0">
              <a:picLocks noChangeArrowheads="1"/>
              <a:extLst>
                <a:ext uri="{84589F7E-364E-4C9E-8A38-B11213B215E9}">
                  <a14:cameraTool cellRange="データ!$BS$10:$BX$12" spid="_x0000_s1555"/>
                </a:ext>
              </a:extLst>
            </xdr:cNvPicPr>
          </xdr:nvPicPr>
          <xdr:blipFill>
            <a:blip xmlns:r="http://schemas.openxmlformats.org/officeDocument/2006/relationships" r:embed="rId33"/>
            <a:srcRect/>
            <a:stretch>
              <a:fillRect/>
            </a:stretch>
          </xdr:blipFill>
          <xdr:spPr bwMode="auto">
            <a:xfrm>
              <a:off x="12477750" y="9648825"/>
              <a:ext cx="559117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190500</xdr:rowOff>
        </xdr:from>
        <xdr:to>
          <xdr:col>27</xdr:col>
          <xdr:colOff>152400</xdr:colOff>
          <xdr:row>36</xdr:row>
          <xdr:rowOff>9525</xdr:rowOff>
        </xdr:to>
        <xdr:pic>
          <xdr:nvPicPr>
            <xdr:cNvPr id="1124" name="図 11"/>
            <xdr:cNvPicPr preferRelativeResize="0">
              <a:picLocks noChangeArrowheads="1"/>
              <a:extLst>
                <a:ext uri="{84589F7E-364E-4C9E-8A38-B11213B215E9}">
                  <a14:cameraTool cellRange="データ!$CD$10:$CI$12" spid="_x0000_s1556"/>
                </a:ext>
              </a:extLst>
            </xdr:cNvPicPr>
          </xdr:nvPicPr>
          <xdr:blipFill>
            <a:blip xmlns:r="http://schemas.openxmlformats.org/officeDocument/2006/relationships" r:embed="rId34"/>
            <a:srcRect/>
            <a:stretch>
              <a:fillRect/>
            </a:stretch>
          </xdr:blipFill>
          <xdr:spPr bwMode="auto">
            <a:xfrm>
              <a:off x="18440400" y="9648825"/>
              <a:ext cx="55816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552450</xdr:colOff>
          <xdr:row>33</xdr:row>
          <xdr:rowOff>190500</xdr:rowOff>
        </xdr:from>
        <xdr:to>
          <xdr:col>33</xdr:col>
          <xdr:colOff>714375</xdr:colOff>
          <xdr:row>36</xdr:row>
          <xdr:rowOff>9525</xdr:rowOff>
        </xdr:to>
        <xdr:pic>
          <xdr:nvPicPr>
            <xdr:cNvPr id="1125" name="図 12"/>
            <xdr:cNvPicPr preferRelativeResize="0">
              <a:picLocks noChangeArrowheads="1"/>
              <a:extLst>
                <a:ext uri="{84589F7E-364E-4C9E-8A38-B11213B215E9}">
                  <a14:cameraTool cellRange="データ!$CN$10:$CS$12" spid="_x0000_s1557"/>
                </a:ext>
              </a:extLst>
            </xdr:cNvPicPr>
          </xdr:nvPicPr>
          <xdr:blipFill>
            <a:blip xmlns:r="http://schemas.openxmlformats.org/officeDocument/2006/relationships" r:embed="rId35"/>
            <a:srcRect/>
            <a:stretch>
              <a:fillRect/>
            </a:stretch>
          </xdr:blipFill>
          <xdr:spPr bwMode="auto">
            <a:xfrm>
              <a:off x="24422100" y="9648825"/>
              <a:ext cx="559117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53</xdr:row>
          <xdr:rowOff>47625</xdr:rowOff>
        </xdr:from>
        <xdr:to>
          <xdr:col>7</xdr:col>
          <xdr:colOff>485775</xdr:colOff>
          <xdr:row>55</xdr:row>
          <xdr:rowOff>152400</xdr:rowOff>
        </xdr:to>
        <xdr:pic>
          <xdr:nvPicPr>
            <xdr:cNvPr id="1126" name="図 53"/>
            <xdr:cNvPicPr preferRelativeResize="0">
              <a:picLocks noChangeArrowheads="1"/>
              <a:extLst>
                <a:ext uri="{84589F7E-364E-4C9E-8A38-B11213B215E9}">
                  <a14:cameraTool cellRange="データ!$CY$10:$DD$12" spid="_x0000_s1558"/>
                </a:ext>
              </a:extLst>
            </xdr:cNvPicPr>
          </xdr:nvPicPr>
          <xdr:blipFill>
            <a:blip xmlns:r="http://schemas.openxmlformats.org/officeDocument/2006/relationships" r:embed="rId36"/>
            <a:srcRect/>
            <a:stretch>
              <a:fillRect/>
            </a:stretch>
          </xdr:blipFill>
          <xdr:spPr bwMode="auto">
            <a:xfrm>
              <a:off x="685800" y="14316075"/>
              <a:ext cx="55721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68</xdr:row>
          <xdr:rowOff>0</xdr:rowOff>
        </xdr:from>
        <xdr:to>
          <xdr:col>7</xdr:col>
          <xdr:colOff>485775</xdr:colOff>
          <xdr:row>70</xdr:row>
          <xdr:rowOff>104775</xdr:rowOff>
        </xdr:to>
        <xdr:pic>
          <xdr:nvPicPr>
            <xdr:cNvPr id="1127" name="図 54"/>
            <xdr:cNvPicPr preferRelativeResize="0">
              <a:picLocks noChangeArrowheads="1"/>
              <a:extLst>
                <a:ext uri="{84589F7E-364E-4C9E-8A38-B11213B215E9}">
                  <a14:cameraTool cellRange="データ!DI10:DN12" spid="_x0000_s1559"/>
                </a:ext>
              </a:extLst>
            </xdr:cNvPicPr>
          </xdr:nvPicPr>
          <xdr:blipFill>
            <a:blip xmlns:r="http://schemas.openxmlformats.org/officeDocument/2006/relationships" r:embed="rId37"/>
            <a:srcRect/>
            <a:stretch>
              <a:fillRect/>
            </a:stretch>
          </xdr:blipFill>
          <xdr:spPr bwMode="auto">
            <a:xfrm>
              <a:off x="685800" y="17268825"/>
              <a:ext cx="55721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82</xdr:row>
          <xdr:rowOff>152400</xdr:rowOff>
        </xdr:from>
        <xdr:to>
          <xdr:col>7</xdr:col>
          <xdr:colOff>485775</xdr:colOff>
          <xdr:row>85</xdr:row>
          <xdr:rowOff>57150</xdr:rowOff>
        </xdr:to>
        <xdr:pic>
          <xdr:nvPicPr>
            <xdr:cNvPr id="1128" name="図 55"/>
            <xdr:cNvPicPr preferRelativeResize="0">
              <a:picLocks noChangeArrowheads="1"/>
              <a:extLst>
                <a:ext uri="{84589F7E-364E-4C9E-8A38-B11213B215E9}">
                  <a14:cameraTool cellRange="データ!DS10:DX12" spid="_x0000_s1560"/>
                </a:ext>
              </a:extLst>
            </xdr:cNvPicPr>
          </xdr:nvPicPr>
          <xdr:blipFill>
            <a:blip xmlns:r="http://schemas.openxmlformats.org/officeDocument/2006/relationships" r:embed="rId38"/>
            <a:srcRect/>
            <a:stretch>
              <a:fillRect/>
            </a:stretch>
          </xdr:blipFill>
          <xdr:spPr bwMode="auto">
            <a:xfrm>
              <a:off x="685800" y="20221575"/>
              <a:ext cx="55721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97</xdr:row>
          <xdr:rowOff>104775</xdr:rowOff>
        </xdr:from>
        <xdr:to>
          <xdr:col>7</xdr:col>
          <xdr:colOff>485775</xdr:colOff>
          <xdr:row>100</xdr:row>
          <xdr:rowOff>9525</xdr:rowOff>
        </xdr:to>
        <xdr:pic>
          <xdr:nvPicPr>
            <xdr:cNvPr id="1129" name="図 56"/>
            <xdr:cNvPicPr preferRelativeResize="0">
              <a:picLocks noChangeArrowheads="1"/>
              <a:extLst>
                <a:ext uri="{84589F7E-364E-4C9E-8A38-B11213B215E9}">
                  <a14:cameraTool cellRange="データ!EC10:EH12" spid="_x0000_s1561"/>
                </a:ext>
              </a:extLst>
            </xdr:cNvPicPr>
          </xdr:nvPicPr>
          <xdr:blipFill>
            <a:blip xmlns:r="http://schemas.openxmlformats.org/officeDocument/2006/relationships" r:embed="rId39"/>
            <a:srcRect/>
            <a:stretch>
              <a:fillRect/>
            </a:stretch>
          </xdr:blipFill>
          <xdr:spPr bwMode="auto">
            <a:xfrm>
              <a:off x="685800" y="23174325"/>
              <a:ext cx="55721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112</xdr:row>
          <xdr:rowOff>9525</xdr:rowOff>
        </xdr:from>
        <xdr:to>
          <xdr:col>7</xdr:col>
          <xdr:colOff>485775</xdr:colOff>
          <xdr:row>114</xdr:row>
          <xdr:rowOff>114300</xdr:rowOff>
        </xdr:to>
        <xdr:pic>
          <xdr:nvPicPr>
            <xdr:cNvPr id="1130" name="図 57"/>
            <xdr:cNvPicPr preferRelativeResize="0">
              <a:picLocks noChangeArrowheads="1"/>
              <a:extLst>
                <a:ext uri="{84589F7E-364E-4C9E-8A38-B11213B215E9}">
                  <a14:cameraTool cellRange="データ!EM10:ER12" spid="_x0000_s1562"/>
                </a:ext>
              </a:extLst>
            </xdr:cNvPicPr>
          </xdr:nvPicPr>
          <xdr:blipFill>
            <a:blip xmlns:r="http://schemas.openxmlformats.org/officeDocument/2006/relationships" r:embed="rId40"/>
            <a:srcRect/>
            <a:stretch>
              <a:fillRect/>
            </a:stretch>
          </xdr:blipFill>
          <xdr:spPr bwMode="auto">
            <a:xfrm>
              <a:off x="685800" y="26079450"/>
              <a:ext cx="55721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53</xdr:row>
          <xdr:rowOff>47625</xdr:rowOff>
        </xdr:from>
        <xdr:to>
          <xdr:col>14</xdr:col>
          <xdr:colOff>885825</xdr:colOff>
          <xdr:row>55</xdr:row>
          <xdr:rowOff>152400</xdr:rowOff>
        </xdr:to>
        <xdr:pic>
          <xdr:nvPicPr>
            <xdr:cNvPr id="1131" name="図 58"/>
            <xdr:cNvPicPr preferRelativeResize="0">
              <a:picLocks noChangeArrowheads="1"/>
              <a:extLst>
                <a:ext uri="{84589F7E-364E-4C9E-8A38-B11213B215E9}">
                  <a14:cameraTool cellRange="データ!EX10:FC12" spid="_x0000_s1563"/>
                </a:ext>
              </a:extLst>
            </xdr:cNvPicPr>
          </xdr:nvPicPr>
          <xdr:blipFill>
            <a:blip xmlns:r="http://schemas.openxmlformats.org/officeDocument/2006/relationships" r:embed="rId41"/>
            <a:srcRect/>
            <a:stretch>
              <a:fillRect/>
            </a:stretch>
          </xdr:blipFill>
          <xdr:spPr bwMode="auto">
            <a:xfrm>
              <a:off x="7905750" y="14316075"/>
              <a:ext cx="50863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67</xdr:row>
          <xdr:rowOff>190500</xdr:rowOff>
        </xdr:from>
        <xdr:to>
          <xdr:col>14</xdr:col>
          <xdr:colOff>885825</xdr:colOff>
          <xdr:row>70</xdr:row>
          <xdr:rowOff>95250</xdr:rowOff>
        </xdr:to>
        <xdr:pic>
          <xdr:nvPicPr>
            <xdr:cNvPr id="1132" name="図 59"/>
            <xdr:cNvPicPr preferRelativeResize="0">
              <a:picLocks noChangeArrowheads="1"/>
              <a:extLst>
                <a:ext uri="{84589F7E-364E-4C9E-8A38-B11213B215E9}">
                  <a14:cameraTool cellRange="データ!FH10:FM12" spid="_x0000_s1564"/>
                </a:ext>
              </a:extLst>
            </xdr:cNvPicPr>
          </xdr:nvPicPr>
          <xdr:blipFill>
            <a:blip xmlns:r="http://schemas.openxmlformats.org/officeDocument/2006/relationships" r:embed="rId41"/>
            <a:srcRect/>
            <a:stretch>
              <a:fillRect/>
            </a:stretch>
          </xdr:blipFill>
          <xdr:spPr bwMode="auto">
            <a:xfrm>
              <a:off x="7905750" y="17259300"/>
              <a:ext cx="50863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82</xdr:row>
          <xdr:rowOff>142875</xdr:rowOff>
        </xdr:from>
        <xdr:to>
          <xdr:col>14</xdr:col>
          <xdr:colOff>895350</xdr:colOff>
          <xdr:row>85</xdr:row>
          <xdr:rowOff>28575</xdr:rowOff>
        </xdr:to>
        <xdr:pic>
          <xdr:nvPicPr>
            <xdr:cNvPr id="1133" name="図 60"/>
            <xdr:cNvPicPr preferRelativeResize="0">
              <a:picLocks noChangeArrowheads="1"/>
              <a:extLst>
                <a:ext uri="{84589F7E-364E-4C9E-8A38-B11213B215E9}">
                  <a14:cameraTool cellRange="データ!FR10:FW12" spid="_x0000_s1565"/>
                </a:ext>
              </a:extLst>
            </xdr:cNvPicPr>
          </xdr:nvPicPr>
          <xdr:blipFill>
            <a:blip xmlns:r="http://schemas.openxmlformats.org/officeDocument/2006/relationships" r:embed="rId41"/>
            <a:srcRect/>
            <a:stretch>
              <a:fillRect/>
            </a:stretch>
          </xdr:blipFill>
          <xdr:spPr bwMode="auto">
            <a:xfrm>
              <a:off x="7905750" y="20212050"/>
              <a:ext cx="5095875" cy="4857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97</xdr:row>
          <xdr:rowOff>95250</xdr:rowOff>
        </xdr:from>
        <xdr:to>
          <xdr:col>14</xdr:col>
          <xdr:colOff>895350</xdr:colOff>
          <xdr:row>99</xdr:row>
          <xdr:rowOff>190500</xdr:rowOff>
        </xdr:to>
        <xdr:pic>
          <xdr:nvPicPr>
            <xdr:cNvPr id="1134" name="図 61"/>
            <xdr:cNvPicPr preferRelativeResize="0">
              <a:picLocks noChangeArrowheads="1"/>
              <a:extLst>
                <a:ext uri="{84589F7E-364E-4C9E-8A38-B11213B215E9}">
                  <a14:cameraTool cellRange="データ!GB10:GG12" spid="_x0000_s1566"/>
                </a:ext>
              </a:extLst>
            </xdr:cNvPicPr>
          </xdr:nvPicPr>
          <xdr:blipFill>
            <a:blip xmlns:r="http://schemas.openxmlformats.org/officeDocument/2006/relationships" r:embed="rId41"/>
            <a:srcRect/>
            <a:stretch>
              <a:fillRect/>
            </a:stretch>
          </xdr:blipFill>
          <xdr:spPr bwMode="auto">
            <a:xfrm>
              <a:off x="7905750" y="23164800"/>
              <a:ext cx="5095875" cy="4953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112</xdr:row>
          <xdr:rowOff>19050</xdr:rowOff>
        </xdr:from>
        <xdr:to>
          <xdr:col>14</xdr:col>
          <xdr:colOff>885825</xdr:colOff>
          <xdr:row>114</xdr:row>
          <xdr:rowOff>123825</xdr:rowOff>
        </xdr:to>
        <xdr:pic>
          <xdr:nvPicPr>
            <xdr:cNvPr id="1135" name="図 62"/>
            <xdr:cNvPicPr preferRelativeResize="0">
              <a:picLocks noChangeArrowheads="1"/>
              <a:extLst>
                <a:ext uri="{84589F7E-364E-4C9E-8A38-B11213B215E9}">
                  <a14:cameraTool cellRange="データ!GL10:GQ12" spid="_x0000_s1567"/>
                </a:ext>
              </a:extLst>
            </xdr:cNvPicPr>
          </xdr:nvPicPr>
          <xdr:blipFill>
            <a:blip xmlns:r="http://schemas.openxmlformats.org/officeDocument/2006/relationships" r:embed="rId41"/>
            <a:srcRect/>
            <a:stretch>
              <a:fillRect/>
            </a:stretch>
          </xdr:blipFill>
          <xdr:spPr bwMode="auto">
            <a:xfrm>
              <a:off x="7905750" y="26088975"/>
              <a:ext cx="50863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571500</xdr:colOff>
          <xdr:row>53</xdr:row>
          <xdr:rowOff>57150</xdr:rowOff>
        </xdr:from>
        <xdr:to>
          <xdr:col>21</xdr:col>
          <xdr:colOff>228600</xdr:colOff>
          <xdr:row>55</xdr:row>
          <xdr:rowOff>161925</xdr:rowOff>
        </xdr:to>
        <xdr:pic>
          <xdr:nvPicPr>
            <xdr:cNvPr id="1136" name="図 63"/>
            <xdr:cNvPicPr preferRelativeResize="0">
              <a:picLocks noChangeArrowheads="1"/>
              <a:extLst>
                <a:ext uri="{84589F7E-364E-4C9E-8A38-B11213B215E9}">
                  <a14:cameraTool cellRange="データ!GW10:HB12" spid="_x0000_s1568"/>
                </a:ext>
              </a:extLst>
            </xdr:cNvPicPr>
          </xdr:nvPicPr>
          <xdr:blipFill>
            <a:blip xmlns:r="http://schemas.openxmlformats.org/officeDocument/2006/relationships" r:embed="rId42"/>
            <a:srcRect/>
            <a:stretch>
              <a:fillRect/>
            </a:stretch>
          </xdr:blipFill>
          <xdr:spPr bwMode="auto">
            <a:xfrm>
              <a:off x="13582650" y="14325600"/>
              <a:ext cx="50863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571500</xdr:colOff>
          <xdr:row>68</xdr:row>
          <xdr:rowOff>0</xdr:rowOff>
        </xdr:from>
        <xdr:to>
          <xdr:col>21</xdr:col>
          <xdr:colOff>228600</xdr:colOff>
          <xdr:row>70</xdr:row>
          <xdr:rowOff>104775</xdr:rowOff>
        </xdr:to>
        <xdr:pic>
          <xdr:nvPicPr>
            <xdr:cNvPr id="1137" name="図 64"/>
            <xdr:cNvPicPr preferRelativeResize="0">
              <a:picLocks noChangeArrowheads="1"/>
              <a:extLst>
                <a:ext uri="{84589F7E-364E-4C9E-8A38-B11213B215E9}">
                  <a14:cameraTool cellRange="データ!HG10:HL12" spid="_x0000_s1569"/>
                </a:ext>
              </a:extLst>
            </xdr:cNvPicPr>
          </xdr:nvPicPr>
          <xdr:blipFill>
            <a:blip xmlns:r="http://schemas.openxmlformats.org/officeDocument/2006/relationships" r:embed="rId42"/>
            <a:srcRect/>
            <a:stretch>
              <a:fillRect/>
            </a:stretch>
          </xdr:blipFill>
          <xdr:spPr bwMode="auto">
            <a:xfrm>
              <a:off x="13582650" y="17268825"/>
              <a:ext cx="50863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571500</xdr:colOff>
          <xdr:row>82</xdr:row>
          <xdr:rowOff>152400</xdr:rowOff>
        </xdr:from>
        <xdr:to>
          <xdr:col>21</xdr:col>
          <xdr:colOff>228600</xdr:colOff>
          <xdr:row>85</xdr:row>
          <xdr:rowOff>57150</xdr:rowOff>
        </xdr:to>
        <xdr:pic>
          <xdr:nvPicPr>
            <xdr:cNvPr id="1138" name="図 65"/>
            <xdr:cNvPicPr preferRelativeResize="0">
              <a:picLocks noChangeArrowheads="1"/>
              <a:extLst>
                <a:ext uri="{84589F7E-364E-4C9E-8A38-B11213B215E9}">
                  <a14:cameraTool cellRange="データ!HQ10:HV12" spid="_x0000_s1570"/>
                </a:ext>
              </a:extLst>
            </xdr:cNvPicPr>
          </xdr:nvPicPr>
          <xdr:blipFill>
            <a:blip xmlns:r="http://schemas.openxmlformats.org/officeDocument/2006/relationships" r:embed="rId42"/>
            <a:srcRect/>
            <a:stretch>
              <a:fillRect/>
            </a:stretch>
          </xdr:blipFill>
          <xdr:spPr bwMode="auto">
            <a:xfrm>
              <a:off x="13582650" y="20221575"/>
              <a:ext cx="50863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571500</xdr:colOff>
          <xdr:row>97</xdr:row>
          <xdr:rowOff>85725</xdr:rowOff>
        </xdr:from>
        <xdr:to>
          <xdr:col>21</xdr:col>
          <xdr:colOff>228600</xdr:colOff>
          <xdr:row>99</xdr:row>
          <xdr:rowOff>190500</xdr:rowOff>
        </xdr:to>
        <xdr:pic>
          <xdr:nvPicPr>
            <xdr:cNvPr id="1139" name="図 66"/>
            <xdr:cNvPicPr preferRelativeResize="0">
              <a:picLocks noChangeArrowheads="1"/>
              <a:extLst>
                <a:ext uri="{84589F7E-364E-4C9E-8A38-B11213B215E9}">
                  <a14:cameraTool cellRange="データ!IA10:IF12" spid="_x0000_s1571"/>
                </a:ext>
              </a:extLst>
            </xdr:cNvPicPr>
          </xdr:nvPicPr>
          <xdr:blipFill>
            <a:blip xmlns:r="http://schemas.openxmlformats.org/officeDocument/2006/relationships" r:embed="rId42"/>
            <a:srcRect/>
            <a:stretch>
              <a:fillRect/>
            </a:stretch>
          </xdr:blipFill>
          <xdr:spPr bwMode="auto">
            <a:xfrm>
              <a:off x="13582650" y="23155275"/>
              <a:ext cx="50863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571500</xdr:colOff>
          <xdr:row>112</xdr:row>
          <xdr:rowOff>28575</xdr:rowOff>
        </xdr:from>
        <xdr:to>
          <xdr:col>21</xdr:col>
          <xdr:colOff>228600</xdr:colOff>
          <xdr:row>114</xdr:row>
          <xdr:rowOff>133350</xdr:rowOff>
        </xdr:to>
        <xdr:pic>
          <xdr:nvPicPr>
            <xdr:cNvPr id="1140" name="図 67"/>
            <xdr:cNvPicPr preferRelativeResize="0">
              <a:picLocks noChangeArrowheads="1"/>
              <a:extLst>
                <a:ext uri="{84589F7E-364E-4C9E-8A38-B11213B215E9}">
                  <a14:cameraTool cellRange="データ!IK10:IP12" spid="_x0000_s1572"/>
                </a:ext>
              </a:extLst>
            </xdr:cNvPicPr>
          </xdr:nvPicPr>
          <xdr:blipFill>
            <a:blip xmlns:r="http://schemas.openxmlformats.org/officeDocument/2006/relationships" r:embed="rId42"/>
            <a:srcRect/>
            <a:stretch>
              <a:fillRect/>
            </a:stretch>
          </xdr:blipFill>
          <xdr:spPr bwMode="auto">
            <a:xfrm>
              <a:off x="13582650" y="26098500"/>
              <a:ext cx="5086350"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752475</xdr:colOff>
          <xdr:row>53</xdr:row>
          <xdr:rowOff>57150</xdr:rowOff>
        </xdr:from>
        <xdr:to>
          <xdr:col>27</xdr:col>
          <xdr:colOff>400050</xdr:colOff>
          <xdr:row>55</xdr:row>
          <xdr:rowOff>161925</xdr:rowOff>
        </xdr:to>
        <xdr:pic>
          <xdr:nvPicPr>
            <xdr:cNvPr id="1141" name="図 68"/>
            <xdr:cNvPicPr preferRelativeResize="0">
              <a:picLocks noChangeArrowheads="1"/>
              <a:extLst>
                <a:ext uri="{84589F7E-364E-4C9E-8A38-B11213B215E9}">
                  <a14:cameraTool cellRange="データ!IV10:JA12" spid="_x0000_s1573"/>
                </a:ext>
              </a:extLst>
            </xdr:cNvPicPr>
          </xdr:nvPicPr>
          <xdr:blipFill>
            <a:blip xmlns:r="http://schemas.openxmlformats.org/officeDocument/2006/relationships" r:embed="rId42"/>
            <a:srcRect/>
            <a:stretch>
              <a:fillRect/>
            </a:stretch>
          </xdr:blipFill>
          <xdr:spPr bwMode="auto">
            <a:xfrm>
              <a:off x="19192875" y="14325600"/>
              <a:ext cx="50768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752475</xdr:colOff>
          <xdr:row>68</xdr:row>
          <xdr:rowOff>0</xdr:rowOff>
        </xdr:from>
        <xdr:to>
          <xdr:col>27</xdr:col>
          <xdr:colOff>400050</xdr:colOff>
          <xdr:row>70</xdr:row>
          <xdr:rowOff>104775</xdr:rowOff>
        </xdr:to>
        <xdr:pic>
          <xdr:nvPicPr>
            <xdr:cNvPr id="1142" name="図 69"/>
            <xdr:cNvPicPr preferRelativeResize="0">
              <a:picLocks noChangeArrowheads="1"/>
              <a:extLst>
                <a:ext uri="{84589F7E-364E-4C9E-8A38-B11213B215E9}">
                  <a14:cameraTool cellRange="データ!JF10:JK12" spid="_x0000_s1574"/>
                </a:ext>
              </a:extLst>
            </xdr:cNvPicPr>
          </xdr:nvPicPr>
          <xdr:blipFill>
            <a:blip xmlns:r="http://schemas.openxmlformats.org/officeDocument/2006/relationships" r:embed="rId42"/>
            <a:srcRect/>
            <a:stretch>
              <a:fillRect/>
            </a:stretch>
          </xdr:blipFill>
          <xdr:spPr bwMode="auto">
            <a:xfrm>
              <a:off x="19192875" y="17268825"/>
              <a:ext cx="50768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752475</xdr:colOff>
          <xdr:row>82</xdr:row>
          <xdr:rowOff>152400</xdr:rowOff>
        </xdr:from>
        <xdr:to>
          <xdr:col>27</xdr:col>
          <xdr:colOff>400050</xdr:colOff>
          <xdr:row>85</xdr:row>
          <xdr:rowOff>57150</xdr:rowOff>
        </xdr:to>
        <xdr:pic>
          <xdr:nvPicPr>
            <xdr:cNvPr id="1143" name="図 70"/>
            <xdr:cNvPicPr preferRelativeResize="0">
              <a:picLocks noChangeArrowheads="1"/>
              <a:extLst>
                <a:ext uri="{84589F7E-364E-4C9E-8A38-B11213B215E9}">
                  <a14:cameraTool cellRange="データ!JP10:JU12" spid="_x0000_s1575"/>
                </a:ext>
              </a:extLst>
            </xdr:cNvPicPr>
          </xdr:nvPicPr>
          <xdr:blipFill>
            <a:blip xmlns:r="http://schemas.openxmlformats.org/officeDocument/2006/relationships" r:embed="rId42"/>
            <a:srcRect/>
            <a:stretch>
              <a:fillRect/>
            </a:stretch>
          </xdr:blipFill>
          <xdr:spPr bwMode="auto">
            <a:xfrm>
              <a:off x="19192875" y="20221575"/>
              <a:ext cx="50768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752475</xdr:colOff>
          <xdr:row>97</xdr:row>
          <xdr:rowOff>104775</xdr:rowOff>
        </xdr:from>
        <xdr:to>
          <xdr:col>27</xdr:col>
          <xdr:colOff>400050</xdr:colOff>
          <xdr:row>100</xdr:row>
          <xdr:rowOff>9525</xdr:rowOff>
        </xdr:to>
        <xdr:pic>
          <xdr:nvPicPr>
            <xdr:cNvPr id="1144" name="図 71"/>
            <xdr:cNvPicPr preferRelativeResize="0">
              <a:picLocks noChangeArrowheads="1"/>
              <a:extLst>
                <a:ext uri="{84589F7E-364E-4C9E-8A38-B11213B215E9}">
                  <a14:cameraTool cellRange="データ!JZ10:KE12" spid="_x0000_s1576"/>
                </a:ext>
              </a:extLst>
            </xdr:cNvPicPr>
          </xdr:nvPicPr>
          <xdr:blipFill>
            <a:blip xmlns:r="http://schemas.openxmlformats.org/officeDocument/2006/relationships" r:embed="rId42"/>
            <a:srcRect/>
            <a:stretch>
              <a:fillRect/>
            </a:stretch>
          </xdr:blipFill>
          <xdr:spPr bwMode="auto">
            <a:xfrm>
              <a:off x="19192875" y="23174325"/>
              <a:ext cx="50768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752475</xdr:colOff>
          <xdr:row>112</xdr:row>
          <xdr:rowOff>28575</xdr:rowOff>
        </xdr:from>
        <xdr:to>
          <xdr:col>27</xdr:col>
          <xdr:colOff>400050</xdr:colOff>
          <xdr:row>114</xdr:row>
          <xdr:rowOff>133350</xdr:rowOff>
        </xdr:to>
        <xdr:pic>
          <xdr:nvPicPr>
            <xdr:cNvPr id="1145" name="図 72"/>
            <xdr:cNvPicPr preferRelativeResize="0">
              <a:picLocks noChangeArrowheads="1"/>
              <a:extLst>
                <a:ext uri="{84589F7E-364E-4C9E-8A38-B11213B215E9}">
                  <a14:cameraTool cellRange="データ!KJ10:KO12" spid="_x0000_s1577"/>
                </a:ext>
              </a:extLst>
            </xdr:cNvPicPr>
          </xdr:nvPicPr>
          <xdr:blipFill>
            <a:blip xmlns:r="http://schemas.openxmlformats.org/officeDocument/2006/relationships" r:embed="rId42"/>
            <a:srcRect/>
            <a:stretch>
              <a:fillRect/>
            </a:stretch>
          </xdr:blipFill>
          <xdr:spPr bwMode="auto">
            <a:xfrm>
              <a:off x="19192875" y="26098500"/>
              <a:ext cx="507682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53</xdr:row>
          <xdr:rowOff>57150</xdr:rowOff>
        </xdr:from>
        <xdr:to>
          <xdr:col>33</xdr:col>
          <xdr:colOff>571500</xdr:colOff>
          <xdr:row>55</xdr:row>
          <xdr:rowOff>161925</xdr:rowOff>
        </xdr:to>
        <xdr:pic>
          <xdr:nvPicPr>
            <xdr:cNvPr id="1146" name="図 73"/>
            <xdr:cNvPicPr preferRelativeResize="0">
              <a:picLocks noChangeArrowheads="1"/>
              <a:extLst>
                <a:ext uri="{84589F7E-364E-4C9E-8A38-B11213B215E9}">
                  <a14:cameraTool cellRange="データ!KU10:KZ12" spid="_x0000_s1578"/>
                </a:ext>
              </a:extLst>
            </xdr:cNvPicPr>
          </xdr:nvPicPr>
          <xdr:blipFill>
            <a:blip xmlns:r="http://schemas.openxmlformats.org/officeDocument/2006/relationships" r:embed="rId43"/>
            <a:srcRect/>
            <a:stretch>
              <a:fillRect/>
            </a:stretch>
          </xdr:blipFill>
          <xdr:spPr bwMode="auto">
            <a:xfrm>
              <a:off x="24774525" y="14325600"/>
              <a:ext cx="509587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67</xdr:row>
          <xdr:rowOff>190500</xdr:rowOff>
        </xdr:from>
        <xdr:to>
          <xdr:col>33</xdr:col>
          <xdr:colOff>571500</xdr:colOff>
          <xdr:row>70</xdr:row>
          <xdr:rowOff>95250</xdr:rowOff>
        </xdr:to>
        <xdr:pic>
          <xdr:nvPicPr>
            <xdr:cNvPr id="1147" name="図 74"/>
            <xdr:cNvPicPr preferRelativeResize="0">
              <a:picLocks noChangeArrowheads="1"/>
              <a:extLst>
                <a:ext uri="{84589F7E-364E-4C9E-8A38-B11213B215E9}">
                  <a14:cameraTool cellRange="データ!LE10:LJ12" spid="_x0000_s1579"/>
                </a:ext>
              </a:extLst>
            </xdr:cNvPicPr>
          </xdr:nvPicPr>
          <xdr:blipFill>
            <a:blip xmlns:r="http://schemas.openxmlformats.org/officeDocument/2006/relationships" r:embed="rId44"/>
            <a:srcRect/>
            <a:stretch>
              <a:fillRect/>
            </a:stretch>
          </xdr:blipFill>
          <xdr:spPr bwMode="auto">
            <a:xfrm>
              <a:off x="24774525" y="17259300"/>
              <a:ext cx="509587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82</xdr:row>
          <xdr:rowOff>152400</xdr:rowOff>
        </xdr:from>
        <xdr:to>
          <xdr:col>33</xdr:col>
          <xdr:colOff>571500</xdr:colOff>
          <xdr:row>85</xdr:row>
          <xdr:rowOff>57150</xdr:rowOff>
        </xdr:to>
        <xdr:pic>
          <xdr:nvPicPr>
            <xdr:cNvPr id="1148" name="図 75"/>
            <xdr:cNvPicPr preferRelativeResize="0">
              <a:picLocks noChangeArrowheads="1"/>
              <a:extLst>
                <a:ext uri="{84589F7E-364E-4C9E-8A38-B11213B215E9}">
                  <a14:cameraTool cellRange="データ!LO10:LT12" spid="_x0000_s1580"/>
                </a:ext>
              </a:extLst>
            </xdr:cNvPicPr>
          </xdr:nvPicPr>
          <xdr:blipFill>
            <a:blip xmlns:r="http://schemas.openxmlformats.org/officeDocument/2006/relationships" r:embed="rId45"/>
            <a:srcRect/>
            <a:stretch>
              <a:fillRect/>
            </a:stretch>
          </xdr:blipFill>
          <xdr:spPr bwMode="auto">
            <a:xfrm>
              <a:off x="24774525" y="20221575"/>
              <a:ext cx="509587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97</xdr:row>
          <xdr:rowOff>104775</xdr:rowOff>
        </xdr:from>
        <xdr:to>
          <xdr:col>33</xdr:col>
          <xdr:colOff>571500</xdr:colOff>
          <xdr:row>100</xdr:row>
          <xdr:rowOff>9525</xdr:rowOff>
        </xdr:to>
        <xdr:pic>
          <xdr:nvPicPr>
            <xdr:cNvPr id="1149" name="図 76"/>
            <xdr:cNvPicPr preferRelativeResize="0">
              <a:picLocks noChangeArrowheads="1"/>
              <a:extLst>
                <a:ext uri="{84589F7E-364E-4C9E-8A38-B11213B215E9}">
                  <a14:cameraTool cellRange="データ!LY10:MD12" spid="_x0000_s1581"/>
                </a:ext>
              </a:extLst>
            </xdr:cNvPicPr>
          </xdr:nvPicPr>
          <xdr:blipFill>
            <a:blip xmlns:r="http://schemas.openxmlformats.org/officeDocument/2006/relationships" r:embed="rId46"/>
            <a:srcRect/>
            <a:stretch>
              <a:fillRect/>
            </a:stretch>
          </xdr:blipFill>
          <xdr:spPr bwMode="auto">
            <a:xfrm>
              <a:off x="24774525" y="23174325"/>
              <a:ext cx="509587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112</xdr:row>
          <xdr:rowOff>28575</xdr:rowOff>
        </xdr:from>
        <xdr:to>
          <xdr:col>33</xdr:col>
          <xdr:colOff>571500</xdr:colOff>
          <xdr:row>114</xdr:row>
          <xdr:rowOff>133350</xdr:rowOff>
        </xdr:to>
        <xdr:pic>
          <xdr:nvPicPr>
            <xdr:cNvPr id="1150" name="図 77"/>
            <xdr:cNvPicPr preferRelativeResize="0">
              <a:picLocks noChangeArrowheads="1"/>
              <a:extLst>
                <a:ext uri="{84589F7E-364E-4C9E-8A38-B11213B215E9}">
                  <a14:cameraTool cellRange="データ!MI10:MN12" spid="_x0000_s1582"/>
                </a:ext>
              </a:extLst>
            </xdr:cNvPicPr>
          </xdr:nvPicPr>
          <xdr:blipFill>
            <a:blip xmlns:r="http://schemas.openxmlformats.org/officeDocument/2006/relationships" r:embed="rId47"/>
            <a:srcRect/>
            <a:stretch>
              <a:fillRect/>
            </a:stretch>
          </xdr:blipFill>
          <xdr:spPr bwMode="auto">
            <a:xfrm>
              <a:off x="24774525" y="26098500"/>
              <a:ext cx="509587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43</xdr:row>
          <xdr:rowOff>133350</xdr:rowOff>
        </xdr:from>
        <xdr:to>
          <xdr:col>15</xdr:col>
          <xdr:colOff>66675</xdr:colOff>
          <xdr:row>56</xdr:row>
          <xdr:rowOff>38100</xdr:rowOff>
        </xdr:to>
        <xdr:pic>
          <xdr:nvPicPr>
            <xdr:cNvPr id="1151" name="TXT水力_設備利用率"/>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48"/>
            <a:srcRect/>
            <a:stretch>
              <a:fillRect/>
            </a:stretch>
          </xdr:blipFill>
          <xdr:spPr bwMode="auto">
            <a:xfrm>
              <a:off x="7858125" y="12401550"/>
              <a:ext cx="5219700"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58</xdr:row>
          <xdr:rowOff>85725</xdr:rowOff>
        </xdr:from>
        <xdr:to>
          <xdr:col>15</xdr:col>
          <xdr:colOff>66675</xdr:colOff>
          <xdr:row>70</xdr:row>
          <xdr:rowOff>190500</xdr:rowOff>
        </xdr:to>
        <xdr:pic>
          <xdr:nvPicPr>
            <xdr:cNvPr id="1152" name="TXT水力_修繕費比率"/>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48"/>
            <a:srcRect/>
            <a:stretch>
              <a:fillRect/>
            </a:stretch>
          </xdr:blipFill>
          <xdr:spPr bwMode="auto">
            <a:xfrm>
              <a:off x="7858125" y="15354300"/>
              <a:ext cx="5219700"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73</xdr:row>
          <xdr:rowOff>66675</xdr:rowOff>
        </xdr:from>
        <xdr:to>
          <xdr:col>15</xdr:col>
          <xdr:colOff>66675</xdr:colOff>
          <xdr:row>85</xdr:row>
          <xdr:rowOff>171450</xdr:rowOff>
        </xdr:to>
        <xdr:pic>
          <xdr:nvPicPr>
            <xdr:cNvPr id="1153" name="TXT水力_企業債残高対料金収入比率"/>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48"/>
            <a:srcRect/>
            <a:stretch>
              <a:fillRect/>
            </a:stretch>
          </xdr:blipFill>
          <xdr:spPr bwMode="auto">
            <a:xfrm>
              <a:off x="7858125" y="18335625"/>
              <a:ext cx="5219700"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88</xdr:row>
          <xdr:rowOff>9525</xdr:rowOff>
        </xdr:from>
        <xdr:to>
          <xdr:col>15</xdr:col>
          <xdr:colOff>66675</xdr:colOff>
          <xdr:row>100</xdr:row>
          <xdr:rowOff>114300</xdr:rowOff>
        </xdr:to>
        <xdr:pic>
          <xdr:nvPicPr>
            <xdr:cNvPr id="1154" name="TXT水力_有形固定資産減価償却率"/>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48"/>
            <a:srcRect/>
            <a:stretch>
              <a:fillRect/>
            </a:stretch>
          </xdr:blipFill>
          <xdr:spPr bwMode="auto">
            <a:xfrm>
              <a:off x="7858125" y="21278850"/>
              <a:ext cx="5219700"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102</xdr:row>
          <xdr:rowOff>123825</xdr:rowOff>
        </xdr:from>
        <xdr:to>
          <xdr:col>15</xdr:col>
          <xdr:colOff>66675</xdr:colOff>
          <xdr:row>115</xdr:row>
          <xdr:rowOff>19050</xdr:rowOff>
        </xdr:to>
        <xdr:pic>
          <xdr:nvPicPr>
            <xdr:cNvPr id="1155" name="TXT水力_FIT収入割合"/>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48"/>
            <a:srcRect/>
            <a:stretch>
              <a:fillRect/>
            </a:stretch>
          </xdr:blipFill>
          <xdr:spPr bwMode="auto">
            <a:xfrm>
              <a:off x="7858125" y="24193500"/>
              <a:ext cx="5219700"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514350</xdr:colOff>
          <xdr:row>43</xdr:row>
          <xdr:rowOff>133350</xdr:rowOff>
        </xdr:from>
        <xdr:to>
          <xdr:col>21</xdr:col>
          <xdr:colOff>295275</xdr:colOff>
          <xdr:row>56</xdr:row>
          <xdr:rowOff>38100</xdr:rowOff>
        </xdr:to>
        <xdr:pic>
          <xdr:nvPicPr>
            <xdr:cNvPr id="1156" name="TXTごみ_設備利用率"/>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48"/>
            <a:srcRect/>
            <a:stretch>
              <a:fillRect/>
            </a:stretch>
          </xdr:blipFill>
          <xdr:spPr bwMode="auto">
            <a:xfrm>
              <a:off x="13525500" y="12401550"/>
              <a:ext cx="5210175"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514350</xdr:colOff>
          <xdr:row>58</xdr:row>
          <xdr:rowOff>85725</xdr:rowOff>
        </xdr:from>
        <xdr:to>
          <xdr:col>21</xdr:col>
          <xdr:colOff>295275</xdr:colOff>
          <xdr:row>70</xdr:row>
          <xdr:rowOff>190500</xdr:rowOff>
        </xdr:to>
        <xdr:pic>
          <xdr:nvPicPr>
            <xdr:cNvPr id="1157" name="TXTごみ_修繕費比率"/>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48"/>
            <a:srcRect/>
            <a:stretch>
              <a:fillRect/>
            </a:stretch>
          </xdr:blipFill>
          <xdr:spPr bwMode="auto">
            <a:xfrm>
              <a:off x="13525500" y="15354300"/>
              <a:ext cx="5210175"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514350</xdr:colOff>
          <xdr:row>73</xdr:row>
          <xdr:rowOff>66675</xdr:rowOff>
        </xdr:from>
        <xdr:to>
          <xdr:col>21</xdr:col>
          <xdr:colOff>295275</xdr:colOff>
          <xdr:row>85</xdr:row>
          <xdr:rowOff>171450</xdr:rowOff>
        </xdr:to>
        <xdr:pic>
          <xdr:nvPicPr>
            <xdr:cNvPr id="1158" name="TXTごみ_企業債残高対料金収入比率"/>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48"/>
            <a:srcRect/>
            <a:stretch>
              <a:fillRect/>
            </a:stretch>
          </xdr:blipFill>
          <xdr:spPr bwMode="auto">
            <a:xfrm>
              <a:off x="13525500" y="18335625"/>
              <a:ext cx="5210175"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514350</xdr:colOff>
          <xdr:row>88</xdr:row>
          <xdr:rowOff>9525</xdr:rowOff>
        </xdr:from>
        <xdr:to>
          <xdr:col>21</xdr:col>
          <xdr:colOff>295275</xdr:colOff>
          <xdr:row>100</xdr:row>
          <xdr:rowOff>114300</xdr:rowOff>
        </xdr:to>
        <xdr:pic>
          <xdr:nvPicPr>
            <xdr:cNvPr id="1159" name="TXTごみ_有形固定資産減価償却率"/>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48"/>
            <a:srcRect/>
            <a:stretch>
              <a:fillRect/>
            </a:stretch>
          </xdr:blipFill>
          <xdr:spPr bwMode="auto">
            <a:xfrm>
              <a:off x="13525500" y="21278850"/>
              <a:ext cx="5210175"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514350</xdr:colOff>
          <xdr:row>102</xdr:row>
          <xdr:rowOff>123825</xdr:rowOff>
        </xdr:from>
        <xdr:to>
          <xdr:col>21</xdr:col>
          <xdr:colOff>295275</xdr:colOff>
          <xdr:row>115</xdr:row>
          <xdr:rowOff>19050</xdr:rowOff>
        </xdr:to>
        <xdr:pic>
          <xdr:nvPicPr>
            <xdr:cNvPr id="1160" name="TXTごみ_FIT収入割合"/>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48"/>
            <a:srcRect/>
            <a:stretch>
              <a:fillRect/>
            </a:stretch>
          </xdr:blipFill>
          <xdr:spPr bwMode="auto">
            <a:xfrm>
              <a:off x="13525500" y="24193500"/>
              <a:ext cx="521017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685800</xdr:colOff>
          <xdr:row>43</xdr:row>
          <xdr:rowOff>133350</xdr:rowOff>
        </xdr:from>
        <xdr:to>
          <xdr:col>27</xdr:col>
          <xdr:colOff>476250</xdr:colOff>
          <xdr:row>56</xdr:row>
          <xdr:rowOff>38100</xdr:rowOff>
        </xdr:to>
        <xdr:pic>
          <xdr:nvPicPr>
            <xdr:cNvPr id="1161" name="TXT風力_設備利用率"/>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48"/>
            <a:srcRect/>
            <a:stretch>
              <a:fillRect/>
            </a:stretch>
          </xdr:blipFill>
          <xdr:spPr bwMode="auto">
            <a:xfrm>
              <a:off x="19126200" y="12401550"/>
              <a:ext cx="5219700"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695325</xdr:colOff>
          <xdr:row>58</xdr:row>
          <xdr:rowOff>85725</xdr:rowOff>
        </xdr:from>
        <xdr:to>
          <xdr:col>27</xdr:col>
          <xdr:colOff>476250</xdr:colOff>
          <xdr:row>70</xdr:row>
          <xdr:rowOff>190500</xdr:rowOff>
        </xdr:to>
        <xdr:pic>
          <xdr:nvPicPr>
            <xdr:cNvPr id="1162" name="TXT風力_修繕費比率"/>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48"/>
            <a:srcRect/>
            <a:stretch>
              <a:fillRect/>
            </a:stretch>
          </xdr:blipFill>
          <xdr:spPr bwMode="auto">
            <a:xfrm>
              <a:off x="19135725" y="15354300"/>
              <a:ext cx="5210175"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695325</xdr:colOff>
          <xdr:row>73</xdr:row>
          <xdr:rowOff>66675</xdr:rowOff>
        </xdr:from>
        <xdr:to>
          <xdr:col>27</xdr:col>
          <xdr:colOff>476250</xdr:colOff>
          <xdr:row>85</xdr:row>
          <xdr:rowOff>171450</xdr:rowOff>
        </xdr:to>
        <xdr:pic>
          <xdr:nvPicPr>
            <xdr:cNvPr id="1163" name="TXT風力_企業債残高対料金収入比率"/>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48"/>
            <a:srcRect/>
            <a:stretch>
              <a:fillRect/>
            </a:stretch>
          </xdr:blipFill>
          <xdr:spPr bwMode="auto">
            <a:xfrm>
              <a:off x="19135725" y="18335625"/>
              <a:ext cx="5210175"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695325</xdr:colOff>
          <xdr:row>88</xdr:row>
          <xdr:rowOff>9525</xdr:rowOff>
        </xdr:from>
        <xdr:to>
          <xdr:col>27</xdr:col>
          <xdr:colOff>476250</xdr:colOff>
          <xdr:row>100</xdr:row>
          <xdr:rowOff>114300</xdr:rowOff>
        </xdr:to>
        <xdr:pic>
          <xdr:nvPicPr>
            <xdr:cNvPr id="1164" name="TXT風力_有形固定資産減価償却率"/>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48"/>
            <a:srcRect/>
            <a:stretch>
              <a:fillRect/>
            </a:stretch>
          </xdr:blipFill>
          <xdr:spPr bwMode="auto">
            <a:xfrm>
              <a:off x="19135725" y="21278850"/>
              <a:ext cx="5210175"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695325</xdr:colOff>
          <xdr:row>102</xdr:row>
          <xdr:rowOff>123825</xdr:rowOff>
        </xdr:from>
        <xdr:to>
          <xdr:col>27</xdr:col>
          <xdr:colOff>476250</xdr:colOff>
          <xdr:row>115</xdr:row>
          <xdr:rowOff>19050</xdr:rowOff>
        </xdr:to>
        <xdr:pic>
          <xdr:nvPicPr>
            <xdr:cNvPr id="1165" name="TXT風力_FIT収入割合"/>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48"/>
            <a:srcRect/>
            <a:stretch>
              <a:fillRect/>
            </a:stretch>
          </xdr:blipFill>
          <xdr:spPr bwMode="auto">
            <a:xfrm>
              <a:off x="19135725" y="24193500"/>
              <a:ext cx="521017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857250</xdr:colOff>
          <xdr:row>88</xdr:row>
          <xdr:rowOff>9525</xdr:rowOff>
        </xdr:from>
        <xdr:to>
          <xdr:col>33</xdr:col>
          <xdr:colOff>638175</xdr:colOff>
          <xdr:row>100</xdr:row>
          <xdr:rowOff>114300</xdr:rowOff>
        </xdr:to>
        <xdr:pic>
          <xdr:nvPicPr>
            <xdr:cNvPr id="1166" name="TXT太陽光_有形固定資産減価償却率"/>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48"/>
            <a:srcRect/>
            <a:stretch>
              <a:fillRect/>
            </a:stretch>
          </xdr:blipFill>
          <xdr:spPr bwMode="auto">
            <a:xfrm>
              <a:off x="24726900" y="21278850"/>
              <a:ext cx="5210175" cy="2505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88</xdr:row>
          <xdr:rowOff>9525</xdr:rowOff>
        </xdr:from>
        <xdr:to>
          <xdr:col>7</xdr:col>
          <xdr:colOff>561975</xdr:colOff>
          <xdr:row>100</xdr:row>
          <xdr:rowOff>66675</xdr:rowOff>
        </xdr:to>
        <xdr:pic>
          <xdr:nvPicPr>
            <xdr:cNvPr id="1167" name="TXT全体_有形固定資産減価償却率"/>
            <xdr:cNvPicPr>
              <a:picLocks noChangeAspect="1" noChangeArrowheads="1"/>
              <a:extLst>
                <a:ext uri="{84589F7E-364E-4C9E-8A38-B11213B215E9}">
                  <a14:cameraTool cellRange="データ!$K$37:$O$50" spid="_x0000_s1599"/>
                </a:ext>
              </a:extLst>
            </xdr:cNvPicPr>
          </xdr:nvPicPr>
          <xdr:blipFill>
            <a:blip xmlns:r="http://schemas.openxmlformats.org/officeDocument/2006/relationships" r:embed="rId49"/>
            <a:srcRect/>
            <a:stretch>
              <a:fillRect/>
            </a:stretch>
          </xdr:blipFill>
          <xdr:spPr bwMode="auto">
            <a:xfrm>
              <a:off x="619125" y="21278850"/>
              <a:ext cx="5715000" cy="24574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25</xdr:row>
          <xdr:rowOff>9525</xdr:rowOff>
        </xdr:from>
        <xdr:to>
          <xdr:col>20</xdr:col>
          <xdr:colOff>581025</xdr:colOff>
          <xdr:row>36</xdr:row>
          <xdr:rowOff>95250</xdr:rowOff>
        </xdr:to>
        <xdr:pic>
          <xdr:nvPicPr>
            <xdr:cNvPr id="1168" name="TXT流動比率"/>
            <xdr:cNvPicPr>
              <a:picLocks noChangeAspect="1" noChangeArrowheads="1"/>
              <a:extLst>
                <a:ext uri="{84589F7E-364E-4C9E-8A38-B11213B215E9}">
                  <a14:cameraTool cellRange="データ!$K$37:$O$50" spid="_x0000_s1600"/>
                </a:ext>
              </a:extLst>
            </xdr:cNvPicPr>
          </xdr:nvPicPr>
          <xdr:blipFill>
            <a:blip xmlns:r="http://schemas.openxmlformats.org/officeDocument/2006/relationships" r:embed="rId49"/>
            <a:srcRect/>
            <a:stretch>
              <a:fillRect/>
            </a:stretch>
          </xdr:blipFill>
          <xdr:spPr bwMode="auto">
            <a:xfrm>
              <a:off x="12401550" y="7639050"/>
              <a:ext cx="5715000" cy="2600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H88" zoomScale="70" zoomScaleNormal="70" workbookViewId="0">
      <selection activeCell="AK99" sqref="AK99:AQ117"/>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高知県　土佐清水市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7"/>
      <c r="D2" s="127"/>
      <c r="E2" s="127"/>
      <c r="F2" s="127" t="s">
        <v>3</v>
      </c>
      <c r="G2" s="127"/>
      <c r="H2" s="127"/>
      <c r="I2" s="127"/>
      <c r="J2" s="127" t="s">
        <v>4</v>
      </c>
      <c r="K2" s="127"/>
      <c r="L2" s="127"/>
      <c r="M2" s="127"/>
      <c r="N2" s="127" t="s">
        <v>5</v>
      </c>
      <c r="O2" s="127"/>
      <c r="P2" s="127"/>
      <c r="Q2" s="128"/>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c r="A3" s="1"/>
      <c r="B3" s="168" t="str">
        <f>データ!I6</f>
        <v>法非適用</v>
      </c>
      <c r="C3" s="169"/>
      <c r="D3" s="169"/>
      <c r="E3" s="169"/>
      <c r="F3" s="169" t="str">
        <f>データ!J6</f>
        <v>電気事業</v>
      </c>
      <c r="G3" s="169"/>
      <c r="H3" s="169"/>
      <c r="I3" s="169"/>
      <c r="J3" s="170" t="str">
        <f>データ!K6</f>
        <v>該当数値なし</v>
      </c>
      <c r="K3" s="170"/>
      <c r="L3" s="170"/>
      <c r="M3" s="170"/>
      <c r="N3" s="171" t="str">
        <f>データ!L6</f>
        <v>-</v>
      </c>
      <c r="O3" s="171"/>
      <c r="P3" s="171"/>
      <c r="Q3" s="172"/>
      <c r="R3" s="1"/>
      <c r="S3" s="173" t="s">
        <v>171</v>
      </c>
      <c r="T3" s="174"/>
      <c r="U3" s="174"/>
      <c r="V3" s="174"/>
      <c r="W3" s="174"/>
      <c r="X3" s="174"/>
      <c r="Y3" s="174"/>
      <c r="Z3" s="174"/>
      <c r="AA3" s="174"/>
      <c r="AB3" s="174"/>
      <c r="AC3" s="174"/>
      <c r="AD3" s="174"/>
      <c r="AE3" s="174"/>
      <c r="AF3" s="174"/>
      <c r="AG3" s="174"/>
      <c r="AH3" s="175"/>
      <c r="AI3" s="1"/>
      <c r="AJ3" s="1"/>
      <c r="AK3" s="108" t="s">
        <v>172</v>
      </c>
      <c r="AL3" s="109"/>
      <c r="AM3" s="109"/>
      <c r="AN3" s="109"/>
      <c r="AO3" s="109"/>
      <c r="AP3" s="109"/>
      <c r="AQ3" s="110"/>
    </row>
    <row r="4" spans="1:43" ht="23.1" customHeight="1">
      <c r="A4" s="1"/>
      <c r="B4" s="162" t="s">
        <v>8</v>
      </c>
      <c r="C4" s="150"/>
      <c r="D4" s="150"/>
      <c r="E4" s="150"/>
      <c r="F4" s="150" t="s">
        <v>9</v>
      </c>
      <c r="G4" s="150"/>
      <c r="H4" s="150"/>
      <c r="I4" s="150"/>
      <c r="J4" s="150" t="s">
        <v>10</v>
      </c>
      <c r="K4" s="150"/>
      <c r="L4" s="150"/>
      <c r="M4" s="150"/>
      <c r="N4" s="150" t="s">
        <v>11</v>
      </c>
      <c r="O4" s="150"/>
      <c r="P4" s="150"/>
      <c r="Q4" s="151"/>
      <c r="R4" s="1"/>
      <c r="S4" s="176"/>
      <c r="T4" s="177"/>
      <c r="U4" s="177"/>
      <c r="V4" s="177"/>
      <c r="W4" s="177"/>
      <c r="X4" s="177"/>
      <c r="Y4" s="177"/>
      <c r="Z4" s="177"/>
      <c r="AA4" s="177"/>
      <c r="AB4" s="177"/>
      <c r="AC4" s="177"/>
      <c r="AD4" s="177"/>
      <c r="AE4" s="177"/>
      <c r="AF4" s="177"/>
      <c r="AG4" s="177"/>
      <c r="AH4" s="178"/>
      <c r="AI4" s="1"/>
      <c r="AJ4" s="1"/>
      <c r="AK4" s="108"/>
      <c r="AL4" s="109"/>
      <c r="AM4" s="109"/>
      <c r="AN4" s="109"/>
      <c r="AO4" s="109"/>
      <c r="AP4" s="109"/>
      <c r="AQ4" s="110"/>
    </row>
    <row r="5" spans="1:43" ht="23.1" customHeight="1">
      <c r="A5" s="1"/>
      <c r="B5" s="182" t="str">
        <f>データ!M6</f>
        <v>-</v>
      </c>
      <c r="C5" s="183"/>
      <c r="D5" s="183"/>
      <c r="E5" s="183"/>
      <c r="F5" s="148" t="str">
        <f>データ!N6</f>
        <v>-</v>
      </c>
      <c r="G5" s="183"/>
      <c r="H5" s="183"/>
      <c r="I5" s="184"/>
      <c r="J5" s="185">
        <f>データ!O6</f>
        <v>2</v>
      </c>
      <c r="K5" s="185"/>
      <c r="L5" s="185"/>
      <c r="M5" s="185"/>
      <c r="N5" s="148" t="str">
        <f>データ!P6</f>
        <v>-</v>
      </c>
      <c r="O5" s="183"/>
      <c r="P5" s="183"/>
      <c r="Q5" s="149"/>
      <c r="R5" s="1"/>
      <c r="S5" s="176"/>
      <c r="T5" s="177"/>
      <c r="U5" s="177"/>
      <c r="V5" s="177"/>
      <c r="W5" s="177"/>
      <c r="X5" s="177"/>
      <c r="Y5" s="177"/>
      <c r="Z5" s="177"/>
      <c r="AA5" s="177"/>
      <c r="AB5" s="177"/>
      <c r="AC5" s="177"/>
      <c r="AD5" s="177"/>
      <c r="AE5" s="177"/>
      <c r="AF5" s="177"/>
      <c r="AG5" s="177"/>
      <c r="AH5" s="178"/>
      <c r="AI5" s="1"/>
      <c r="AJ5" s="1"/>
      <c r="AK5" s="108"/>
      <c r="AL5" s="109"/>
      <c r="AM5" s="109"/>
      <c r="AN5" s="109"/>
      <c r="AO5" s="109"/>
      <c r="AP5" s="109"/>
      <c r="AQ5" s="110"/>
    </row>
    <row r="6" spans="1:43" ht="23.1" customHeight="1">
      <c r="A6" s="1"/>
      <c r="B6" s="162" t="s">
        <v>12</v>
      </c>
      <c r="C6" s="150"/>
      <c r="D6" s="150"/>
      <c r="E6" s="150"/>
      <c r="F6" s="150" t="s">
        <v>13</v>
      </c>
      <c r="G6" s="150"/>
      <c r="H6" s="150"/>
      <c r="I6" s="150"/>
      <c r="J6" s="150" t="s">
        <v>14</v>
      </c>
      <c r="K6" s="150"/>
      <c r="L6" s="150"/>
      <c r="M6" s="150"/>
      <c r="N6" s="150" t="s">
        <v>15</v>
      </c>
      <c r="O6" s="150"/>
      <c r="P6" s="150"/>
      <c r="Q6" s="151"/>
      <c r="R6" s="1"/>
      <c r="S6" s="176"/>
      <c r="T6" s="177"/>
      <c r="U6" s="177"/>
      <c r="V6" s="177"/>
      <c r="W6" s="177"/>
      <c r="X6" s="177"/>
      <c r="Y6" s="177"/>
      <c r="Z6" s="177"/>
      <c r="AA6" s="177"/>
      <c r="AB6" s="177"/>
      <c r="AC6" s="177"/>
      <c r="AD6" s="177"/>
      <c r="AE6" s="177"/>
      <c r="AF6" s="177"/>
      <c r="AG6" s="177"/>
      <c r="AH6" s="178"/>
      <c r="AI6" s="1"/>
      <c r="AJ6" s="1"/>
      <c r="AK6" s="108"/>
      <c r="AL6" s="109"/>
      <c r="AM6" s="109"/>
      <c r="AN6" s="109"/>
      <c r="AO6" s="109"/>
      <c r="AP6" s="109"/>
      <c r="AQ6" s="110"/>
    </row>
    <row r="7" spans="1:43" ht="22.5" customHeight="1">
      <c r="A7" s="1"/>
      <c r="B7" s="163" t="s">
        <v>124</v>
      </c>
      <c r="C7" s="164"/>
      <c r="D7" s="164"/>
      <c r="E7" s="164"/>
      <c r="F7" s="165" t="s">
        <v>124</v>
      </c>
      <c r="G7" s="165"/>
      <c r="H7" s="165"/>
      <c r="I7" s="165"/>
      <c r="J7" s="166" t="str">
        <f>データ!S6</f>
        <v>無</v>
      </c>
      <c r="K7" s="166"/>
      <c r="L7" s="166"/>
      <c r="M7" s="166"/>
      <c r="N7" s="165" t="s">
        <v>126</v>
      </c>
      <c r="O7" s="165"/>
      <c r="P7" s="165"/>
      <c r="Q7" s="167"/>
      <c r="R7" s="1"/>
      <c r="S7" s="176"/>
      <c r="T7" s="177"/>
      <c r="U7" s="177"/>
      <c r="V7" s="177"/>
      <c r="W7" s="177"/>
      <c r="X7" s="177"/>
      <c r="Y7" s="177"/>
      <c r="Z7" s="177"/>
      <c r="AA7" s="177"/>
      <c r="AB7" s="177"/>
      <c r="AC7" s="177"/>
      <c r="AD7" s="177"/>
      <c r="AE7" s="177"/>
      <c r="AF7" s="177"/>
      <c r="AG7" s="177"/>
      <c r="AH7" s="178"/>
      <c r="AI7" s="1"/>
      <c r="AJ7" s="1"/>
      <c r="AK7" s="108"/>
      <c r="AL7" s="109"/>
      <c r="AM7" s="109"/>
      <c r="AN7" s="109"/>
      <c r="AO7" s="109"/>
      <c r="AP7" s="109"/>
      <c r="AQ7" s="110"/>
    </row>
    <row r="8" spans="1:43" ht="23.1" customHeight="1">
      <c r="A8" s="1"/>
      <c r="B8" s="143" t="s">
        <v>16</v>
      </c>
      <c r="C8" s="144"/>
      <c r="D8" s="144"/>
      <c r="E8" s="145"/>
      <c r="F8" s="150"/>
      <c r="G8" s="150"/>
      <c r="H8" s="150"/>
      <c r="I8" s="150"/>
      <c r="J8" s="150"/>
      <c r="K8" s="150"/>
      <c r="L8" s="150"/>
      <c r="M8" s="150"/>
      <c r="N8" s="150"/>
      <c r="O8" s="150"/>
      <c r="P8" s="150"/>
      <c r="Q8" s="151"/>
      <c r="R8" s="1"/>
      <c r="S8" s="176"/>
      <c r="T8" s="177"/>
      <c r="U8" s="177"/>
      <c r="V8" s="177"/>
      <c r="W8" s="177"/>
      <c r="X8" s="177"/>
      <c r="Y8" s="177"/>
      <c r="Z8" s="177"/>
      <c r="AA8" s="177"/>
      <c r="AB8" s="177"/>
      <c r="AC8" s="177"/>
      <c r="AD8" s="177"/>
      <c r="AE8" s="177"/>
      <c r="AF8" s="177"/>
      <c r="AG8" s="177"/>
      <c r="AH8" s="178"/>
      <c r="AI8" s="1"/>
      <c r="AJ8" s="1"/>
      <c r="AK8" s="108"/>
      <c r="AL8" s="109"/>
      <c r="AM8" s="109"/>
      <c r="AN8" s="109"/>
      <c r="AO8" s="109"/>
      <c r="AP8" s="109"/>
      <c r="AQ8" s="110"/>
    </row>
    <row r="9" spans="1:43" ht="23.1" customHeight="1" thickBot="1">
      <c r="A9" s="1"/>
      <c r="B9" s="152" t="str">
        <f>データ!U6</f>
        <v>-</v>
      </c>
      <c r="C9" s="153"/>
      <c r="D9" s="153"/>
      <c r="E9" s="154"/>
      <c r="F9" s="155"/>
      <c r="G9" s="155"/>
      <c r="H9" s="155"/>
      <c r="I9" s="155"/>
      <c r="J9" s="156"/>
      <c r="K9" s="156"/>
      <c r="L9" s="156"/>
      <c r="M9" s="156"/>
      <c r="N9" s="155"/>
      <c r="O9" s="155"/>
      <c r="P9" s="155"/>
      <c r="Q9" s="157"/>
      <c r="R9" s="1"/>
      <c r="S9" s="176"/>
      <c r="T9" s="177"/>
      <c r="U9" s="177"/>
      <c r="V9" s="177"/>
      <c r="W9" s="177"/>
      <c r="X9" s="177"/>
      <c r="Y9" s="177"/>
      <c r="Z9" s="177"/>
      <c r="AA9" s="177"/>
      <c r="AB9" s="177"/>
      <c r="AC9" s="177"/>
      <c r="AD9" s="177"/>
      <c r="AE9" s="177"/>
      <c r="AF9" s="177"/>
      <c r="AG9" s="177"/>
      <c r="AH9" s="178"/>
      <c r="AI9" s="1"/>
      <c r="AJ9" s="1"/>
      <c r="AK9" s="108"/>
      <c r="AL9" s="109"/>
      <c r="AM9" s="109"/>
      <c r="AN9" s="109"/>
      <c r="AO9" s="109"/>
      <c r="AP9" s="109"/>
      <c r="AQ9" s="110"/>
    </row>
    <row r="10" spans="1:43" ht="27" customHeight="1" thickBot="1">
      <c r="A10" s="1"/>
      <c r="B10" s="6" t="s">
        <v>17</v>
      </c>
      <c r="C10" s="7"/>
      <c r="D10" s="7"/>
      <c r="E10" s="7"/>
      <c r="F10" s="7"/>
      <c r="G10" s="7"/>
      <c r="H10" s="7"/>
      <c r="I10" s="7"/>
      <c r="J10" s="7"/>
      <c r="K10" s="7"/>
      <c r="L10" s="7"/>
      <c r="M10" s="7"/>
      <c r="N10" s="7"/>
      <c r="O10" s="7"/>
      <c r="P10" s="7"/>
      <c r="Q10" s="7"/>
      <c r="R10" s="1"/>
      <c r="S10" s="176"/>
      <c r="T10" s="177"/>
      <c r="U10" s="177"/>
      <c r="V10" s="177"/>
      <c r="W10" s="177"/>
      <c r="X10" s="177"/>
      <c r="Y10" s="177"/>
      <c r="Z10" s="177"/>
      <c r="AA10" s="177"/>
      <c r="AB10" s="177"/>
      <c r="AC10" s="177"/>
      <c r="AD10" s="177"/>
      <c r="AE10" s="177"/>
      <c r="AF10" s="177"/>
      <c r="AG10" s="177"/>
      <c r="AH10" s="178"/>
      <c r="AI10" s="1"/>
      <c r="AJ10" s="1"/>
      <c r="AK10" s="108"/>
      <c r="AL10" s="109"/>
      <c r="AM10" s="109"/>
      <c r="AN10" s="109"/>
      <c r="AO10" s="109"/>
      <c r="AP10" s="109"/>
      <c r="AQ10" s="110"/>
    </row>
    <row r="11" spans="1:43" ht="23.1" customHeight="1">
      <c r="A11" s="1"/>
      <c r="B11" s="158" t="s">
        <v>18</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76"/>
      <c r="T11" s="177"/>
      <c r="U11" s="177"/>
      <c r="V11" s="177"/>
      <c r="W11" s="177"/>
      <c r="X11" s="177"/>
      <c r="Y11" s="177"/>
      <c r="Z11" s="177"/>
      <c r="AA11" s="177"/>
      <c r="AB11" s="177"/>
      <c r="AC11" s="177"/>
      <c r="AD11" s="177"/>
      <c r="AE11" s="177"/>
      <c r="AF11" s="177"/>
      <c r="AG11" s="177"/>
      <c r="AH11" s="178"/>
      <c r="AI11" s="1"/>
      <c r="AJ11" s="1"/>
      <c r="AK11" s="108"/>
      <c r="AL11" s="109"/>
      <c r="AM11" s="109"/>
      <c r="AN11" s="109"/>
      <c r="AO11" s="109"/>
      <c r="AP11" s="109"/>
      <c r="AQ11" s="110"/>
    </row>
    <row r="12" spans="1:43" ht="23.1" customHeight="1">
      <c r="A12" s="1"/>
      <c r="B12" s="162" t="s">
        <v>20</v>
      </c>
      <c r="C12" s="150"/>
      <c r="D12" s="150"/>
      <c r="E12" s="150"/>
      <c r="F12" s="146" t="str">
        <f>データ!V6</f>
        <v>-</v>
      </c>
      <c r="G12" s="147"/>
      <c r="H12" s="146" t="str">
        <f>データ!W6</f>
        <v>-</v>
      </c>
      <c r="I12" s="147"/>
      <c r="J12" s="146" t="str">
        <f>データ!X6</f>
        <v>-</v>
      </c>
      <c r="K12" s="147"/>
      <c r="L12" s="146" t="str">
        <f>データ!Y6</f>
        <v>-</v>
      </c>
      <c r="M12" s="147"/>
      <c r="N12" s="148" t="str">
        <f>データ!Z6</f>
        <v>-</v>
      </c>
      <c r="O12" s="149"/>
      <c r="P12" s="8"/>
      <c r="Q12" s="8"/>
      <c r="R12" s="1"/>
      <c r="S12" s="176"/>
      <c r="T12" s="177"/>
      <c r="U12" s="177"/>
      <c r="V12" s="177"/>
      <c r="W12" s="177"/>
      <c r="X12" s="177"/>
      <c r="Y12" s="177"/>
      <c r="Z12" s="177"/>
      <c r="AA12" s="177"/>
      <c r="AB12" s="177"/>
      <c r="AC12" s="177"/>
      <c r="AD12" s="177"/>
      <c r="AE12" s="177"/>
      <c r="AF12" s="177"/>
      <c r="AG12" s="177"/>
      <c r="AH12" s="178"/>
      <c r="AI12" s="1"/>
      <c r="AJ12" s="1"/>
      <c r="AK12" s="108"/>
      <c r="AL12" s="109"/>
      <c r="AM12" s="109"/>
      <c r="AN12" s="109"/>
      <c r="AO12" s="109"/>
      <c r="AP12" s="109"/>
      <c r="AQ12" s="110"/>
    </row>
    <row r="13" spans="1:43" ht="23.1" customHeight="1">
      <c r="A13" s="1"/>
      <c r="B13" s="143" t="s">
        <v>21</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8"/>
      <c r="Q13" s="8"/>
      <c r="R13" s="1"/>
      <c r="S13" s="176"/>
      <c r="T13" s="177"/>
      <c r="U13" s="177"/>
      <c r="V13" s="177"/>
      <c r="W13" s="177"/>
      <c r="X13" s="177"/>
      <c r="Y13" s="177"/>
      <c r="Z13" s="177"/>
      <c r="AA13" s="177"/>
      <c r="AB13" s="177"/>
      <c r="AC13" s="177"/>
      <c r="AD13" s="177"/>
      <c r="AE13" s="177"/>
      <c r="AF13" s="177"/>
      <c r="AG13" s="177"/>
      <c r="AH13" s="178"/>
      <c r="AI13" s="1"/>
      <c r="AJ13" s="1"/>
      <c r="AK13" s="108"/>
      <c r="AL13" s="109"/>
      <c r="AM13" s="109"/>
      <c r="AN13" s="109"/>
      <c r="AO13" s="109"/>
      <c r="AP13" s="109"/>
      <c r="AQ13" s="110"/>
    </row>
    <row r="14" spans="1:43" ht="23.1" customHeight="1">
      <c r="A14" s="1"/>
      <c r="B14" s="143" t="s">
        <v>22</v>
      </c>
      <c r="C14" s="144"/>
      <c r="D14" s="144"/>
      <c r="E14" s="145"/>
      <c r="F14" s="146" t="str">
        <f>データ!AF6</f>
        <v>-</v>
      </c>
      <c r="G14" s="147"/>
      <c r="H14" s="146" t="str">
        <f>データ!AG6</f>
        <v>-</v>
      </c>
      <c r="I14" s="147"/>
      <c r="J14" s="146" t="str">
        <f>データ!AH6</f>
        <v>-</v>
      </c>
      <c r="K14" s="147"/>
      <c r="L14" s="146" t="str">
        <f>データ!AI6</f>
        <v>-</v>
      </c>
      <c r="M14" s="147"/>
      <c r="N14" s="148" t="str">
        <f>データ!AJ6</f>
        <v>-</v>
      </c>
      <c r="O14" s="149"/>
      <c r="P14" s="8"/>
      <c r="Q14" s="8"/>
      <c r="R14" s="1"/>
      <c r="S14" s="176"/>
      <c r="T14" s="177"/>
      <c r="U14" s="177"/>
      <c r="V14" s="177"/>
      <c r="W14" s="177"/>
      <c r="X14" s="177"/>
      <c r="Y14" s="177"/>
      <c r="Z14" s="177"/>
      <c r="AA14" s="177"/>
      <c r="AB14" s="177"/>
      <c r="AC14" s="177"/>
      <c r="AD14" s="177"/>
      <c r="AE14" s="177"/>
      <c r="AF14" s="177"/>
      <c r="AG14" s="177"/>
      <c r="AH14" s="178"/>
      <c r="AI14" s="1"/>
      <c r="AJ14" s="1"/>
      <c r="AK14" s="108"/>
      <c r="AL14" s="109"/>
      <c r="AM14" s="109"/>
      <c r="AN14" s="109"/>
      <c r="AO14" s="109"/>
      <c r="AP14" s="109"/>
      <c r="AQ14" s="110"/>
    </row>
    <row r="15" spans="1:43" ht="23.1" customHeight="1">
      <c r="A15" s="1"/>
      <c r="B15" s="136" t="s">
        <v>23</v>
      </c>
      <c r="C15" s="137"/>
      <c r="D15" s="137"/>
      <c r="E15" s="138"/>
      <c r="F15" s="139" t="str">
        <f>データ!AK6</f>
        <v>-</v>
      </c>
      <c r="G15" s="139"/>
      <c r="H15" s="139" t="str">
        <f>データ!AL6</f>
        <v>-</v>
      </c>
      <c r="I15" s="139"/>
      <c r="J15" s="139" t="str">
        <f>データ!AM6</f>
        <v>-</v>
      </c>
      <c r="K15" s="139"/>
      <c r="L15" s="139">
        <f>データ!AN6</f>
        <v>1387</v>
      </c>
      <c r="M15" s="139"/>
      <c r="N15" s="140">
        <f>データ!AO6</f>
        <v>2166</v>
      </c>
      <c r="O15" s="141"/>
      <c r="P15" s="8"/>
      <c r="Q15" s="8"/>
      <c r="R15" s="1"/>
      <c r="S15" s="176"/>
      <c r="T15" s="177"/>
      <c r="U15" s="177"/>
      <c r="V15" s="177"/>
      <c r="W15" s="177"/>
      <c r="X15" s="177"/>
      <c r="Y15" s="177"/>
      <c r="Z15" s="177"/>
      <c r="AA15" s="177"/>
      <c r="AB15" s="177"/>
      <c r="AC15" s="177"/>
      <c r="AD15" s="177"/>
      <c r="AE15" s="177"/>
      <c r="AF15" s="177"/>
      <c r="AG15" s="177"/>
      <c r="AH15" s="178"/>
      <c r="AI15" s="1"/>
      <c r="AJ15" s="1"/>
      <c r="AK15" s="108"/>
      <c r="AL15" s="109"/>
      <c r="AM15" s="109"/>
      <c r="AN15" s="109"/>
      <c r="AO15" s="109"/>
      <c r="AP15" s="109"/>
      <c r="AQ15" s="110"/>
    </row>
    <row r="16" spans="1:43" ht="23.1" customHeight="1" thickBot="1">
      <c r="A16" s="1"/>
      <c r="B16" s="129" t="s">
        <v>24</v>
      </c>
      <c r="C16" s="130"/>
      <c r="D16" s="130"/>
      <c r="E16" s="131"/>
      <c r="F16" s="142" t="str">
        <f>データ!AP6</f>
        <v>-</v>
      </c>
      <c r="G16" s="142"/>
      <c r="H16" s="142" t="str">
        <f>データ!AQ6</f>
        <v>-</v>
      </c>
      <c r="I16" s="142"/>
      <c r="J16" s="142" t="str">
        <f>データ!AR6</f>
        <v>-</v>
      </c>
      <c r="K16" s="142"/>
      <c r="L16" s="142">
        <f>データ!AS6</f>
        <v>1387</v>
      </c>
      <c r="M16" s="142"/>
      <c r="N16" s="134">
        <f>データ!AT6</f>
        <v>2166</v>
      </c>
      <c r="O16" s="135"/>
      <c r="P16" s="8"/>
      <c r="Q16" s="8"/>
      <c r="R16" s="1"/>
      <c r="S16" s="176"/>
      <c r="T16" s="177"/>
      <c r="U16" s="177"/>
      <c r="V16" s="177"/>
      <c r="W16" s="177"/>
      <c r="X16" s="177"/>
      <c r="Y16" s="177"/>
      <c r="Z16" s="177"/>
      <c r="AA16" s="177"/>
      <c r="AB16" s="177"/>
      <c r="AC16" s="177"/>
      <c r="AD16" s="177"/>
      <c r="AE16" s="177"/>
      <c r="AF16" s="177"/>
      <c r="AG16" s="177"/>
      <c r="AH16" s="178"/>
      <c r="AI16" s="1"/>
      <c r="AJ16" s="1"/>
      <c r="AK16" s="108"/>
      <c r="AL16" s="109"/>
      <c r="AM16" s="109"/>
      <c r="AN16" s="109"/>
      <c r="AO16" s="109"/>
      <c r="AP16" s="109"/>
      <c r="AQ16" s="110"/>
    </row>
    <row r="17" spans="1:43" ht="15.6" customHeight="1" thickBot="1">
      <c r="A17" s="1"/>
      <c r="B17" s="9"/>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8"/>
      <c r="AL17" s="109"/>
      <c r="AM17" s="109"/>
      <c r="AN17" s="109"/>
      <c r="AO17" s="109"/>
      <c r="AP17" s="109"/>
      <c r="AQ17" s="110"/>
    </row>
    <row r="18" spans="1:43" ht="23.1" customHeight="1">
      <c r="A18" s="1"/>
      <c r="B18" s="125"/>
      <c r="C18" s="126"/>
      <c r="D18" s="126"/>
      <c r="E18" s="126"/>
      <c r="F18" s="127" t="s">
        <v>25</v>
      </c>
      <c r="G18" s="127"/>
      <c r="H18" s="127"/>
      <c r="I18" s="127" t="s">
        <v>26</v>
      </c>
      <c r="J18" s="127"/>
      <c r="K18" s="127"/>
      <c r="L18" s="127" t="s">
        <v>24</v>
      </c>
      <c r="M18" s="127"/>
      <c r="N18" s="127"/>
      <c r="O18" s="128"/>
      <c r="P18" s="1"/>
      <c r="Q18" s="1"/>
      <c r="R18" s="1"/>
      <c r="S18" s="176"/>
      <c r="T18" s="177"/>
      <c r="U18" s="177"/>
      <c r="V18" s="177"/>
      <c r="W18" s="177"/>
      <c r="X18" s="177"/>
      <c r="Y18" s="177"/>
      <c r="Z18" s="177"/>
      <c r="AA18" s="177"/>
      <c r="AB18" s="177"/>
      <c r="AC18" s="177"/>
      <c r="AD18" s="177"/>
      <c r="AE18" s="177"/>
      <c r="AF18" s="177"/>
      <c r="AG18" s="177"/>
      <c r="AH18" s="178"/>
      <c r="AI18" s="1"/>
      <c r="AJ18" s="1"/>
      <c r="AK18" s="108"/>
      <c r="AL18" s="109"/>
      <c r="AM18" s="109"/>
      <c r="AN18" s="109"/>
      <c r="AO18" s="109"/>
      <c r="AP18" s="109"/>
      <c r="AQ18" s="110"/>
    </row>
    <row r="19" spans="1:43" ht="23.1" customHeight="1" thickBot="1">
      <c r="A19" s="1"/>
      <c r="B19" s="129" t="s">
        <v>27</v>
      </c>
      <c r="C19" s="130"/>
      <c r="D19" s="130"/>
      <c r="E19" s="131"/>
      <c r="F19" s="132" t="str">
        <f>データ!AU6</f>
        <v>-</v>
      </c>
      <c r="G19" s="132"/>
      <c r="H19" s="132"/>
      <c r="I19" s="132">
        <f>データ!AV6</f>
        <v>93603</v>
      </c>
      <c r="J19" s="132"/>
      <c r="K19" s="132"/>
      <c r="L19" s="132">
        <f>データ!AW6</f>
        <v>93603</v>
      </c>
      <c r="M19" s="132"/>
      <c r="N19" s="132"/>
      <c r="O19" s="133"/>
      <c r="P19" s="1"/>
      <c r="Q19" s="1"/>
      <c r="R19" s="1"/>
      <c r="S19" s="179"/>
      <c r="T19" s="180"/>
      <c r="U19" s="180"/>
      <c r="V19" s="180"/>
      <c r="W19" s="180"/>
      <c r="X19" s="180"/>
      <c r="Y19" s="180"/>
      <c r="Z19" s="180"/>
      <c r="AA19" s="180"/>
      <c r="AB19" s="180"/>
      <c r="AC19" s="180"/>
      <c r="AD19" s="180"/>
      <c r="AE19" s="180"/>
      <c r="AF19" s="180"/>
      <c r="AG19" s="180"/>
      <c r="AH19" s="181"/>
      <c r="AI19" s="1"/>
      <c r="AJ19" s="1"/>
      <c r="AK19" s="108"/>
      <c r="AL19" s="109"/>
      <c r="AM19" s="109"/>
      <c r="AN19" s="109"/>
      <c r="AO19" s="109"/>
      <c r="AP19" s="109"/>
      <c r="AQ19" s="11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31</v>
      </c>
      <c r="AL39" s="106"/>
      <c r="AM39" s="106"/>
      <c r="AN39" s="106"/>
      <c r="AO39" s="106"/>
      <c r="AP39" s="106"/>
      <c r="AQ39" s="107"/>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173</v>
      </c>
      <c r="AL40" s="109"/>
      <c r="AM40" s="109"/>
      <c r="AN40" s="109"/>
      <c r="AO40" s="109"/>
      <c r="AP40" s="109"/>
      <c r="AQ40" s="110"/>
    </row>
    <row r="41" spans="1:43" ht="29.45" customHeight="1">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33</v>
      </c>
      <c r="AL97" s="106"/>
      <c r="AM97" s="106"/>
      <c r="AN97" s="106"/>
      <c r="AO97" s="106"/>
      <c r="AP97" s="106"/>
      <c r="AQ97" s="107"/>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174</v>
      </c>
      <c r="AL99" s="120"/>
      <c r="AM99" s="120"/>
      <c r="AN99" s="120"/>
      <c r="AO99" s="120"/>
      <c r="AP99" s="120"/>
      <c r="AQ99" s="121"/>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 customHeight="1">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54">
      <c r="A6" s="46" t="s">
        <v>112</v>
      </c>
      <c r="B6" s="64" t="str">
        <f>B7</f>
        <v>2015</v>
      </c>
      <c r="C6" s="64" t="str">
        <f t="shared" ref="C6:AW6" si="6">C7</f>
        <v>392090</v>
      </c>
      <c r="D6" s="64" t="str">
        <f t="shared" si="6"/>
        <v>47</v>
      </c>
      <c r="E6" s="64" t="str">
        <f t="shared" si="6"/>
        <v>04</v>
      </c>
      <c r="F6" s="64" t="str">
        <f t="shared" si="6"/>
        <v>0</v>
      </c>
      <c r="G6" s="64" t="str">
        <f t="shared" si="6"/>
        <v>000</v>
      </c>
      <c r="H6" s="64" t="str">
        <f t="shared" si="6"/>
        <v>高知県　土佐清水市</v>
      </c>
      <c r="I6" s="64" t="str">
        <f t="shared" si="6"/>
        <v>法非適用</v>
      </c>
      <c r="J6" s="64" t="str">
        <f t="shared" si="6"/>
        <v>電気事業</v>
      </c>
      <c r="K6" s="65" t="str">
        <f t="shared" si="6"/>
        <v>該当数値なし</v>
      </c>
      <c r="L6" s="66" t="str">
        <f t="shared" si="6"/>
        <v>-</v>
      </c>
      <c r="M6" s="66" t="str">
        <f t="shared" si="6"/>
        <v>-</v>
      </c>
      <c r="N6" s="66" t="str">
        <f t="shared" si="6"/>
        <v>-</v>
      </c>
      <c r="O6" s="66">
        <f t="shared" si="6"/>
        <v>2</v>
      </c>
      <c r="P6" s="66" t="str">
        <f t="shared" si="6"/>
        <v>-</v>
      </c>
      <c r="Q6" s="67" t="str">
        <f>Q7</f>
        <v>平成46年5月27日　太田太陽光発電所</v>
      </c>
      <c r="R6" s="68" t="str">
        <f t="shared" si="6"/>
        <v>平成46年5月27日　太田太陽光発電所</v>
      </c>
      <c r="S6" s="64" t="str">
        <f t="shared" si="6"/>
        <v>無</v>
      </c>
      <c r="T6" s="68" t="str">
        <f t="shared" si="6"/>
        <v>四国電力株式会社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f t="shared" si="6"/>
        <v>1387</v>
      </c>
      <c r="AO6" s="66">
        <f t="shared" si="6"/>
        <v>2166</v>
      </c>
      <c r="AP6" s="66" t="str">
        <f t="shared" si="6"/>
        <v>-</v>
      </c>
      <c r="AQ6" s="66" t="str">
        <f t="shared" si="6"/>
        <v>-</v>
      </c>
      <c r="AR6" s="66" t="str">
        <f t="shared" si="6"/>
        <v>-</v>
      </c>
      <c r="AS6" s="66">
        <f t="shared" si="6"/>
        <v>1387</v>
      </c>
      <c r="AT6" s="66">
        <f t="shared" si="6"/>
        <v>2166</v>
      </c>
      <c r="AU6" s="66" t="str">
        <f t="shared" si="6"/>
        <v>-</v>
      </c>
      <c r="AV6" s="66">
        <f t="shared" si="6"/>
        <v>93603</v>
      </c>
      <c r="AW6" s="66">
        <f t="shared" si="6"/>
        <v>93603</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113</v>
      </c>
      <c r="C7" s="74" t="s">
        <v>114</v>
      </c>
      <c r="D7" s="74" t="s">
        <v>115</v>
      </c>
      <c r="E7" s="74" t="s">
        <v>116</v>
      </c>
      <c r="F7" s="74" t="s">
        <v>117</v>
      </c>
      <c r="G7" s="74" t="s">
        <v>118</v>
      </c>
      <c r="H7" s="74" t="s">
        <v>119</v>
      </c>
      <c r="I7" s="74" t="s">
        <v>120</v>
      </c>
      <c r="J7" s="74" t="s">
        <v>121</v>
      </c>
      <c r="K7" s="75" t="s">
        <v>122</v>
      </c>
      <c r="L7" s="76" t="s">
        <v>123</v>
      </c>
      <c r="M7" s="76" t="s">
        <v>123</v>
      </c>
      <c r="N7" s="77" t="s">
        <v>123</v>
      </c>
      <c r="O7" s="77">
        <v>2</v>
      </c>
      <c r="P7" s="77" t="s">
        <v>123</v>
      </c>
      <c r="Q7" s="78" t="s">
        <v>124</v>
      </c>
      <c r="R7" s="78" t="s">
        <v>124</v>
      </c>
      <c r="S7" s="79" t="s">
        <v>125</v>
      </c>
      <c r="T7" s="78" t="s">
        <v>126</v>
      </c>
      <c r="U7" s="75" t="s">
        <v>123</v>
      </c>
      <c r="V7" s="77" t="s">
        <v>123</v>
      </c>
      <c r="W7" s="77" t="s">
        <v>123</v>
      </c>
      <c r="X7" s="77" t="s">
        <v>123</v>
      </c>
      <c r="Y7" s="77" t="s">
        <v>123</v>
      </c>
      <c r="Z7" s="77" t="s">
        <v>123</v>
      </c>
      <c r="AA7" s="77" t="s">
        <v>123</v>
      </c>
      <c r="AB7" s="77" t="s">
        <v>123</v>
      </c>
      <c r="AC7" s="77" t="s">
        <v>123</v>
      </c>
      <c r="AD7" s="77" t="s">
        <v>123</v>
      </c>
      <c r="AE7" s="77" t="s">
        <v>123</v>
      </c>
      <c r="AF7" s="77" t="s">
        <v>123</v>
      </c>
      <c r="AG7" s="77" t="s">
        <v>123</v>
      </c>
      <c r="AH7" s="77" t="s">
        <v>123</v>
      </c>
      <c r="AI7" s="77" t="s">
        <v>123</v>
      </c>
      <c r="AJ7" s="77" t="s">
        <v>123</v>
      </c>
      <c r="AK7" s="77" t="s">
        <v>123</v>
      </c>
      <c r="AL7" s="77" t="s">
        <v>123</v>
      </c>
      <c r="AM7" s="77" t="s">
        <v>123</v>
      </c>
      <c r="AN7" s="77">
        <v>1387</v>
      </c>
      <c r="AO7" s="77">
        <v>2166</v>
      </c>
      <c r="AP7" s="77" t="s">
        <v>123</v>
      </c>
      <c r="AQ7" s="77" t="s">
        <v>123</v>
      </c>
      <c r="AR7" s="77" t="s">
        <v>123</v>
      </c>
      <c r="AS7" s="77">
        <v>1387</v>
      </c>
      <c r="AT7" s="77">
        <v>2166</v>
      </c>
      <c r="AU7" s="77" t="s">
        <v>123</v>
      </c>
      <c r="AV7" s="77">
        <v>93603</v>
      </c>
      <c r="AW7" s="77">
        <v>93603</v>
      </c>
      <c r="AX7" s="80" t="s">
        <v>123</v>
      </c>
      <c r="AY7" s="80" t="s">
        <v>123</v>
      </c>
      <c r="AZ7" s="80" t="s">
        <v>123</v>
      </c>
      <c r="BA7" s="80">
        <v>340.6</v>
      </c>
      <c r="BB7" s="80">
        <v>328.7</v>
      </c>
      <c r="BC7" s="80" t="s">
        <v>123</v>
      </c>
      <c r="BD7" s="80" t="s">
        <v>123</v>
      </c>
      <c r="BE7" s="80" t="s">
        <v>123</v>
      </c>
      <c r="BF7" s="80">
        <v>124.7</v>
      </c>
      <c r="BG7" s="80">
        <v>118.8</v>
      </c>
      <c r="BH7" s="80">
        <v>100</v>
      </c>
      <c r="BI7" s="80" t="s">
        <v>123</v>
      </c>
      <c r="BJ7" s="80" t="s">
        <v>123</v>
      </c>
      <c r="BK7" s="80" t="s">
        <v>123</v>
      </c>
      <c r="BL7" s="80">
        <v>436.7</v>
      </c>
      <c r="BM7" s="80">
        <v>418.2</v>
      </c>
      <c r="BN7" s="80" t="s">
        <v>123</v>
      </c>
      <c r="BO7" s="80" t="s">
        <v>123</v>
      </c>
      <c r="BP7" s="80" t="s">
        <v>123</v>
      </c>
      <c r="BQ7" s="80">
        <v>324.60000000000002</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t="s">
        <v>123</v>
      </c>
      <c r="CF7" s="80" t="s">
        <v>123</v>
      </c>
      <c r="CG7" s="80" t="s">
        <v>123</v>
      </c>
      <c r="CH7" s="80">
        <v>12760.6</v>
      </c>
      <c r="CI7" s="80">
        <v>13370.7</v>
      </c>
      <c r="CJ7" s="80" t="s">
        <v>123</v>
      </c>
      <c r="CK7" s="80" t="s">
        <v>123</v>
      </c>
      <c r="CL7" s="80" t="s">
        <v>123</v>
      </c>
      <c r="CM7" s="80">
        <v>17642.5</v>
      </c>
      <c r="CN7" s="80">
        <v>18815.8</v>
      </c>
      <c r="CO7" s="77" t="s">
        <v>123</v>
      </c>
      <c r="CP7" s="77" t="s">
        <v>123</v>
      </c>
      <c r="CQ7" s="77" t="s">
        <v>123</v>
      </c>
      <c r="CR7" s="77">
        <v>45484</v>
      </c>
      <c r="CS7" s="77">
        <v>71376</v>
      </c>
      <c r="CT7" s="77" t="s">
        <v>123</v>
      </c>
      <c r="CU7" s="77" t="s">
        <v>123</v>
      </c>
      <c r="CV7" s="77" t="s">
        <v>123</v>
      </c>
      <c r="CW7" s="77">
        <v>58539</v>
      </c>
      <c r="CX7" s="77">
        <v>37685</v>
      </c>
      <c r="CY7" s="77">
        <v>1740</v>
      </c>
      <c r="CZ7" s="80" t="s">
        <v>123</v>
      </c>
      <c r="DA7" s="80" t="s">
        <v>123</v>
      </c>
      <c r="DB7" s="80" t="s">
        <v>123</v>
      </c>
      <c r="DC7" s="80">
        <v>9.1</v>
      </c>
      <c r="DD7" s="80">
        <v>14.2</v>
      </c>
      <c r="DE7" s="80" t="s">
        <v>123</v>
      </c>
      <c r="DF7" s="80" t="s">
        <v>123</v>
      </c>
      <c r="DG7" s="80" t="s">
        <v>123</v>
      </c>
      <c r="DH7" s="80">
        <v>37.700000000000003</v>
      </c>
      <c r="DI7" s="80">
        <v>33.9</v>
      </c>
      <c r="DJ7" s="80" t="s">
        <v>123</v>
      </c>
      <c r="DK7" s="80" t="s">
        <v>123</v>
      </c>
      <c r="DL7" s="80" t="s">
        <v>123</v>
      </c>
      <c r="DM7" s="80">
        <v>5.8</v>
      </c>
      <c r="DN7" s="80">
        <v>0.7</v>
      </c>
      <c r="DO7" s="80" t="s">
        <v>123</v>
      </c>
      <c r="DP7" s="80" t="s">
        <v>123</v>
      </c>
      <c r="DQ7" s="80" t="s">
        <v>123</v>
      </c>
      <c r="DR7" s="80">
        <v>13.7</v>
      </c>
      <c r="DS7" s="80">
        <v>16.3</v>
      </c>
      <c r="DT7" s="80" t="s">
        <v>123</v>
      </c>
      <c r="DU7" s="80" t="s">
        <v>123</v>
      </c>
      <c r="DV7" s="80" t="s">
        <v>123</v>
      </c>
      <c r="DW7" s="80">
        <v>1225.4000000000001</v>
      </c>
      <c r="DX7" s="80">
        <v>784.5</v>
      </c>
      <c r="DY7" s="80" t="s">
        <v>123</v>
      </c>
      <c r="DZ7" s="80" t="s">
        <v>123</v>
      </c>
      <c r="EA7" s="80" t="s">
        <v>123</v>
      </c>
      <c r="EB7" s="80">
        <v>99.7</v>
      </c>
      <c r="EC7" s="80">
        <v>101.4</v>
      </c>
      <c r="ED7" s="80" t="s">
        <v>123</v>
      </c>
      <c r="EE7" s="80" t="s">
        <v>123</v>
      </c>
      <c r="EF7" s="80" t="s">
        <v>123</v>
      </c>
      <c r="EG7" s="80" t="s">
        <v>123</v>
      </c>
      <c r="EH7" s="80" t="s">
        <v>123</v>
      </c>
      <c r="EI7" s="80" t="s">
        <v>123</v>
      </c>
      <c r="EJ7" s="80" t="s">
        <v>123</v>
      </c>
      <c r="EK7" s="80" t="s">
        <v>123</v>
      </c>
      <c r="EL7" s="80" t="s">
        <v>123</v>
      </c>
      <c r="EM7" s="80" t="s">
        <v>123</v>
      </c>
      <c r="EN7" s="80" t="s">
        <v>123</v>
      </c>
      <c r="EO7" s="80" t="s">
        <v>123</v>
      </c>
      <c r="EP7" s="80" t="s">
        <v>123</v>
      </c>
      <c r="EQ7" s="80">
        <v>100</v>
      </c>
      <c r="ER7" s="80">
        <v>100</v>
      </c>
      <c r="ES7" s="80" t="s">
        <v>123</v>
      </c>
      <c r="ET7" s="80" t="s">
        <v>123</v>
      </c>
      <c r="EU7" s="80" t="s">
        <v>123</v>
      </c>
      <c r="EV7" s="80">
        <v>70.2</v>
      </c>
      <c r="EW7" s="80">
        <v>72.7</v>
      </c>
      <c r="EX7" s="77" t="s">
        <v>123</v>
      </c>
      <c r="EY7" s="80" t="s">
        <v>123</v>
      </c>
      <c r="EZ7" s="80" t="s">
        <v>123</v>
      </c>
      <c r="FA7" s="80" t="s">
        <v>123</v>
      </c>
      <c r="FB7" s="80" t="s">
        <v>123</v>
      </c>
      <c r="FC7" s="80" t="s">
        <v>123</v>
      </c>
      <c r="FD7" s="80" t="s">
        <v>123</v>
      </c>
      <c r="FE7" s="80" t="s">
        <v>123</v>
      </c>
      <c r="FF7" s="80" t="s">
        <v>123</v>
      </c>
      <c r="FG7" s="80">
        <v>56.1</v>
      </c>
      <c r="FH7" s="80">
        <v>61.8</v>
      </c>
      <c r="FI7" s="80" t="s">
        <v>123</v>
      </c>
      <c r="FJ7" s="80" t="s">
        <v>123</v>
      </c>
      <c r="FK7" s="80" t="s">
        <v>123</v>
      </c>
      <c r="FL7" s="80" t="s">
        <v>123</v>
      </c>
      <c r="FM7" s="80" t="s">
        <v>123</v>
      </c>
      <c r="FN7" s="80" t="s">
        <v>123</v>
      </c>
      <c r="FO7" s="80" t="s">
        <v>123</v>
      </c>
      <c r="FP7" s="80" t="s">
        <v>123</v>
      </c>
      <c r="FQ7" s="80">
        <v>16.7</v>
      </c>
      <c r="FR7" s="80">
        <v>8.6999999999999993</v>
      </c>
      <c r="FS7" s="80" t="s">
        <v>123</v>
      </c>
      <c r="FT7" s="80" t="s">
        <v>123</v>
      </c>
      <c r="FU7" s="80" t="s">
        <v>123</v>
      </c>
      <c r="FV7" s="80" t="s">
        <v>123</v>
      </c>
      <c r="FW7" s="80" t="s">
        <v>123</v>
      </c>
      <c r="FX7" s="80" t="s">
        <v>123</v>
      </c>
      <c r="FY7" s="80" t="s">
        <v>123</v>
      </c>
      <c r="FZ7" s="80" t="s">
        <v>123</v>
      </c>
      <c r="GA7" s="80">
        <v>333.7</v>
      </c>
      <c r="GB7" s="80">
        <v>334.6</v>
      </c>
      <c r="GC7" s="80" t="s">
        <v>123</v>
      </c>
      <c r="GD7" s="80" t="s">
        <v>123</v>
      </c>
      <c r="GE7" s="80" t="s">
        <v>123</v>
      </c>
      <c r="GF7" s="80" t="s">
        <v>123</v>
      </c>
      <c r="GG7" s="80" t="s">
        <v>123</v>
      </c>
      <c r="GH7" s="80" t="s">
        <v>123</v>
      </c>
      <c r="GI7" s="80" t="s">
        <v>123</v>
      </c>
      <c r="GJ7" s="80" t="s">
        <v>123</v>
      </c>
      <c r="GK7" s="80" t="s">
        <v>123</v>
      </c>
      <c r="GL7" s="80" t="s">
        <v>123</v>
      </c>
      <c r="GM7" s="80" t="s">
        <v>123</v>
      </c>
      <c r="GN7" s="80" t="s">
        <v>123</v>
      </c>
      <c r="GO7" s="80" t="s">
        <v>123</v>
      </c>
      <c r="GP7" s="80" t="s">
        <v>123</v>
      </c>
      <c r="GQ7" s="80" t="s">
        <v>123</v>
      </c>
      <c r="GR7" s="80" t="s">
        <v>123</v>
      </c>
      <c r="GS7" s="80" t="s">
        <v>123</v>
      </c>
      <c r="GT7" s="80" t="s">
        <v>123</v>
      </c>
      <c r="GU7" s="80">
        <v>58.4</v>
      </c>
      <c r="GV7" s="80">
        <v>80.599999999999994</v>
      </c>
      <c r="GW7" s="77" t="s">
        <v>123</v>
      </c>
      <c r="GX7" s="80" t="s">
        <v>123</v>
      </c>
      <c r="GY7" s="80" t="s">
        <v>123</v>
      </c>
      <c r="GZ7" s="80" t="s">
        <v>123</v>
      </c>
      <c r="HA7" s="80" t="s">
        <v>123</v>
      </c>
      <c r="HB7" s="80" t="s">
        <v>123</v>
      </c>
      <c r="HC7" s="80" t="s">
        <v>123</v>
      </c>
      <c r="HD7" s="80" t="s">
        <v>123</v>
      </c>
      <c r="HE7" s="80" t="s">
        <v>123</v>
      </c>
      <c r="HF7" s="80">
        <v>50.3</v>
      </c>
      <c r="HG7" s="80">
        <v>47.9</v>
      </c>
      <c r="HH7" s="80" t="s">
        <v>123</v>
      </c>
      <c r="HI7" s="80" t="s">
        <v>123</v>
      </c>
      <c r="HJ7" s="80" t="s">
        <v>123</v>
      </c>
      <c r="HK7" s="80" t="s">
        <v>123</v>
      </c>
      <c r="HL7" s="80" t="s">
        <v>123</v>
      </c>
      <c r="HM7" s="80" t="s">
        <v>123</v>
      </c>
      <c r="HN7" s="80" t="s">
        <v>123</v>
      </c>
      <c r="HO7" s="80" t="s">
        <v>123</v>
      </c>
      <c r="HP7" s="80">
        <v>5.2</v>
      </c>
      <c r="HQ7" s="80">
        <v>13</v>
      </c>
      <c r="HR7" s="80" t="s">
        <v>123</v>
      </c>
      <c r="HS7" s="80" t="s">
        <v>123</v>
      </c>
      <c r="HT7" s="80" t="s">
        <v>123</v>
      </c>
      <c r="HU7" s="80" t="s">
        <v>123</v>
      </c>
      <c r="HV7" s="80" t="s">
        <v>123</v>
      </c>
      <c r="HW7" s="80" t="s">
        <v>123</v>
      </c>
      <c r="HX7" s="80" t="s">
        <v>123</v>
      </c>
      <c r="HY7" s="80" t="s">
        <v>123</v>
      </c>
      <c r="HZ7" s="80">
        <v>26.3</v>
      </c>
      <c r="IA7" s="80">
        <v>24.5</v>
      </c>
      <c r="IB7" s="80" t="s">
        <v>123</v>
      </c>
      <c r="IC7" s="80" t="s">
        <v>123</v>
      </c>
      <c r="ID7" s="80" t="s">
        <v>123</v>
      </c>
      <c r="IE7" s="80" t="s">
        <v>123</v>
      </c>
      <c r="IF7" s="80" t="s">
        <v>123</v>
      </c>
      <c r="IG7" s="80" t="s">
        <v>123</v>
      </c>
      <c r="IH7" s="80" t="s">
        <v>123</v>
      </c>
      <c r="II7" s="80" t="s">
        <v>123</v>
      </c>
      <c r="IJ7" s="80" t="s">
        <v>123</v>
      </c>
      <c r="IK7" s="80" t="s">
        <v>123</v>
      </c>
      <c r="IL7" s="80" t="s">
        <v>123</v>
      </c>
      <c r="IM7" s="80" t="s">
        <v>123</v>
      </c>
      <c r="IN7" s="80" t="s">
        <v>123</v>
      </c>
      <c r="IO7" s="80" t="s">
        <v>123</v>
      </c>
      <c r="IP7" s="80" t="s">
        <v>123</v>
      </c>
      <c r="IQ7" s="80" t="s">
        <v>123</v>
      </c>
      <c r="IR7" s="80" t="s">
        <v>123</v>
      </c>
      <c r="IS7" s="80" t="s">
        <v>123</v>
      </c>
      <c r="IT7" s="80">
        <v>52.3</v>
      </c>
      <c r="IU7" s="80">
        <v>52.8</v>
      </c>
      <c r="IV7" s="77" t="s">
        <v>123</v>
      </c>
      <c r="IW7" s="80" t="s">
        <v>123</v>
      </c>
      <c r="IX7" s="80" t="s">
        <v>123</v>
      </c>
      <c r="IY7" s="80" t="s">
        <v>123</v>
      </c>
      <c r="IZ7" s="80" t="s">
        <v>123</v>
      </c>
      <c r="JA7" s="80" t="s">
        <v>123</v>
      </c>
      <c r="JB7" s="80" t="s">
        <v>123</v>
      </c>
      <c r="JC7" s="80" t="s">
        <v>123</v>
      </c>
      <c r="JD7" s="80" t="s">
        <v>123</v>
      </c>
      <c r="JE7" s="80">
        <v>18.5</v>
      </c>
      <c r="JF7" s="80">
        <v>16.100000000000001</v>
      </c>
      <c r="JG7" s="80" t="s">
        <v>123</v>
      </c>
      <c r="JH7" s="80" t="s">
        <v>123</v>
      </c>
      <c r="JI7" s="80" t="s">
        <v>123</v>
      </c>
      <c r="JJ7" s="80" t="s">
        <v>123</v>
      </c>
      <c r="JK7" s="80" t="s">
        <v>123</v>
      </c>
      <c r="JL7" s="80" t="s">
        <v>123</v>
      </c>
      <c r="JM7" s="80" t="s">
        <v>123</v>
      </c>
      <c r="JN7" s="80" t="s">
        <v>123</v>
      </c>
      <c r="JO7" s="80">
        <v>43.7</v>
      </c>
      <c r="JP7" s="80">
        <v>45.4</v>
      </c>
      <c r="JQ7" s="80" t="s">
        <v>123</v>
      </c>
      <c r="JR7" s="80" t="s">
        <v>123</v>
      </c>
      <c r="JS7" s="80" t="s">
        <v>123</v>
      </c>
      <c r="JT7" s="80" t="s">
        <v>123</v>
      </c>
      <c r="JU7" s="80" t="s">
        <v>123</v>
      </c>
      <c r="JV7" s="80" t="s">
        <v>123</v>
      </c>
      <c r="JW7" s="80" t="s">
        <v>123</v>
      </c>
      <c r="JX7" s="80" t="s">
        <v>123</v>
      </c>
      <c r="JY7" s="80">
        <v>146.19999999999999</v>
      </c>
      <c r="JZ7" s="80">
        <v>137.1</v>
      </c>
      <c r="KA7" s="80" t="s">
        <v>123</v>
      </c>
      <c r="KB7" s="80" t="s">
        <v>123</v>
      </c>
      <c r="KC7" s="80" t="s">
        <v>123</v>
      </c>
      <c r="KD7" s="80" t="s">
        <v>123</v>
      </c>
      <c r="KE7" s="80" t="s">
        <v>123</v>
      </c>
      <c r="KF7" s="80" t="s">
        <v>123</v>
      </c>
      <c r="KG7" s="80" t="s">
        <v>123</v>
      </c>
      <c r="KH7" s="80" t="s">
        <v>123</v>
      </c>
      <c r="KI7" s="80" t="s">
        <v>123</v>
      </c>
      <c r="KJ7" s="80" t="s">
        <v>123</v>
      </c>
      <c r="KK7" s="80" t="s">
        <v>123</v>
      </c>
      <c r="KL7" s="80" t="s">
        <v>123</v>
      </c>
      <c r="KM7" s="80" t="s">
        <v>123</v>
      </c>
      <c r="KN7" s="80" t="s">
        <v>123</v>
      </c>
      <c r="KO7" s="80" t="s">
        <v>123</v>
      </c>
      <c r="KP7" s="80" t="s">
        <v>123</v>
      </c>
      <c r="KQ7" s="80" t="s">
        <v>123</v>
      </c>
      <c r="KR7" s="80" t="s">
        <v>123</v>
      </c>
      <c r="KS7" s="80">
        <v>98.4</v>
      </c>
      <c r="KT7" s="80">
        <v>98.4</v>
      </c>
      <c r="KU7" s="77">
        <v>1740</v>
      </c>
      <c r="KV7" s="80" t="s">
        <v>123</v>
      </c>
      <c r="KW7" s="80" t="s">
        <v>123</v>
      </c>
      <c r="KX7" s="80" t="s">
        <v>123</v>
      </c>
      <c r="KY7" s="80">
        <v>9.1</v>
      </c>
      <c r="KZ7" s="80">
        <v>14.2</v>
      </c>
      <c r="LA7" s="80" t="s">
        <v>123</v>
      </c>
      <c r="LB7" s="80" t="s">
        <v>123</v>
      </c>
      <c r="LC7" s="80" t="s">
        <v>123</v>
      </c>
      <c r="LD7" s="80">
        <v>13.7</v>
      </c>
      <c r="LE7" s="80">
        <v>12</v>
      </c>
      <c r="LF7" s="80" t="s">
        <v>123</v>
      </c>
      <c r="LG7" s="80" t="s">
        <v>123</v>
      </c>
      <c r="LH7" s="80" t="s">
        <v>123</v>
      </c>
      <c r="LI7" s="80">
        <v>5.8</v>
      </c>
      <c r="LJ7" s="80">
        <v>0.7</v>
      </c>
      <c r="LK7" s="80" t="s">
        <v>123</v>
      </c>
      <c r="LL7" s="80" t="s">
        <v>123</v>
      </c>
      <c r="LM7" s="80" t="s">
        <v>123</v>
      </c>
      <c r="LN7" s="80">
        <v>2.9</v>
      </c>
      <c r="LO7" s="80">
        <v>0.6</v>
      </c>
      <c r="LP7" s="80" t="s">
        <v>123</v>
      </c>
      <c r="LQ7" s="80" t="s">
        <v>123</v>
      </c>
      <c r="LR7" s="80" t="s">
        <v>123</v>
      </c>
      <c r="LS7" s="80">
        <v>1225.4000000000001</v>
      </c>
      <c r="LT7" s="80">
        <v>784.5</v>
      </c>
      <c r="LU7" s="80" t="s">
        <v>123</v>
      </c>
      <c r="LV7" s="80" t="s">
        <v>123</v>
      </c>
      <c r="LW7" s="80" t="s">
        <v>123</v>
      </c>
      <c r="LX7" s="80">
        <v>282.39999999999998</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t="s">
        <v>123</v>
      </c>
      <c r="MM7" s="80">
        <v>100</v>
      </c>
      <c r="MN7" s="80">
        <v>100</v>
      </c>
      <c r="MO7" s="80" t="s">
        <v>123</v>
      </c>
      <c r="MP7" s="80" t="s">
        <v>123</v>
      </c>
      <c r="MQ7" s="80" t="s">
        <v>123</v>
      </c>
      <c r="MR7" s="80">
        <v>100</v>
      </c>
      <c r="MS7" s="80">
        <v>96.6</v>
      </c>
      <c r="MT7" s="80" t="s">
        <v>123</v>
      </c>
      <c r="MU7" s="80" t="s">
        <v>123</v>
      </c>
      <c r="MV7" s="80" t="s">
        <v>123</v>
      </c>
      <c r="MW7" s="80" t="s">
        <v>123</v>
      </c>
      <c r="MX7" s="80" t="s">
        <v>123</v>
      </c>
      <c r="MY7" s="80" t="s">
        <v>123</v>
      </c>
      <c r="MZ7" s="80" t="s">
        <v>123</v>
      </c>
      <c r="NA7" s="80" t="s">
        <v>123</v>
      </c>
      <c r="NB7" s="80" t="s">
        <v>123</v>
      </c>
      <c r="NC7" s="80" t="s">
        <v>123</v>
      </c>
      <c r="ND7" s="80" t="s">
        <v>123</v>
      </c>
      <c r="NE7" s="80" t="s">
        <v>123</v>
      </c>
      <c r="NF7" s="80" t="s">
        <v>123</v>
      </c>
      <c r="NG7" s="80" t="s">
        <v>123</v>
      </c>
      <c r="NH7" s="80" t="s">
        <v>123</v>
      </c>
      <c r="NI7" s="80">
        <v>2</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127</v>
      </c>
      <c r="FA8" s="82"/>
      <c r="FB8" s="82"/>
      <c r="FC8" s="82"/>
      <c r="FD8" s="82"/>
      <c r="FE8" s="83"/>
      <c r="FF8" s="82"/>
      <c r="FG8" s="82"/>
      <c r="FH8" s="82" t="str">
        <f>FI4</f>
        <v>修繕費比率（％）</v>
      </c>
      <c r="FI8" s="82" t="b">
        <f>IF(SUM($L$6,$MT$7:$MW$7)=0,FALSE,TRUE)</f>
        <v>0</v>
      </c>
      <c r="FJ8" s="84" t="s">
        <v>127</v>
      </c>
      <c r="FK8" s="82"/>
      <c r="FL8" s="82"/>
      <c r="FM8" s="82"/>
      <c r="FN8" s="82"/>
      <c r="FO8" s="82"/>
      <c r="FP8" s="83"/>
      <c r="FQ8" s="82"/>
      <c r="FR8" s="82" t="str">
        <f>FS4</f>
        <v>企業債残高対料金収入比率（％）</v>
      </c>
      <c r="FS8" s="82" t="b">
        <f>IF(SUM($L$6,$MT$7:$MW$7)=0,FALSE,TRUE)</f>
        <v>0</v>
      </c>
      <c r="FT8" s="84" t="s">
        <v>127</v>
      </c>
      <c r="FU8" s="82"/>
      <c r="FV8" s="82"/>
      <c r="FW8" s="82"/>
      <c r="FX8" s="82"/>
      <c r="FY8" s="82"/>
      <c r="FZ8" s="82"/>
      <c r="GA8" s="83"/>
      <c r="GB8" s="82" t="str">
        <f>GC4</f>
        <v>有形固定資産減価償却率（％）</v>
      </c>
      <c r="GC8" s="82" t="b">
        <v>0</v>
      </c>
      <c r="GD8" s="84" t="s">
        <v>128</v>
      </c>
      <c r="GE8" s="82"/>
      <c r="GF8" s="82"/>
      <c r="GG8" s="82"/>
      <c r="GH8" s="82"/>
      <c r="GI8" s="82"/>
      <c r="GJ8" s="82"/>
      <c r="GK8" s="82"/>
      <c r="GL8" s="82" t="str">
        <f>GM4</f>
        <v>FIT収入割合（％）</v>
      </c>
      <c r="GM8" s="82" t="b">
        <f>IF(SUM($L$6,$MT$7:$MW$7)=0,FALSE,TRUE)</f>
        <v>0</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v>0</v>
      </c>
      <c r="IC8" s="84" t="s">
        <v>128</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v>0</v>
      </c>
      <c r="KB8" s="84" t="s">
        <v>128</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1</v>
      </c>
      <c r="KW8" s="84" t="s">
        <v>127</v>
      </c>
      <c r="KX8" s="82"/>
      <c r="KY8" s="82"/>
      <c r="KZ8" s="82"/>
      <c r="LA8" s="82"/>
      <c r="LB8" s="83"/>
      <c r="LC8" s="82"/>
      <c r="LD8" s="82"/>
      <c r="LE8" s="82" t="str">
        <f>LF4</f>
        <v>修繕費比率（％）</v>
      </c>
      <c r="LF8" s="82" t="b">
        <f>IF(SUM($O$7,$NF$7:$NI$7)=0,FALSE,TRUE)</f>
        <v>1</v>
      </c>
      <c r="LG8" s="84" t="s">
        <v>127</v>
      </c>
      <c r="LH8" s="82"/>
      <c r="LI8" s="82"/>
      <c r="LJ8" s="82"/>
      <c r="LK8" s="82"/>
      <c r="LL8" s="82"/>
      <c r="LM8" s="83"/>
      <c r="LN8" s="82"/>
      <c r="LO8" s="82" t="str">
        <f>LP4</f>
        <v>企業債残高対料金収入比率（％）</v>
      </c>
      <c r="LP8" s="82" t="b">
        <f>IF(SUM($O$7,$NF$7:$NI$7)=0,FALSE,TRUE)</f>
        <v>1</v>
      </c>
      <c r="LQ8" s="84" t="s">
        <v>127</v>
      </c>
      <c r="LR8" s="82"/>
      <c r="LS8" s="82"/>
      <c r="LT8" s="82"/>
      <c r="LU8" s="82"/>
      <c r="LV8" s="82"/>
      <c r="LW8" s="82"/>
      <c r="LX8" s="83"/>
      <c r="LY8" s="82" t="str">
        <f>LZ4</f>
        <v>有形固定資産減価償却率（％）</v>
      </c>
      <c r="LZ8" s="82" t="b">
        <v>0</v>
      </c>
      <c r="MA8" s="84" t="s">
        <v>128</v>
      </c>
      <c r="MB8" s="82"/>
      <c r="MC8" s="82"/>
      <c r="MD8" s="82"/>
      <c r="ME8" s="82"/>
      <c r="MF8" s="82"/>
      <c r="MG8" s="82"/>
      <c r="MH8" s="82"/>
      <c r="MI8" s="82" t="str">
        <f>MJ4</f>
        <v>FIT収入割合（％）</v>
      </c>
      <c r="MJ8" s="82" t="b">
        <f>IF(SUM($O$7,$NF$7:$NI$7)=0,FALSE,TRUE)</f>
        <v>1</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（最大出力合計1,740kW）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（最大出力合計1,740kW）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t="str">
        <f>AX7</f>
        <v>-</v>
      </c>
      <c r="AY11" s="92" t="str">
        <f>AY7</f>
        <v>-</v>
      </c>
      <c r="AZ11" s="92" t="str">
        <f>AZ7</f>
        <v>-</v>
      </c>
      <c r="BA11" s="92">
        <f>BA7</f>
        <v>340.6</v>
      </c>
      <c r="BB11" s="92">
        <f>BB7</f>
        <v>328.7</v>
      </c>
      <c r="BC11" s="81"/>
      <c r="BD11" s="81"/>
      <c r="BE11" s="81"/>
      <c r="BF11" s="81"/>
      <c r="BG11" s="81"/>
      <c r="BH11" s="91" t="s">
        <v>136</v>
      </c>
      <c r="BI11" s="92" t="str">
        <f>BI7</f>
        <v>-</v>
      </c>
      <c r="BJ11" s="92" t="str">
        <f>BJ7</f>
        <v>-</v>
      </c>
      <c r="BK11" s="92" t="str">
        <f>BK7</f>
        <v>-</v>
      </c>
      <c r="BL11" s="92">
        <f>BL7</f>
        <v>436.7</v>
      </c>
      <c r="BM11" s="92">
        <f>BM7</f>
        <v>418.2</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136</v>
      </c>
      <c r="CE11" s="92" t="str">
        <f>CE7</f>
        <v>-</v>
      </c>
      <c r="CF11" s="92" t="str">
        <f>CF7</f>
        <v>-</v>
      </c>
      <c r="CG11" s="92" t="str">
        <f>CG7</f>
        <v>-</v>
      </c>
      <c r="CH11" s="92">
        <f>CH7</f>
        <v>12760.6</v>
      </c>
      <c r="CI11" s="92">
        <f>CI7</f>
        <v>13370.7</v>
      </c>
      <c r="CJ11" s="81"/>
      <c r="CK11" s="81"/>
      <c r="CL11" s="81"/>
      <c r="CM11" s="81"/>
      <c r="CN11" s="91" t="s">
        <v>136</v>
      </c>
      <c r="CO11" s="93" t="str">
        <f>CO7</f>
        <v>-</v>
      </c>
      <c r="CP11" s="93" t="str">
        <f>CP7</f>
        <v>-</v>
      </c>
      <c r="CQ11" s="93" t="str">
        <f>CQ7</f>
        <v>-</v>
      </c>
      <c r="CR11" s="93">
        <f>CR7</f>
        <v>45484</v>
      </c>
      <c r="CS11" s="93">
        <f>CS7</f>
        <v>71376</v>
      </c>
      <c r="CT11" s="81"/>
      <c r="CU11" s="81"/>
      <c r="CV11" s="81"/>
      <c r="CW11" s="81"/>
      <c r="CX11" s="81"/>
      <c r="CY11" s="91" t="s">
        <v>136</v>
      </c>
      <c r="CZ11" s="92" t="str">
        <f>CZ7</f>
        <v>-</v>
      </c>
      <c r="DA11" s="92" t="str">
        <f>DA7</f>
        <v>-</v>
      </c>
      <c r="DB11" s="92" t="str">
        <f>DB7</f>
        <v>-</v>
      </c>
      <c r="DC11" s="92">
        <f>DC7</f>
        <v>9.1</v>
      </c>
      <c r="DD11" s="92">
        <f>DD7</f>
        <v>14.2</v>
      </c>
      <c r="DE11" s="81"/>
      <c r="DF11" s="81"/>
      <c r="DG11" s="81"/>
      <c r="DH11" s="81"/>
      <c r="DI11" s="91" t="s">
        <v>136</v>
      </c>
      <c r="DJ11" s="92" t="str">
        <f>DJ7</f>
        <v>-</v>
      </c>
      <c r="DK11" s="92" t="str">
        <f>DK7</f>
        <v>-</v>
      </c>
      <c r="DL11" s="92" t="str">
        <f>DL7</f>
        <v>-</v>
      </c>
      <c r="DM11" s="92">
        <f>DM7</f>
        <v>5.8</v>
      </c>
      <c r="DN11" s="92">
        <f>DN7</f>
        <v>0.7</v>
      </c>
      <c r="DO11" s="81"/>
      <c r="DP11" s="81"/>
      <c r="DQ11" s="81"/>
      <c r="DR11" s="81"/>
      <c r="DS11" s="91" t="s">
        <v>136</v>
      </c>
      <c r="DT11" s="92" t="str">
        <f>DT7</f>
        <v>-</v>
      </c>
      <c r="DU11" s="92" t="str">
        <f>DU7</f>
        <v>-</v>
      </c>
      <c r="DV11" s="92" t="str">
        <f>DV7</f>
        <v>-</v>
      </c>
      <c r="DW11" s="92">
        <f>DW7</f>
        <v>1225.4000000000001</v>
      </c>
      <c r="DX11" s="92">
        <f>DX7</f>
        <v>784.5</v>
      </c>
      <c r="DY11" s="81"/>
      <c r="DZ11" s="81"/>
      <c r="EA11" s="81"/>
      <c r="EB11" s="81"/>
      <c r="EC11" s="91" t="s">
        <v>136</v>
      </c>
      <c r="ED11" s="92" t="str">
        <f>ED7</f>
        <v>-</v>
      </c>
      <c r="EE11" s="92" t="str">
        <f>EE7</f>
        <v>-</v>
      </c>
      <c r="EF11" s="92" t="str">
        <f>EF7</f>
        <v>-</v>
      </c>
      <c r="EG11" s="92" t="str">
        <f>EG7</f>
        <v>-</v>
      </c>
      <c r="EH11" s="92" t="str">
        <f>EH7</f>
        <v>-</v>
      </c>
      <c r="EI11" s="81"/>
      <c r="EJ11" s="81"/>
      <c r="EK11" s="81"/>
      <c r="EL11" s="81"/>
      <c r="EM11" s="91" t="s">
        <v>136</v>
      </c>
      <c r="EN11" s="92" t="str">
        <f>EN7</f>
        <v>-</v>
      </c>
      <c r="EO11" s="92" t="str">
        <f>EO7</f>
        <v>-</v>
      </c>
      <c r="EP11" s="92" t="str">
        <f>EP7</f>
        <v>-</v>
      </c>
      <c r="EQ11" s="92">
        <f>EQ7</f>
        <v>100</v>
      </c>
      <c r="ER11" s="92">
        <f>ER7</f>
        <v>100</v>
      </c>
      <c r="ES11" s="81"/>
      <c r="ET11" s="81"/>
      <c r="EU11" s="81"/>
      <c r="EV11" s="81"/>
      <c r="EW11" s="81"/>
      <c r="EX11" s="91" t="s">
        <v>136</v>
      </c>
      <c r="EY11" s="92" t="str">
        <f>EY7</f>
        <v>-</v>
      </c>
      <c r="EZ11" s="92" t="str">
        <f>EZ7</f>
        <v>-</v>
      </c>
      <c r="FA11" s="92" t="str">
        <f>FA7</f>
        <v>-</v>
      </c>
      <c r="FB11" s="92" t="str">
        <f>FB7</f>
        <v>-</v>
      </c>
      <c r="FC11" s="92" t="str">
        <f>FC7</f>
        <v>-</v>
      </c>
      <c r="FD11" s="81"/>
      <c r="FE11" s="81"/>
      <c r="FF11" s="81"/>
      <c r="FG11" s="81"/>
      <c r="FH11" s="91" t="s">
        <v>136</v>
      </c>
      <c r="FI11" s="92" t="str">
        <f>FI7</f>
        <v>-</v>
      </c>
      <c r="FJ11" s="92" t="str">
        <f>FJ7</f>
        <v>-</v>
      </c>
      <c r="FK11" s="92" t="str">
        <f>FK7</f>
        <v>-</v>
      </c>
      <c r="FL11" s="92" t="str">
        <f>FL7</f>
        <v>-</v>
      </c>
      <c r="FM11" s="92" t="str">
        <f>FM7</f>
        <v>-</v>
      </c>
      <c r="FN11" s="81"/>
      <c r="FO11" s="81"/>
      <c r="FP11" s="81"/>
      <c r="FQ11" s="81"/>
      <c r="FR11" s="91" t="s">
        <v>136</v>
      </c>
      <c r="FS11" s="92" t="str">
        <f>FS7</f>
        <v>-</v>
      </c>
      <c r="FT11" s="92" t="str">
        <f>FT7</f>
        <v>-</v>
      </c>
      <c r="FU11" s="92" t="str">
        <f>FU7</f>
        <v>-</v>
      </c>
      <c r="FV11" s="92" t="str">
        <f>FV7</f>
        <v>-</v>
      </c>
      <c r="FW11" s="92" t="str">
        <f>FW7</f>
        <v>-</v>
      </c>
      <c r="FX11" s="81"/>
      <c r="FY11" s="81"/>
      <c r="FZ11" s="81"/>
      <c r="GA11" s="81"/>
      <c r="GB11" s="91" t="s">
        <v>136</v>
      </c>
      <c r="GC11" s="92" t="str">
        <f>GC7</f>
        <v>-</v>
      </c>
      <c r="GD11" s="92" t="str">
        <f>GD7</f>
        <v>-</v>
      </c>
      <c r="GE11" s="92" t="str">
        <f>GE7</f>
        <v>-</v>
      </c>
      <c r="GF11" s="92" t="str">
        <f>GF7</f>
        <v>-</v>
      </c>
      <c r="GG11" s="92" t="str">
        <f>GG7</f>
        <v>-</v>
      </c>
      <c r="GH11" s="81"/>
      <c r="GI11" s="81"/>
      <c r="GJ11" s="81"/>
      <c r="GK11" s="81"/>
      <c r="GL11" s="91" t="s">
        <v>136</v>
      </c>
      <c r="GM11" s="92" t="str">
        <f>GM7</f>
        <v>-</v>
      </c>
      <c r="GN11" s="92" t="str">
        <f>GN7</f>
        <v>-</v>
      </c>
      <c r="GO11" s="92" t="str">
        <f>GO7</f>
        <v>-</v>
      </c>
      <c r="GP11" s="92" t="str">
        <f>GP7</f>
        <v>-</v>
      </c>
      <c r="GQ11" s="92" t="str">
        <f>GQ7</f>
        <v>-</v>
      </c>
      <c r="GR11" s="81"/>
      <c r="GS11" s="81"/>
      <c r="GT11" s="81"/>
      <c r="GU11" s="81"/>
      <c r="GV11" s="81"/>
      <c r="GW11" s="91" t="s">
        <v>136</v>
      </c>
      <c r="GX11" s="92" t="str">
        <f>GX7</f>
        <v>-</v>
      </c>
      <c r="GY11" s="92" t="str">
        <f>GY7</f>
        <v>-</v>
      </c>
      <c r="GZ11" s="92" t="str">
        <f>GZ7</f>
        <v>-</v>
      </c>
      <c r="HA11" s="92" t="str">
        <f>HA7</f>
        <v>-</v>
      </c>
      <c r="HB11" s="92" t="str">
        <f>HB7</f>
        <v>-</v>
      </c>
      <c r="HC11" s="81"/>
      <c r="HD11" s="81"/>
      <c r="HE11" s="81"/>
      <c r="HF11" s="81"/>
      <c r="HG11" s="91" t="s">
        <v>136</v>
      </c>
      <c r="HH11" s="92" t="str">
        <f>HH7</f>
        <v>-</v>
      </c>
      <c r="HI11" s="92" t="str">
        <f>HI7</f>
        <v>-</v>
      </c>
      <c r="HJ11" s="92" t="str">
        <f>HJ7</f>
        <v>-</v>
      </c>
      <c r="HK11" s="92" t="str">
        <f>HK7</f>
        <v>-</v>
      </c>
      <c r="HL11" s="92" t="str">
        <f>HL7</f>
        <v>-</v>
      </c>
      <c r="HM11" s="81"/>
      <c r="HN11" s="81"/>
      <c r="HO11" s="81"/>
      <c r="HP11" s="81"/>
      <c r="HQ11" s="91" t="s">
        <v>136</v>
      </c>
      <c r="HR11" s="92" t="str">
        <f>HR7</f>
        <v>-</v>
      </c>
      <c r="HS11" s="92" t="str">
        <f>HS7</f>
        <v>-</v>
      </c>
      <c r="HT11" s="92" t="str">
        <f>HT7</f>
        <v>-</v>
      </c>
      <c r="HU11" s="92" t="str">
        <f>HU7</f>
        <v>-</v>
      </c>
      <c r="HV11" s="92" t="str">
        <f>HV7</f>
        <v>-</v>
      </c>
      <c r="HW11" s="81"/>
      <c r="HX11" s="81"/>
      <c r="HY11" s="81"/>
      <c r="HZ11" s="81"/>
      <c r="IA11" s="91" t="s">
        <v>136</v>
      </c>
      <c r="IB11" s="92" t="str">
        <f>IB7</f>
        <v>-</v>
      </c>
      <c r="IC11" s="92" t="str">
        <f>IC7</f>
        <v>-</v>
      </c>
      <c r="ID11" s="92" t="str">
        <f>ID7</f>
        <v>-</v>
      </c>
      <c r="IE11" s="92" t="str">
        <f>IE7</f>
        <v>-</v>
      </c>
      <c r="IF11" s="92" t="str">
        <f>IF7</f>
        <v>-</v>
      </c>
      <c r="IG11" s="81"/>
      <c r="IH11" s="81"/>
      <c r="II11" s="81"/>
      <c r="IJ11" s="81"/>
      <c r="IK11" s="91" t="s">
        <v>136</v>
      </c>
      <c r="IL11" s="92" t="str">
        <f>IL7</f>
        <v>-</v>
      </c>
      <c r="IM11" s="92" t="str">
        <f>IM7</f>
        <v>-</v>
      </c>
      <c r="IN11" s="92" t="str">
        <f>IN7</f>
        <v>-</v>
      </c>
      <c r="IO11" s="92" t="str">
        <f>IO7</f>
        <v>-</v>
      </c>
      <c r="IP11" s="92" t="str">
        <f>IP7</f>
        <v>-</v>
      </c>
      <c r="IQ11" s="81"/>
      <c r="IR11" s="81"/>
      <c r="IS11" s="81"/>
      <c r="IT11" s="81"/>
      <c r="IU11" s="81"/>
      <c r="IV11" s="91" t="s">
        <v>136</v>
      </c>
      <c r="IW11" s="92" t="str">
        <f>IW7</f>
        <v>-</v>
      </c>
      <c r="IX11" s="92" t="str">
        <f>IX7</f>
        <v>-</v>
      </c>
      <c r="IY11" s="92" t="str">
        <f>IY7</f>
        <v>-</v>
      </c>
      <c r="IZ11" s="92" t="str">
        <f>IZ7</f>
        <v>-</v>
      </c>
      <c r="JA11" s="92" t="str">
        <f>JA7</f>
        <v>-</v>
      </c>
      <c r="JB11" s="81"/>
      <c r="JC11" s="81"/>
      <c r="JD11" s="81"/>
      <c r="JE11" s="81"/>
      <c r="JF11" s="91" t="s">
        <v>136</v>
      </c>
      <c r="JG11" s="92" t="str">
        <f>JG7</f>
        <v>-</v>
      </c>
      <c r="JH11" s="92" t="str">
        <f>JH7</f>
        <v>-</v>
      </c>
      <c r="JI11" s="92" t="str">
        <f>JI7</f>
        <v>-</v>
      </c>
      <c r="JJ11" s="92" t="str">
        <f>JJ7</f>
        <v>-</v>
      </c>
      <c r="JK11" s="92" t="str">
        <f>JK7</f>
        <v>-</v>
      </c>
      <c r="JL11" s="81"/>
      <c r="JM11" s="81"/>
      <c r="JN11" s="81"/>
      <c r="JO11" s="81"/>
      <c r="JP11" s="91" t="s">
        <v>136</v>
      </c>
      <c r="JQ11" s="92" t="str">
        <f>JQ7</f>
        <v>-</v>
      </c>
      <c r="JR11" s="92" t="str">
        <f>JR7</f>
        <v>-</v>
      </c>
      <c r="JS11" s="92" t="str">
        <f>JS7</f>
        <v>-</v>
      </c>
      <c r="JT11" s="92" t="str">
        <f>JT7</f>
        <v>-</v>
      </c>
      <c r="JU11" s="92" t="str">
        <f>JU7</f>
        <v>-</v>
      </c>
      <c r="JV11" s="81"/>
      <c r="JW11" s="81"/>
      <c r="JX11" s="81"/>
      <c r="JY11" s="81"/>
      <c r="JZ11" s="91" t="s">
        <v>136</v>
      </c>
      <c r="KA11" s="92" t="str">
        <f>KA7</f>
        <v>-</v>
      </c>
      <c r="KB11" s="92" t="str">
        <f>KB7</f>
        <v>-</v>
      </c>
      <c r="KC11" s="92" t="str">
        <f>KC7</f>
        <v>-</v>
      </c>
      <c r="KD11" s="92" t="str">
        <f>KD7</f>
        <v>-</v>
      </c>
      <c r="KE11" s="92" t="str">
        <f>KE7</f>
        <v>-</v>
      </c>
      <c r="KF11" s="81"/>
      <c r="KG11" s="81"/>
      <c r="KH11" s="81"/>
      <c r="KI11" s="81"/>
      <c r="KJ11" s="91" t="s">
        <v>136</v>
      </c>
      <c r="KK11" s="92" t="str">
        <f>KK7</f>
        <v>-</v>
      </c>
      <c r="KL11" s="92" t="str">
        <f>KL7</f>
        <v>-</v>
      </c>
      <c r="KM11" s="92" t="str">
        <f>KM7</f>
        <v>-</v>
      </c>
      <c r="KN11" s="92" t="str">
        <f>KN7</f>
        <v>-</v>
      </c>
      <c r="KO11" s="92" t="str">
        <f>KO7</f>
        <v>-</v>
      </c>
      <c r="KP11" s="81"/>
      <c r="KQ11" s="81"/>
      <c r="KR11" s="81"/>
      <c r="KS11" s="81"/>
      <c r="KT11" s="81"/>
      <c r="KU11" s="91" t="s">
        <v>136</v>
      </c>
      <c r="KV11" s="92" t="str">
        <f>KV7</f>
        <v>-</v>
      </c>
      <c r="KW11" s="92" t="str">
        <f>KW7</f>
        <v>-</v>
      </c>
      <c r="KX11" s="92" t="str">
        <f>KX7</f>
        <v>-</v>
      </c>
      <c r="KY11" s="92">
        <f>KY7</f>
        <v>9.1</v>
      </c>
      <c r="KZ11" s="92">
        <f>KZ7</f>
        <v>14.2</v>
      </c>
      <c r="LA11" s="81"/>
      <c r="LB11" s="81"/>
      <c r="LC11" s="81"/>
      <c r="LD11" s="81"/>
      <c r="LE11" s="91" t="s">
        <v>136</v>
      </c>
      <c r="LF11" s="92" t="str">
        <f>LF7</f>
        <v>-</v>
      </c>
      <c r="LG11" s="92" t="str">
        <f>LG7</f>
        <v>-</v>
      </c>
      <c r="LH11" s="92" t="str">
        <f>LH7</f>
        <v>-</v>
      </c>
      <c r="LI11" s="92">
        <f>LI7</f>
        <v>5.8</v>
      </c>
      <c r="LJ11" s="92">
        <f>LJ7</f>
        <v>0.7</v>
      </c>
      <c r="LK11" s="81"/>
      <c r="LL11" s="81"/>
      <c r="LM11" s="81"/>
      <c r="LN11" s="81"/>
      <c r="LO11" s="91" t="s">
        <v>138</v>
      </c>
      <c r="LP11" s="92" t="str">
        <f>LP7</f>
        <v>-</v>
      </c>
      <c r="LQ11" s="92" t="str">
        <f>LQ7</f>
        <v>-</v>
      </c>
      <c r="LR11" s="92" t="str">
        <f>LR7</f>
        <v>-</v>
      </c>
      <c r="LS11" s="92">
        <f>LS7</f>
        <v>1225.4000000000001</v>
      </c>
      <c r="LT11" s="92">
        <f>LT7</f>
        <v>784.5</v>
      </c>
      <c r="LU11" s="81"/>
      <c r="LV11" s="81"/>
      <c r="LW11" s="81"/>
      <c r="LX11" s="81"/>
      <c r="LY11" s="91" t="s">
        <v>136</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t="str">
        <f>ML7</f>
        <v>-</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139</v>
      </c>
      <c r="AX12" s="92" t="str">
        <f>BC7</f>
        <v>-</v>
      </c>
      <c r="AY12" s="92" t="str">
        <f>BD7</f>
        <v>-</v>
      </c>
      <c r="AZ12" s="92" t="str">
        <f>BE7</f>
        <v>-</v>
      </c>
      <c r="BA12" s="92">
        <f>BF7</f>
        <v>124.7</v>
      </c>
      <c r="BB12" s="92">
        <f>BG7</f>
        <v>118.8</v>
      </c>
      <c r="BC12" s="81"/>
      <c r="BD12" s="81"/>
      <c r="BE12" s="81"/>
      <c r="BF12" s="81"/>
      <c r="BG12" s="81"/>
      <c r="BH12" s="91" t="s">
        <v>139</v>
      </c>
      <c r="BI12" s="92" t="str">
        <f>BN7</f>
        <v>-</v>
      </c>
      <c r="BJ12" s="92" t="str">
        <f>BO7</f>
        <v>-</v>
      </c>
      <c r="BK12" s="92" t="str">
        <f>BP7</f>
        <v>-</v>
      </c>
      <c r="BL12" s="92">
        <f>BQ7</f>
        <v>324.60000000000002</v>
      </c>
      <c r="BM12" s="92">
        <f>BR7</f>
        <v>255.4</v>
      </c>
      <c r="BN12" s="81"/>
      <c r="BO12" s="81"/>
      <c r="BP12" s="81"/>
      <c r="BQ12" s="81"/>
      <c r="BR12" s="81"/>
      <c r="BS12" s="91" t="s">
        <v>140</v>
      </c>
      <c r="BT12" s="92" t="str">
        <f>BY7</f>
        <v>-</v>
      </c>
      <c r="BU12" s="92" t="str">
        <f>BZ7</f>
        <v>-</v>
      </c>
      <c r="BV12" s="92" t="str">
        <f>CA7</f>
        <v>-</v>
      </c>
      <c r="BW12" s="92" t="str">
        <f>CB7</f>
        <v>-</v>
      </c>
      <c r="BX12" s="92" t="str">
        <f>CC7</f>
        <v>-</v>
      </c>
      <c r="BY12" s="81"/>
      <c r="BZ12" s="81"/>
      <c r="CA12" s="81"/>
      <c r="CB12" s="81"/>
      <c r="CC12" s="81"/>
      <c r="CD12" s="91" t="s">
        <v>139</v>
      </c>
      <c r="CE12" s="92" t="str">
        <f>CJ7</f>
        <v>-</v>
      </c>
      <c r="CF12" s="92" t="str">
        <f>CK7</f>
        <v>-</v>
      </c>
      <c r="CG12" s="92" t="str">
        <f>CL7</f>
        <v>-</v>
      </c>
      <c r="CH12" s="92">
        <f>CM7</f>
        <v>17642.5</v>
      </c>
      <c r="CI12" s="92">
        <f>CN7</f>
        <v>18815.8</v>
      </c>
      <c r="CJ12" s="81"/>
      <c r="CK12" s="81"/>
      <c r="CL12" s="81"/>
      <c r="CM12" s="81"/>
      <c r="CN12" s="91" t="s">
        <v>139</v>
      </c>
      <c r="CO12" s="93" t="str">
        <f>CT7</f>
        <v>-</v>
      </c>
      <c r="CP12" s="93" t="str">
        <f>CU7</f>
        <v>-</v>
      </c>
      <c r="CQ12" s="93" t="str">
        <f>CV7</f>
        <v>-</v>
      </c>
      <c r="CR12" s="93">
        <f>CW7</f>
        <v>58539</v>
      </c>
      <c r="CS12" s="93">
        <f>CX7</f>
        <v>37685</v>
      </c>
      <c r="CT12" s="81"/>
      <c r="CU12" s="81"/>
      <c r="CV12" s="81"/>
      <c r="CW12" s="81"/>
      <c r="CX12" s="81"/>
      <c r="CY12" s="91" t="s">
        <v>139</v>
      </c>
      <c r="CZ12" s="92" t="str">
        <f>DE7</f>
        <v>-</v>
      </c>
      <c r="DA12" s="92" t="str">
        <f>DF7</f>
        <v>-</v>
      </c>
      <c r="DB12" s="92" t="str">
        <f>DG7</f>
        <v>-</v>
      </c>
      <c r="DC12" s="92">
        <f>DH7</f>
        <v>37.700000000000003</v>
      </c>
      <c r="DD12" s="92">
        <f>DI7</f>
        <v>33.9</v>
      </c>
      <c r="DE12" s="81"/>
      <c r="DF12" s="81"/>
      <c r="DG12" s="81"/>
      <c r="DH12" s="81"/>
      <c r="DI12" s="91" t="s">
        <v>139</v>
      </c>
      <c r="DJ12" s="92" t="str">
        <f>DO7</f>
        <v>-</v>
      </c>
      <c r="DK12" s="92" t="str">
        <f>DP7</f>
        <v>-</v>
      </c>
      <c r="DL12" s="92" t="str">
        <f>DQ7</f>
        <v>-</v>
      </c>
      <c r="DM12" s="92">
        <f>DR7</f>
        <v>13.7</v>
      </c>
      <c r="DN12" s="92">
        <f>DS7</f>
        <v>16.3</v>
      </c>
      <c r="DO12" s="81"/>
      <c r="DP12" s="81"/>
      <c r="DQ12" s="81"/>
      <c r="DR12" s="81"/>
      <c r="DS12" s="91" t="s">
        <v>139</v>
      </c>
      <c r="DT12" s="92" t="str">
        <f>DY7</f>
        <v>-</v>
      </c>
      <c r="DU12" s="92" t="str">
        <f>DZ7</f>
        <v>-</v>
      </c>
      <c r="DV12" s="92" t="str">
        <f>EA7</f>
        <v>-</v>
      </c>
      <c r="DW12" s="92">
        <f>EB7</f>
        <v>99.7</v>
      </c>
      <c r="DX12" s="92">
        <f>EC7</f>
        <v>101.4</v>
      </c>
      <c r="DY12" s="81"/>
      <c r="DZ12" s="81"/>
      <c r="EA12" s="81"/>
      <c r="EB12" s="81"/>
      <c r="EC12" s="91" t="s">
        <v>139</v>
      </c>
      <c r="ED12" s="92" t="str">
        <f>EI7</f>
        <v>-</v>
      </c>
      <c r="EE12" s="92" t="str">
        <f>EJ7</f>
        <v>-</v>
      </c>
      <c r="EF12" s="92" t="str">
        <f>EK7</f>
        <v>-</v>
      </c>
      <c r="EG12" s="92" t="str">
        <f>EL7</f>
        <v>-</v>
      </c>
      <c r="EH12" s="92" t="str">
        <f>EM7</f>
        <v>-</v>
      </c>
      <c r="EI12" s="81"/>
      <c r="EJ12" s="81"/>
      <c r="EK12" s="81"/>
      <c r="EL12" s="81"/>
      <c r="EM12" s="91" t="s">
        <v>139</v>
      </c>
      <c r="EN12" s="92" t="str">
        <f>ES7</f>
        <v>-</v>
      </c>
      <c r="EO12" s="92" t="str">
        <f>ET7</f>
        <v>-</v>
      </c>
      <c r="EP12" s="92" t="str">
        <f>EU7</f>
        <v>-</v>
      </c>
      <c r="EQ12" s="92">
        <f>EV7</f>
        <v>70.2</v>
      </c>
      <c r="ER12" s="92">
        <f>EW7</f>
        <v>72.7</v>
      </c>
      <c r="ES12" s="81"/>
      <c r="ET12" s="81"/>
      <c r="EU12" s="81"/>
      <c r="EV12" s="81"/>
      <c r="EW12" s="81"/>
      <c r="EX12" s="91" t="s">
        <v>139</v>
      </c>
      <c r="EY12" s="92" t="str">
        <f>IF($EY$8,FD7,"-")</f>
        <v>-</v>
      </c>
      <c r="EZ12" s="92" t="str">
        <f>IF($EY$8,FE7,"-")</f>
        <v>-</v>
      </c>
      <c r="FA12" s="92" t="str">
        <f>IF($EY$8,FF7,"-")</f>
        <v>-</v>
      </c>
      <c r="FB12" s="92" t="str">
        <f>IF($EY$8,FG7,"-")</f>
        <v>-</v>
      </c>
      <c r="FC12" s="92" t="str">
        <f>IF($EY$8,FH7,"-")</f>
        <v>-</v>
      </c>
      <c r="FD12" s="81"/>
      <c r="FE12" s="81"/>
      <c r="FF12" s="81"/>
      <c r="FG12" s="81"/>
      <c r="FH12" s="91" t="s">
        <v>139</v>
      </c>
      <c r="FI12" s="92" t="str">
        <f>IF($FI$8,FN7,"-")</f>
        <v>-</v>
      </c>
      <c r="FJ12" s="92" t="str">
        <f>IF($FI$8,FO7,"-")</f>
        <v>-</v>
      </c>
      <c r="FK12" s="92" t="str">
        <f>IF($FI$8,FP7,"-")</f>
        <v>-</v>
      </c>
      <c r="FL12" s="92" t="str">
        <f>IF($FI$8,FQ7,"-")</f>
        <v>-</v>
      </c>
      <c r="FM12" s="92" t="str">
        <f>IF($FI$8,FR7,"-")</f>
        <v>-</v>
      </c>
      <c r="FN12" s="81"/>
      <c r="FO12" s="81"/>
      <c r="FP12" s="81"/>
      <c r="FQ12" s="81"/>
      <c r="FR12" s="91" t="s">
        <v>139</v>
      </c>
      <c r="FS12" s="92" t="str">
        <f>IF($FS$8,FX7,"-")</f>
        <v>-</v>
      </c>
      <c r="FT12" s="92" t="str">
        <f>IF($FS$8,FY7,"-")</f>
        <v>-</v>
      </c>
      <c r="FU12" s="92" t="str">
        <f>IF($FS$8,FZ7,"-")</f>
        <v>-</v>
      </c>
      <c r="FV12" s="92" t="str">
        <f>IF($FS$8,GA7,"-")</f>
        <v>-</v>
      </c>
      <c r="FW12" s="92" t="str">
        <f>IF($FS$8,GB7,"-")</f>
        <v>-</v>
      </c>
      <c r="FX12" s="81"/>
      <c r="FY12" s="81"/>
      <c r="FZ12" s="81"/>
      <c r="GA12" s="81"/>
      <c r="GB12" s="91" t="s">
        <v>139</v>
      </c>
      <c r="GC12" s="92" t="str">
        <f>IF($GC$8,GH7,"-")</f>
        <v>-</v>
      </c>
      <c r="GD12" s="92" t="str">
        <f>IF($GC$8,GI7,"-")</f>
        <v>-</v>
      </c>
      <c r="GE12" s="92" t="str">
        <f>IF($GC$8,GJ7,"-")</f>
        <v>-</v>
      </c>
      <c r="GF12" s="92" t="str">
        <f>IF($GC$8,GK7,"-")</f>
        <v>-</v>
      </c>
      <c r="GG12" s="92" t="str">
        <f>IF($GC$8,GL7,"-")</f>
        <v>-</v>
      </c>
      <c r="GH12" s="81"/>
      <c r="GI12" s="81"/>
      <c r="GJ12" s="81"/>
      <c r="GK12" s="81"/>
      <c r="GL12" s="91" t="s">
        <v>139</v>
      </c>
      <c r="GM12" s="92" t="str">
        <f>IF($GM$8,GR7,"-")</f>
        <v>-</v>
      </c>
      <c r="GN12" s="92" t="str">
        <f>IF($GM$8,GS7,"-")</f>
        <v>-</v>
      </c>
      <c r="GO12" s="92" t="str">
        <f>IF($GM$8,GT7,"-")</f>
        <v>-</v>
      </c>
      <c r="GP12" s="92" t="str">
        <f>IF($GM$8,GU7,"-")</f>
        <v>-</v>
      </c>
      <c r="GQ12" s="92" t="str">
        <f>IF($GM$8,GV7,"-")</f>
        <v>-</v>
      </c>
      <c r="GR12" s="81"/>
      <c r="GS12" s="81"/>
      <c r="GT12" s="81"/>
      <c r="GU12" s="81"/>
      <c r="GV12" s="81"/>
      <c r="GW12" s="91" t="s">
        <v>139</v>
      </c>
      <c r="GX12" s="92" t="str">
        <f>IF($GX$8,HC7,"-")</f>
        <v>-</v>
      </c>
      <c r="GY12" s="92" t="str">
        <f>IF($GX$8,HD7,"-")</f>
        <v>-</v>
      </c>
      <c r="GZ12" s="92" t="str">
        <f>IF($GX$8,HE7,"-")</f>
        <v>-</v>
      </c>
      <c r="HA12" s="92" t="str">
        <f>IF($GX$8,HF7,"-")</f>
        <v>-</v>
      </c>
      <c r="HB12" s="92" t="str">
        <f>IF($GX$8,HG7,"-")</f>
        <v>-</v>
      </c>
      <c r="HC12" s="81"/>
      <c r="HD12" s="81"/>
      <c r="HE12" s="81"/>
      <c r="HF12" s="81"/>
      <c r="HG12" s="91" t="s">
        <v>139</v>
      </c>
      <c r="HH12" s="92" t="str">
        <f>IF($HH$8,HM7,"-")</f>
        <v>-</v>
      </c>
      <c r="HI12" s="92" t="str">
        <f>IF($HH$8,HN7,"-")</f>
        <v>-</v>
      </c>
      <c r="HJ12" s="92" t="str">
        <f>IF($HH$8,HO7,"-")</f>
        <v>-</v>
      </c>
      <c r="HK12" s="92" t="str">
        <f>IF($HH$8,HP7,"-")</f>
        <v>-</v>
      </c>
      <c r="HL12" s="92" t="str">
        <f>IF($HH$8,HQ7,"-")</f>
        <v>-</v>
      </c>
      <c r="HM12" s="81"/>
      <c r="HN12" s="81"/>
      <c r="HO12" s="81"/>
      <c r="HP12" s="81"/>
      <c r="HQ12" s="91" t="s">
        <v>139</v>
      </c>
      <c r="HR12" s="92" t="str">
        <f>IF($HR$8,HW7,"-")</f>
        <v>-</v>
      </c>
      <c r="HS12" s="92" t="str">
        <f>IF($HR$8,HX7,"-")</f>
        <v>-</v>
      </c>
      <c r="HT12" s="92" t="str">
        <f>IF($HR$8,HY7,"-")</f>
        <v>-</v>
      </c>
      <c r="HU12" s="92" t="str">
        <f>IF($HR$8,HZ7,"-")</f>
        <v>-</v>
      </c>
      <c r="HV12" s="92" t="str">
        <f>IF($HR$8,IA7,"-")</f>
        <v>-</v>
      </c>
      <c r="HW12" s="81"/>
      <c r="HX12" s="81"/>
      <c r="HY12" s="81"/>
      <c r="HZ12" s="81"/>
      <c r="IA12" s="91" t="s">
        <v>139</v>
      </c>
      <c r="IB12" s="92" t="str">
        <f>IF($IB$8,IG7,"-")</f>
        <v>-</v>
      </c>
      <c r="IC12" s="92" t="str">
        <f>IF($IB$8,IH7,"-")</f>
        <v>-</v>
      </c>
      <c r="ID12" s="92" t="str">
        <f>IF($IB$8,II7,"-")</f>
        <v>-</v>
      </c>
      <c r="IE12" s="92" t="str">
        <f>IF($IB$8,IJ7,"-")</f>
        <v>-</v>
      </c>
      <c r="IF12" s="92" t="str">
        <f>IF($IB$8,IK7,"-")</f>
        <v>-</v>
      </c>
      <c r="IG12" s="81"/>
      <c r="IH12" s="81"/>
      <c r="II12" s="81"/>
      <c r="IJ12" s="81"/>
      <c r="IK12" s="91" t="s">
        <v>139</v>
      </c>
      <c r="IL12" s="92" t="str">
        <f>IF($IL$8,IQ7,"-")</f>
        <v>-</v>
      </c>
      <c r="IM12" s="92" t="str">
        <f>IF($IL$8,IR7,"-")</f>
        <v>-</v>
      </c>
      <c r="IN12" s="92" t="str">
        <f>IF($IL$8,IS7,"-")</f>
        <v>-</v>
      </c>
      <c r="IO12" s="92" t="str">
        <f>IF($IL$8,IT7,"-")</f>
        <v>-</v>
      </c>
      <c r="IP12" s="92" t="str">
        <f>IF($IL$8,IU7,"-")</f>
        <v>-</v>
      </c>
      <c r="IQ12" s="81"/>
      <c r="IR12" s="81"/>
      <c r="IS12" s="81"/>
      <c r="IT12" s="81"/>
      <c r="IU12" s="81"/>
      <c r="IV12" s="91" t="s">
        <v>139</v>
      </c>
      <c r="IW12" s="92" t="str">
        <f>IF($IW$8,JB7,"-")</f>
        <v>-</v>
      </c>
      <c r="IX12" s="92" t="str">
        <f>IF($IW$8,JC7,"-")</f>
        <v>-</v>
      </c>
      <c r="IY12" s="92" t="str">
        <f>IF($IW$8,JD7,"-")</f>
        <v>-</v>
      </c>
      <c r="IZ12" s="92" t="str">
        <f>IF($IW$8,JE7,"-")</f>
        <v>-</v>
      </c>
      <c r="JA12" s="92" t="str">
        <f>IF($IW$8,JF7,"-")</f>
        <v>-</v>
      </c>
      <c r="JB12" s="81"/>
      <c r="JC12" s="81"/>
      <c r="JD12" s="81"/>
      <c r="JE12" s="81"/>
      <c r="JF12" s="91" t="s">
        <v>139</v>
      </c>
      <c r="JG12" s="92" t="str">
        <f>IF($JG$8,JL7,"-")</f>
        <v>-</v>
      </c>
      <c r="JH12" s="92" t="str">
        <f>IF($JG$8,JM7,"-")</f>
        <v>-</v>
      </c>
      <c r="JI12" s="92" t="str">
        <f>IF($JG$8,JN7,"-")</f>
        <v>-</v>
      </c>
      <c r="JJ12" s="92" t="str">
        <f>IF($JG$8,JO7,"-")</f>
        <v>-</v>
      </c>
      <c r="JK12" s="92" t="str">
        <f>IF($JG$8,JP7,"-")</f>
        <v>-</v>
      </c>
      <c r="JL12" s="81"/>
      <c r="JM12" s="81"/>
      <c r="JN12" s="81"/>
      <c r="JO12" s="81"/>
      <c r="JP12" s="91" t="s">
        <v>139</v>
      </c>
      <c r="JQ12" s="92" t="str">
        <f>IF($JQ$8,JV7,"-")</f>
        <v>-</v>
      </c>
      <c r="JR12" s="92" t="str">
        <f>IF($JQ$8,JW7,"-")</f>
        <v>-</v>
      </c>
      <c r="JS12" s="92" t="str">
        <f>IF($JQ$8,JX7,"-")</f>
        <v>-</v>
      </c>
      <c r="JT12" s="92" t="str">
        <f>IF($JQ$8,JY7,"-")</f>
        <v>-</v>
      </c>
      <c r="JU12" s="92" t="str">
        <f>IF($JQ$8,JZ7,"-")</f>
        <v>-</v>
      </c>
      <c r="JV12" s="81"/>
      <c r="JW12" s="81"/>
      <c r="JX12" s="81"/>
      <c r="JY12" s="81"/>
      <c r="JZ12" s="91" t="s">
        <v>139</v>
      </c>
      <c r="KA12" s="92" t="str">
        <f>IF($KA$8,KF7,"-")</f>
        <v>-</v>
      </c>
      <c r="KB12" s="92" t="str">
        <f>IF($KA$8,KG7,"-")</f>
        <v>-</v>
      </c>
      <c r="KC12" s="92" t="str">
        <f>IF($KA$8,KH7,"-")</f>
        <v>-</v>
      </c>
      <c r="KD12" s="92" t="str">
        <f>IF($KA$8,KI7,"-")</f>
        <v>-</v>
      </c>
      <c r="KE12" s="92" t="str">
        <f>IF($KA$8,KJ7,"-")</f>
        <v>-</v>
      </c>
      <c r="KF12" s="81"/>
      <c r="KG12" s="81"/>
      <c r="KH12" s="81"/>
      <c r="KI12" s="81"/>
      <c r="KJ12" s="91" t="s">
        <v>139</v>
      </c>
      <c r="KK12" s="92" t="str">
        <f>IF($KK$8,KP7,"-")</f>
        <v>-</v>
      </c>
      <c r="KL12" s="92" t="str">
        <f>IF($KK$8,KQ7,"-")</f>
        <v>-</v>
      </c>
      <c r="KM12" s="92" t="str">
        <f>IF($KK$8,KR7,"-")</f>
        <v>-</v>
      </c>
      <c r="KN12" s="92" t="str">
        <f>IF($KK$8,KS7,"-")</f>
        <v>-</v>
      </c>
      <c r="KO12" s="92" t="str">
        <f>IF($KK$8,KT7,"-")</f>
        <v>-</v>
      </c>
      <c r="KP12" s="81"/>
      <c r="KQ12" s="81"/>
      <c r="KR12" s="81"/>
      <c r="KS12" s="81"/>
      <c r="KT12" s="81"/>
      <c r="KU12" s="91" t="s">
        <v>139</v>
      </c>
      <c r="KV12" s="92" t="str">
        <f>IF($KV$8,LA7,"-")</f>
        <v>-</v>
      </c>
      <c r="KW12" s="92" t="str">
        <f>IF($KV$8,LB7,"-")</f>
        <v>-</v>
      </c>
      <c r="KX12" s="92" t="str">
        <f>IF($KV$8,LC7,"-")</f>
        <v>-</v>
      </c>
      <c r="KY12" s="92">
        <f>IF($KV$8,LD7,"-")</f>
        <v>13.7</v>
      </c>
      <c r="KZ12" s="92">
        <f>IF($KV$8,LE7,"-")</f>
        <v>12</v>
      </c>
      <c r="LA12" s="81"/>
      <c r="LB12" s="81"/>
      <c r="LC12" s="81"/>
      <c r="LD12" s="81"/>
      <c r="LE12" s="91" t="s">
        <v>139</v>
      </c>
      <c r="LF12" s="92" t="str">
        <f>IF($LF$8,LK7,"-")</f>
        <v>-</v>
      </c>
      <c r="LG12" s="92" t="str">
        <f>IF($LF$8,LL7,"-")</f>
        <v>-</v>
      </c>
      <c r="LH12" s="92" t="str">
        <f>IF($LF$8,LM7,"-")</f>
        <v>-</v>
      </c>
      <c r="LI12" s="92">
        <f>IF($LF$8,LN7,"-")</f>
        <v>2.9</v>
      </c>
      <c r="LJ12" s="92">
        <f>IF($LF$8,LO7,"-")</f>
        <v>0.6</v>
      </c>
      <c r="LK12" s="81"/>
      <c r="LL12" s="81"/>
      <c r="LM12" s="81"/>
      <c r="LN12" s="81"/>
      <c r="LO12" s="91" t="s">
        <v>139</v>
      </c>
      <c r="LP12" s="92" t="str">
        <f>IF($LP$8,LU7,"-")</f>
        <v>-</v>
      </c>
      <c r="LQ12" s="92" t="str">
        <f>IF($LP$8,LV7,"-")</f>
        <v>-</v>
      </c>
      <c r="LR12" s="92" t="str">
        <f>IF($LP$8,LW7,"-")</f>
        <v>-</v>
      </c>
      <c r="LS12" s="92">
        <f>IF($LP$8,LX7,"-")</f>
        <v>282.39999999999998</v>
      </c>
      <c r="LT12" s="92">
        <f>IF($LP$8,LY7,"-")</f>
        <v>213.5</v>
      </c>
      <c r="LU12" s="81"/>
      <c r="LV12" s="81"/>
      <c r="LW12" s="81"/>
      <c r="LX12" s="81"/>
      <c r="LY12" s="91" t="s">
        <v>139</v>
      </c>
      <c r="LZ12" s="92" t="str">
        <f>IF($LZ$8,ME7,"-")</f>
        <v>-</v>
      </c>
      <c r="MA12" s="92" t="str">
        <f>IF($LZ$8,MF7,"-")</f>
        <v>-</v>
      </c>
      <c r="MB12" s="92" t="str">
        <f>IF($LZ$8,MG7,"-")</f>
        <v>-</v>
      </c>
      <c r="MC12" s="92" t="str">
        <f>IF($LZ$8,MH7,"-")</f>
        <v>-</v>
      </c>
      <c r="MD12" s="92" t="str">
        <f>IF($LZ$8,MI7,"-")</f>
        <v>-</v>
      </c>
      <c r="ME12" s="81"/>
      <c r="MF12" s="81"/>
      <c r="MG12" s="81"/>
      <c r="MH12" s="81"/>
      <c r="MI12" s="91" t="s">
        <v>139</v>
      </c>
      <c r="MJ12" s="92" t="str">
        <f>IF($MJ$8,MO7,"-")</f>
        <v>-</v>
      </c>
      <c r="MK12" s="92" t="str">
        <f>IF($MJ$8,MP7,"-")</f>
        <v>-</v>
      </c>
      <c r="ML12" s="92" t="str">
        <f>IF($MJ$8,MQ7,"-")</f>
        <v>-</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141</v>
      </c>
      <c r="AX13" s="92">
        <f>$BH$7</f>
        <v>100</v>
      </c>
      <c r="AY13" s="92">
        <f>$BH$7</f>
        <v>100</v>
      </c>
      <c r="AZ13" s="92">
        <f>$BH$7</f>
        <v>100</v>
      </c>
      <c r="BA13" s="92">
        <f>$BH$7</f>
        <v>100</v>
      </c>
      <c r="BB13" s="92">
        <f>$BH$7</f>
        <v>100</v>
      </c>
      <c r="BC13" s="81"/>
      <c r="BD13" s="81"/>
      <c r="BE13" s="81"/>
      <c r="BF13" s="81"/>
      <c r="BG13" s="81"/>
      <c r="BH13" s="91" t="s">
        <v>141</v>
      </c>
      <c r="BI13" s="92">
        <f>$BS$7</f>
        <v>100</v>
      </c>
      <c r="BJ13" s="92">
        <f>$BS$7</f>
        <v>100</v>
      </c>
      <c r="BK13" s="92">
        <f>$BS$7</f>
        <v>100</v>
      </c>
      <c r="BL13" s="92">
        <f>$BS$7</f>
        <v>100</v>
      </c>
      <c r="BM13" s="92">
        <f>$BS$7</f>
        <v>100</v>
      </c>
      <c r="BN13" s="81"/>
      <c r="BO13" s="81"/>
      <c r="BP13" s="81"/>
      <c r="BQ13" s="81"/>
      <c r="BR13" s="81"/>
      <c r="BS13" s="91" t="s">
        <v>141</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142</v>
      </c>
      <c r="C14" s="96"/>
      <c r="D14" s="97"/>
      <c r="E14" s="96"/>
      <c r="F14" s="202" t="s">
        <v>143</v>
      </c>
      <c r="G14" s="202"/>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144</v>
      </c>
      <c r="C15" s="192"/>
      <c r="D15" s="97"/>
      <c r="E15" s="94">
        <v>1</v>
      </c>
      <c r="F15" s="192" t="s">
        <v>145</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146</v>
      </c>
      <c r="AX15" s="99"/>
      <c r="AY15" s="99"/>
      <c r="AZ15" s="99"/>
      <c r="BA15" s="99"/>
      <c r="BB15" s="99"/>
      <c r="BC15" s="97"/>
      <c r="BD15" s="97"/>
      <c r="BE15" s="97"/>
      <c r="BF15" s="97"/>
      <c r="BG15" s="97"/>
      <c r="BH15" s="98" t="s">
        <v>146</v>
      </c>
      <c r="BI15" s="99"/>
      <c r="BJ15" s="99"/>
      <c r="BK15" s="99"/>
      <c r="BL15" s="99"/>
      <c r="BM15" s="99"/>
      <c r="BN15" s="97"/>
      <c r="BO15" s="97"/>
      <c r="BP15" s="97"/>
      <c r="BQ15" s="97"/>
      <c r="BR15" s="97"/>
      <c r="BS15" s="98" t="s">
        <v>146</v>
      </c>
      <c r="BT15" s="99"/>
      <c r="BU15" s="99"/>
      <c r="BV15" s="99"/>
      <c r="BW15" s="99"/>
      <c r="BX15" s="99"/>
      <c r="BY15" s="97"/>
      <c r="BZ15" s="97"/>
      <c r="CA15" s="97"/>
      <c r="CB15" s="97"/>
      <c r="CC15" s="97"/>
      <c r="CD15" s="98" t="s">
        <v>146</v>
      </c>
      <c r="CE15" s="99"/>
      <c r="CF15" s="99"/>
      <c r="CG15" s="99"/>
      <c r="CH15" s="99"/>
      <c r="CI15" s="99"/>
      <c r="CJ15" s="97"/>
      <c r="CK15" s="97"/>
      <c r="CL15" s="97"/>
      <c r="CM15" s="97"/>
      <c r="CN15" s="98" t="s">
        <v>146</v>
      </c>
      <c r="CO15" s="99"/>
      <c r="CP15" s="99"/>
      <c r="CQ15" s="99"/>
      <c r="CR15" s="99"/>
      <c r="CS15" s="99"/>
      <c r="CT15" s="97"/>
      <c r="CU15" s="97"/>
      <c r="CV15" s="97"/>
      <c r="CW15" s="97"/>
      <c r="CX15" s="97"/>
      <c r="CY15" s="98" t="s">
        <v>146</v>
      </c>
      <c r="CZ15" s="99"/>
      <c r="DA15" s="99"/>
      <c r="DB15" s="99"/>
      <c r="DC15" s="99"/>
      <c r="DD15" s="99"/>
      <c r="DE15" s="97"/>
      <c r="DF15" s="97"/>
      <c r="DG15" s="97"/>
      <c r="DH15" s="97"/>
      <c r="DI15" s="98" t="s">
        <v>146</v>
      </c>
      <c r="DJ15" s="99"/>
      <c r="DK15" s="99"/>
      <c r="DL15" s="99"/>
      <c r="DM15" s="99"/>
      <c r="DN15" s="99"/>
      <c r="DO15" s="97"/>
      <c r="DP15" s="97"/>
      <c r="DQ15" s="97"/>
      <c r="DR15" s="97"/>
      <c r="DS15" s="98" t="s">
        <v>146</v>
      </c>
      <c r="DT15" s="99"/>
      <c r="DU15" s="99"/>
      <c r="DV15" s="99"/>
      <c r="DW15" s="99"/>
      <c r="DX15" s="99"/>
      <c r="DY15" s="97"/>
      <c r="DZ15" s="97"/>
      <c r="EA15" s="97"/>
      <c r="EB15" s="97"/>
      <c r="EC15" s="98" t="s">
        <v>146</v>
      </c>
      <c r="ED15" s="99"/>
      <c r="EE15" s="99"/>
      <c r="EF15" s="99"/>
      <c r="EG15" s="99"/>
      <c r="EH15" s="99"/>
      <c r="EI15" s="97"/>
      <c r="EJ15" s="97"/>
      <c r="EK15" s="97"/>
      <c r="EL15" s="97"/>
      <c r="EM15" s="98" t="s">
        <v>146</v>
      </c>
      <c r="EN15" s="99"/>
      <c r="EO15" s="99"/>
      <c r="EP15" s="99"/>
      <c r="EQ15" s="99"/>
      <c r="ER15" s="99"/>
      <c r="ES15" s="97"/>
      <c r="ET15" s="97"/>
      <c r="EU15" s="97"/>
      <c r="EV15" s="97"/>
      <c r="EW15" s="97"/>
      <c r="EX15" s="98" t="s">
        <v>146</v>
      </c>
      <c r="EY15" s="99"/>
      <c r="EZ15" s="99"/>
      <c r="FA15" s="99"/>
      <c r="FB15" s="99"/>
      <c r="FC15" s="99"/>
      <c r="FD15" s="97"/>
      <c r="FE15" s="97"/>
      <c r="FF15" s="97"/>
      <c r="FG15" s="97"/>
      <c r="FH15" s="98" t="s">
        <v>146</v>
      </c>
      <c r="FI15" s="99"/>
      <c r="FJ15" s="99"/>
      <c r="FK15" s="99"/>
      <c r="FL15" s="99"/>
      <c r="FM15" s="99"/>
      <c r="FN15" s="97"/>
      <c r="FO15" s="97"/>
      <c r="FP15" s="97"/>
      <c r="FQ15" s="97"/>
      <c r="FR15" s="98" t="s">
        <v>146</v>
      </c>
      <c r="FS15" s="99"/>
      <c r="FT15" s="99"/>
      <c r="FU15" s="99"/>
      <c r="FV15" s="99"/>
      <c r="FW15" s="99"/>
      <c r="FX15" s="97"/>
      <c r="FY15" s="97"/>
      <c r="FZ15" s="97"/>
      <c r="GA15" s="97"/>
      <c r="GB15" s="98" t="s">
        <v>146</v>
      </c>
      <c r="GC15" s="99"/>
      <c r="GD15" s="99"/>
      <c r="GE15" s="99"/>
      <c r="GF15" s="99"/>
      <c r="GG15" s="99"/>
      <c r="GH15" s="97"/>
      <c r="GI15" s="97"/>
      <c r="GJ15" s="97"/>
      <c r="GK15" s="97"/>
      <c r="GL15" s="98" t="s">
        <v>146</v>
      </c>
      <c r="GM15" s="99"/>
      <c r="GN15" s="99"/>
      <c r="GO15" s="99"/>
      <c r="GP15" s="99"/>
      <c r="GQ15" s="99"/>
      <c r="GR15" s="97"/>
      <c r="GS15" s="97"/>
      <c r="GT15" s="97"/>
      <c r="GU15" s="97"/>
      <c r="GV15" s="97"/>
      <c r="GW15" s="98" t="s">
        <v>146</v>
      </c>
      <c r="GX15" s="99"/>
      <c r="GY15" s="99"/>
      <c r="GZ15" s="99"/>
      <c r="HA15" s="99"/>
      <c r="HB15" s="99"/>
      <c r="HC15" s="97"/>
      <c r="HD15" s="97"/>
      <c r="HE15" s="97"/>
      <c r="HF15" s="97"/>
      <c r="HG15" s="98" t="s">
        <v>146</v>
      </c>
      <c r="HH15" s="99"/>
      <c r="HI15" s="99"/>
      <c r="HJ15" s="99"/>
      <c r="HK15" s="99"/>
      <c r="HL15" s="99"/>
      <c r="HM15" s="97"/>
      <c r="HN15" s="97"/>
      <c r="HO15" s="97"/>
      <c r="HP15" s="97"/>
      <c r="HQ15" s="98" t="s">
        <v>146</v>
      </c>
      <c r="HR15" s="99"/>
      <c r="HS15" s="99"/>
      <c r="HT15" s="99"/>
      <c r="HU15" s="99"/>
      <c r="HV15" s="99"/>
      <c r="HW15" s="97"/>
      <c r="HX15" s="97"/>
      <c r="HY15" s="97"/>
      <c r="HZ15" s="97"/>
      <c r="IA15" s="98" t="s">
        <v>146</v>
      </c>
      <c r="IB15" s="99"/>
      <c r="IC15" s="99"/>
      <c r="ID15" s="99"/>
      <c r="IE15" s="99"/>
      <c r="IF15" s="99"/>
      <c r="IG15" s="97"/>
      <c r="IH15" s="97"/>
      <c r="II15" s="97"/>
      <c r="IJ15" s="97"/>
      <c r="IK15" s="98" t="s">
        <v>146</v>
      </c>
      <c r="IL15" s="99"/>
      <c r="IM15" s="99"/>
      <c r="IN15" s="99"/>
      <c r="IO15" s="99"/>
      <c r="IP15" s="99"/>
      <c r="IQ15" s="97"/>
      <c r="IR15" s="97"/>
      <c r="IS15" s="97"/>
      <c r="IT15" s="97"/>
      <c r="IU15" s="97"/>
      <c r="IV15" s="98" t="s">
        <v>146</v>
      </c>
      <c r="IW15" s="99"/>
      <c r="IX15" s="99"/>
      <c r="IY15" s="99"/>
      <c r="IZ15" s="99"/>
      <c r="JA15" s="99"/>
      <c r="JB15" s="97"/>
      <c r="JC15" s="97"/>
      <c r="JD15" s="97"/>
      <c r="JE15" s="97"/>
      <c r="JF15" s="98" t="s">
        <v>146</v>
      </c>
      <c r="JG15" s="99"/>
      <c r="JH15" s="99"/>
      <c r="JI15" s="99"/>
      <c r="JJ15" s="99"/>
      <c r="JK15" s="99"/>
      <c r="JL15" s="97"/>
      <c r="JM15" s="97"/>
      <c r="JN15" s="97"/>
      <c r="JO15" s="97"/>
      <c r="JP15" s="98" t="s">
        <v>146</v>
      </c>
      <c r="JQ15" s="99"/>
      <c r="JR15" s="99"/>
      <c r="JS15" s="99"/>
      <c r="JT15" s="99"/>
      <c r="JU15" s="99"/>
      <c r="JV15" s="97"/>
      <c r="JW15" s="97"/>
      <c r="JX15" s="97"/>
      <c r="JY15" s="97"/>
      <c r="JZ15" s="98" t="s">
        <v>146</v>
      </c>
      <c r="KA15" s="99"/>
      <c r="KB15" s="99"/>
      <c r="KC15" s="99"/>
      <c r="KD15" s="99"/>
      <c r="KE15" s="99"/>
      <c r="KF15" s="97"/>
      <c r="KG15" s="97"/>
      <c r="KH15" s="97"/>
      <c r="KI15" s="97"/>
      <c r="KJ15" s="98" t="s">
        <v>146</v>
      </c>
      <c r="KK15" s="99"/>
      <c r="KL15" s="99"/>
      <c r="KM15" s="99"/>
      <c r="KN15" s="99"/>
      <c r="KO15" s="99"/>
      <c r="KP15" s="97"/>
      <c r="KQ15" s="97"/>
      <c r="KR15" s="97"/>
      <c r="KS15" s="97"/>
      <c r="KT15" s="97"/>
      <c r="KU15" s="98" t="s">
        <v>146</v>
      </c>
      <c r="KV15" s="99"/>
      <c r="KW15" s="99"/>
      <c r="KX15" s="99"/>
      <c r="KY15" s="99"/>
      <c r="KZ15" s="99"/>
      <c r="LA15" s="97"/>
      <c r="LB15" s="97"/>
      <c r="LC15" s="97"/>
      <c r="LD15" s="97"/>
      <c r="LE15" s="98" t="s">
        <v>146</v>
      </c>
      <c r="LF15" s="99"/>
      <c r="LG15" s="99"/>
      <c r="LH15" s="99"/>
      <c r="LI15" s="99"/>
      <c r="LJ15" s="99"/>
      <c r="LK15" s="97"/>
      <c r="LL15" s="97"/>
      <c r="LM15" s="97"/>
      <c r="LN15" s="97"/>
      <c r="LO15" s="98" t="s">
        <v>146</v>
      </c>
      <c r="LP15" s="99"/>
      <c r="LQ15" s="99"/>
      <c r="LR15" s="99"/>
      <c r="LS15" s="99"/>
      <c r="LT15" s="99"/>
      <c r="LU15" s="97"/>
      <c r="LV15" s="97"/>
      <c r="LW15" s="97"/>
      <c r="LX15" s="97"/>
      <c r="LY15" s="98" t="s">
        <v>146</v>
      </c>
      <c r="LZ15" s="99"/>
      <c r="MA15" s="99"/>
      <c r="MB15" s="99"/>
      <c r="MC15" s="99"/>
      <c r="MD15" s="99"/>
      <c r="ME15" s="97"/>
      <c r="MF15" s="97"/>
      <c r="MG15" s="97"/>
      <c r="MH15" s="97"/>
      <c r="MI15" s="98" t="s">
        <v>146</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147</v>
      </c>
      <c r="C16" s="192"/>
      <c r="D16" s="97"/>
      <c r="E16" s="94">
        <f>E15+1</f>
        <v>2</v>
      </c>
      <c r="F16" s="192" t="s">
        <v>148</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149</v>
      </c>
      <c r="C17" s="192"/>
      <c r="D17" s="97"/>
      <c r="E17" s="94">
        <f t="shared" ref="E17" si="8">E16+1</f>
        <v>3</v>
      </c>
      <c r="F17" s="192" t="s">
        <v>150</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151</v>
      </c>
      <c r="AX17" s="102" t="e">
        <f>IF(AX7="-",NA(),AX7)</f>
        <v>#N/A</v>
      </c>
      <c r="AY17" s="102" t="e">
        <f t="shared" ref="AY17:BB17" si="9">IF(AY7="-",NA(),AY7)</f>
        <v>#N/A</v>
      </c>
      <c r="AZ17" s="102" t="e">
        <f t="shared" si="9"/>
        <v>#N/A</v>
      </c>
      <c r="BA17" s="102">
        <f t="shared" si="9"/>
        <v>340.6</v>
      </c>
      <c r="BB17" s="102">
        <f t="shared" si="9"/>
        <v>328.7</v>
      </c>
      <c r="BC17" s="97"/>
      <c r="BD17" s="97"/>
      <c r="BE17" s="97"/>
      <c r="BF17" s="97"/>
      <c r="BG17" s="97"/>
      <c r="BH17" s="101" t="s">
        <v>151</v>
      </c>
      <c r="BI17" s="102" t="e">
        <f>IF(BI7="-",NA(),BI7)</f>
        <v>#N/A</v>
      </c>
      <c r="BJ17" s="102" t="e">
        <f t="shared" ref="BJ17:BM17" si="10">IF(BJ7="-",NA(),BJ7)</f>
        <v>#N/A</v>
      </c>
      <c r="BK17" s="102" t="e">
        <f t="shared" si="10"/>
        <v>#N/A</v>
      </c>
      <c r="BL17" s="102">
        <f t="shared" si="10"/>
        <v>436.7</v>
      </c>
      <c r="BM17" s="102">
        <f t="shared" si="10"/>
        <v>418.2</v>
      </c>
      <c r="BN17" s="97"/>
      <c r="BO17" s="97"/>
      <c r="BP17" s="97"/>
      <c r="BQ17" s="97"/>
      <c r="BR17" s="97"/>
      <c r="BS17" s="101" t="s">
        <v>151</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151</v>
      </c>
      <c r="CE17" s="102" t="e">
        <f>IF(CE7="-",NA(),CE7)</f>
        <v>#N/A</v>
      </c>
      <c r="CF17" s="102" t="e">
        <f t="shared" ref="CF17:CI17" si="12">IF(CF7="-",NA(),CF7)</f>
        <v>#N/A</v>
      </c>
      <c r="CG17" s="102" t="e">
        <f t="shared" si="12"/>
        <v>#N/A</v>
      </c>
      <c r="CH17" s="102">
        <f t="shared" si="12"/>
        <v>12760.6</v>
      </c>
      <c r="CI17" s="102">
        <f t="shared" si="12"/>
        <v>13370.7</v>
      </c>
      <c r="CJ17" s="97"/>
      <c r="CK17" s="97"/>
      <c r="CL17" s="97"/>
      <c r="CM17" s="97"/>
      <c r="CN17" s="101" t="s">
        <v>151</v>
      </c>
      <c r="CO17" s="103" t="e">
        <f>IF(CO7="-",NA(),CO7)</f>
        <v>#N/A</v>
      </c>
      <c r="CP17" s="103" t="e">
        <f t="shared" ref="CP17:CS17" si="13">IF(CP7="-",NA(),CP7)</f>
        <v>#N/A</v>
      </c>
      <c r="CQ17" s="103" t="e">
        <f t="shared" si="13"/>
        <v>#N/A</v>
      </c>
      <c r="CR17" s="103">
        <f t="shared" si="13"/>
        <v>45484</v>
      </c>
      <c r="CS17" s="103">
        <f t="shared" si="13"/>
        <v>71376</v>
      </c>
      <c r="CT17" s="97"/>
      <c r="CU17" s="97"/>
      <c r="CV17" s="97"/>
      <c r="CW17" s="97"/>
      <c r="CX17" s="97"/>
      <c r="CY17" s="101" t="s">
        <v>151</v>
      </c>
      <c r="CZ17" s="102" t="e">
        <f>IF(CZ7="-",NA(),CZ7)</f>
        <v>#N/A</v>
      </c>
      <c r="DA17" s="102" t="e">
        <f t="shared" ref="DA17:DD17" si="14">IF(DA7="-",NA(),DA7)</f>
        <v>#N/A</v>
      </c>
      <c r="DB17" s="102" t="e">
        <f t="shared" si="14"/>
        <v>#N/A</v>
      </c>
      <c r="DC17" s="102">
        <f t="shared" si="14"/>
        <v>9.1</v>
      </c>
      <c r="DD17" s="102">
        <f t="shared" si="14"/>
        <v>14.2</v>
      </c>
      <c r="DE17" s="97"/>
      <c r="DF17" s="97"/>
      <c r="DG17" s="97"/>
      <c r="DH17" s="97"/>
      <c r="DI17" s="101" t="s">
        <v>151</v>
      </c>
      <c r="DJ17" s="102" t="e">
        <f>IF(DJ7="-",NA(),DJ7)</f>
        <v>#N/A</v>
      </c>
      <c r="DK17" s="102" t="e">
        <f t="shared" ref="DK17:DN17" si="15">IF(DK7="-",NA(),DK7)</f>
        <v>#N/A</v>
      </c>
      <c r="DL17" s="102" t="e">
        <f t="shared" si="15"/>
        <v>#N/A</v>
      </c>
      <c r="DM17" s="102">
        <f t="shared" si="15"/>
        <v>5.8</v>
      </c>
      <c r="DN17" s="102">
        <f t="shared" si="15"/>
        <v>0.7</v>
      </c>
      <c r="DO17" s="97"/>
      <c r="DP17" s="97"/>
      <c r="DQ17" s="97"/>
      <c r="DR17" s="97"/>
      <c r="DS17" s="101" t="s">
        <v>151</v>
      </c>
      <c r="DT17" s="102" t="e">
        <f>IF(DT7="-",NA(),DT7)</f>
        <v>#N/A</v>
      </c>
      <c r="DU17" s="102" t="e">
        <f t="shared" ref="DU17:DX17" si="16">IF(DU7="-",NA(),DU7)</f>
        <v>#N/A</v>
      </c>
      <c r="DV17" s="102" t="e">
        <f t="shared" si="16"/>
        <v>#N/A</v>
      </c>
      <c r="DW17" s="102">
        <f t="shared" si="16"/>
        <v>1225.4000000000001</v>
      </c>
      <c r="DX17" s="102">
        <f t="shared" si="16"/>
        <v>784.5</v>
      </c>
      <c r="DY17" s="97"/>
      <c r="DZ17" s="97"/>
      <c r="EA17" s="97"/>
      <c r="EB17" s="97"/>
      <c r="EC17" s="101" t="s">
        <v>151</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151</v>
      </c>
      <c r="EN17" s="102" t="e">
        <f>IF(EN7="-",NA(),EN7)</f>
        <v>#N/A</v>
      </c>
      <c r="EO17" s="102" t="e">
        <f t="shared" ref="EO17:ER17" si="18">IF(EO7="-",NA(),EO7)</f>
        <v>#N/A</v>
      </c>
      <c r="EP17" s="102" t="e">
        <f t="shared" si="18"/>
        <v>#N/A</v>
      </c>
      <c r="EQ17" s="102">
        <f t="shared" si="18"/>
        <v>100</v>
      </c>
      <c r="ER17" s="102">
        <f t="shared" si="18"/>
        <v>100</v>
      </c>
      <c r="ES17" s="97"/>
      <c r="ET17" s="97"/>
      <c r="EU17" s="97"/>
      <c r="EV17" s="97"/>
      <c r="EW17" s="97"/>
      <c r="EX17" s="101" t="s">
        <v>151</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151</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151</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151</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151</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151</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151</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151</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151</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151</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151</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151</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151</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151</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151</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151</v>
      </c>
      <c r="KV17" s="102" t="e">
        <f>IF(KV7="-",NA(),KV7)</f>
        <v>#N/A</v>
      </c>
      <c r="KW17" s="102" t="e">
        <f t="shared" ref="KW17:KZ17" si="34">IF(KW7="-",NA(),KW7)</f>
        <v>#N/A</v>
      </c>
      <c r="KX17" s="102" t="e">
        <f t="shared" si="34"/>
        <v>#N/A</v>
      </c>
      <c r="KY17" s="102">
        <f t="shared" si="34"/>
        <v>9.1</v>
      </c>
      <c r="KZ17" s="102">
        <f t="shared" si="34"/>
        <v>14.2</v>
      </c>
      <c r="LA17" s="97"/>
      <c r="LB17" s="97"/>
      <c r="LC17" s="97"/>
      <c r="LD17" s="97"/>
      <c r="LE17" s="101" t="s">
        <v>151</v>
      </c>
      <c r="LF17" s="102" t="e">
        <f>IF(LF7="-",NA(),LF7)</f>
        <v>#N/A</v>
      </c>
      <c r="LG17" s="102" t="e">
        <f t="shared" ref="LG17:LJ17" si="35">IF(LG7="-",NA(),LG7)</f>
        <v>#N/A</v>
      </c>
      <c r="LH17" s="102" t="e">
        <f t="shared" si="35"/>
        <v>#N/A</v>
      </c>
      <c r="LI17" s="102">
        <f t="shared" si="35"/>
        <v>5.8</v>
      </c>
      <c r="LJ17" s="102">
        <f t="shared" si="35"/>
        <v>0.7</v>
      </c>
      <c r="LK17" s="97"/>
      <c r="LL17" s="97"/>
      <c r="LM17" s="97"/>
      <c r="LN17" s="97"/>
      <c r="LO17" s="101" t="s">
        <v>151</v>
      </c>
      <c r="LP17" s="102" t="e">
        <f>IF(LP7="-",NA(),LP7)</f>
        <v>#N/A</v>
      </c>
      <c r="LQ17" s="102" t="e">
        <f t="shared" ref="LQ17:LT17" si="36">IF(LQ7="-",NA(),LQ7)</f>
        <v>#N/A</v>
      </c>
      <c r="LR17" s="102" t="e">
        <f t="shared" si="36"/>
        <v>#N/A</v>
      </c>
      <c r="LS17" s="102">
        <f t="shared" si="36"/>
        <v>1225.4000000000001</v>
      </c>
      <c r="LT17" s="102">
        <f t="shared" si="36"/>
        <v>784.5</v>
      </c>
      <c r="LU17" s="97"/>
      <c r="LV17" s="97"/>
      <c r="LW17" s="97"/>
      <c r="LX17" s="97"/>
      <c r="LY17" s="101" t="s">
        <v>151</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151</v>
      </c>
      <c r="MJ17" s="102" t="e">
        <f>IF(MJ7="-",NA(),MJ7)</f>
        <v>#N/A</v>
      </c>
      <c r="MK17" s="102" t="e">
        <f t="shared" ref="MK17:MN17" si="38">IF(MK7="-",NA(),MK7)</f>
        <v>#N/A</v>
      </c>
      <c r="ML17" s="102" t="e">
        <f t="shared" si="38"/>
        <v>#N/A</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152</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153</v>
      </c>
      <c r="AX18" s="102" t="e">
        <f>IF(BC7="-",NA(),BC7)</f>
        <v>#N/A</v>
      </c>
      <c r="AY18" s="102" t="e">
        <f t="shared" ref="AY18:BB18" si="39">IF(BD7="-",NA(),BD7)</f>
        <v>#N/A</v>
      </c>
      <c r="AZ18" s="102" t="e">
        <f t="shared" si="39"/>
        <v>#N/A</v>
      </c>
      <c r="BA18" s="102">
        <f t="shared" si="39"/>
        <v>124.7</v>
      </c>
      <c r="BB18" s="102">
        <f t="shared" si="39"/>
        <v>118.8</v>
      </c>
      <c r="BC18" s="97"/>
      <c r="BD18" s="97"/>
      <c r="BE18" s="97"/>
      <c r="BF18" s="97"/>
      <c r="BG18" s="97"/>
      <c r="BH18" s="101" t="s">
        <v>153</v>
      </c>
      <c r="BI18" s="102" t="e">
        <f>IF(BN7="-",NA(),BN7)</f>
        <v>#N/A</v>
      </c>
      <c r="BJ18" s="102" t="e">
        <f t="shared" ref="BJ18:BM18" si="40">IF(BO7="-",NA(),BO7)</f>
        <v>#N/A</v>
      </c>
      <c r="BK18" s="102" t="e">
        <f t="shared" si="40"/>
        <v>#N/A</v>
      </c>
      <c r="BL18" s="102">
        <f t="shared" si="40"/>
        <v>324.60000000000002</v>
      </c>
      <c r="BM18" s="102">
        <f t="shared" si="40"/>
        <v>255.4</v>
      </c>
      <c r="BN18" s="97"/>
      <c r="BO18" s="97"/>
      <c r="BP18" s="97"/>
      <c r="BQ18" s="97"/>
      <c r="BR18" s="97"/>
      <c r="BS18" s="101" t="s">
        <v>153</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153</v>
      </c>
      <c r="CE18" s="102" t="e">
        <f>IF(CJ7="-",NA(),CJ7)</f>
        <v>#N/A</v>
      </c>
      <c r="CF18" s="102" t="e">
        <f t="shared" ref="CF18:CI18" si="42">IF(CK7="-",NA(),CK7)</f>
        <v>#N/A</v>
      </c>
      <c r="CG18" s="102" t="e">
        <f t="shared" si="42"/>
        <v>#N/A</v>
      </c>
      <c r="CH18" s="102">
        <f t="shared" si="42"/>
        <v>17642.5</v>
      </c>
      <c r="CI18" s="102">
        <f t="shared" si="42"/>
        <v>18815.8</v>
      </c>
      <c r="CJ18" s="97"/>
      <c r="CK18" s="97"/>
      <c r="CL18" s="97"/>
      <c r="CM18" s="97"/>
      <c r="CN18" s="101" t="s">
        <v>153</v>
      </c>
      <c r="CO18" s="103" t="e">
        <f>IF(CT7="-",NA(),CT7)</f>
        <v>#N/A</v>
      </c>
      <c r="CP18" s="103" t="e">
        <f t="shared" ref="CP18:CS18" si="43">IF(CU7="-",NA(),CU7)</f>
        <v>#N/A</v>
      </c>
      <c r="CQ18" s="103" t="e">
        <f t="shared" si="43"/>
        <v>#N/A</v>
      </c>
      <c r="CR18" s="103">
        <f t="shared" si="43"/>
        <v>58539</v>
      </c>
      <c r="CS18" s="103">
        <f t="shared" si="43"/>
        <v>37685</v>
      </c>
      <c r="CT18" s="97"/>
      <c r="CU18" s="97"/>
      <c r="CV18" s="97"/>
      <c r="CW18" s="97"/>
      <c r="CX18" s="97"/>
      <c r="CY18" s="101" t="s">
        <v>153</v>
      </c>
      <c r="CZ18" s="102" t="e">
        <f>IF(DE7="-",NA(),DE7)</f>
        <v>#N/A</v>
      </c>
      <c r="DA18" s="102" t="e">
        <f t="shared" ref="DA18:DD18" si="44">IF(DF7="-",NA(),DF7)</f>
        <v>#N/A</v>
      </c>
      <c r="DB18" s="102" t="e">
        <f t="shared" si="44"/>
        <v>#N/A</v>
      </c>
      <c r="DC18" s="102">
        <f t="shared" si="44"/>
        <v>37.700000000000003</v>
      </c>
      <c r="DD18" s="102">
        <f t="shared" si="44"/>
        <v>33.9</v>
      </c>
      <c r="DE18" s="97"/>
      <c r="DF18" s="97"/>
      <c r="DG18" s="97"/>
      <c r="DH18" s="97"/>
      <c r="DI18" s="101" t="s">
        <v>153</v>
      </c>
      <c r="DJ18" s="102" t="e">
        <f>IF(DO7="-",NA(),DO7)</f>
        <v>#N/A</v>
      </c>
      <c r="DK18" s="102" t="e">
        <f t="shared" ref="DK18:DN18" si="45">IF(DP7="-",NA(),DP7)</f>
        <v>#N/A</v>
      </c>
      <c r="DL18" s="102" t="e">
        <f t="shared" si="45"/>
        <v>#N/A</v>
      </c>
      <c r="DM18" s="102">
        <f t="shared" si="45"/>
        <v>13.7</v>
      </c>
      <c r="DN18" s="102">
        <f t="shared" si="45"/>
        <v>16.3</v>
      </c>
      <c r="DO18" s="97"/>
      <c r="DP18" s="97"/>
      <c r="DQ18" s="97"/>
      <c r="DR18" s="97"/>
      <c r="DS18" s="101" t="s">
        <v>153</v>
      </c>
      <c r="DT18" s="102" t="e">
        <f>IF(DY7="-",NA(),DY7)</f>
        <v>#N/A</v>
      </c>
      <c r="DU18" s="102" t="e">
        <f t="shared" ref="DU18:DX18" si="46">IF(DZ7="-",NA(),DZ7)</f>
        <v>#N/A</v>
      </c>
      <c r="DV18" s="102" t="e">
        <f t="shared" si="46"/>
        <v>#N/A</v>
      </c>
      <c r="DW18" s="102">
        <f t="shared" si="46"/>
        <v>99.7</v>
      </c>
      <c r="DX18" s="102">
        <f t="shared" si="46"/>
        <v>101.4</v>
      </c>
      <c r="DY18" s="97"/>
      <c r="DZ18" s="97"/>
      <c r="EA18" s="97"/>
      <c r="EB18" s="97"/>
      <c r="EC18" s="101" t="s">
        <v>153</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153</v>
      </c>
      <c r="EN18" s="102" t="e">
        <f>IF(ES7="-",NA(),ES7)</f>
        <v>#N/A</v>
      </c>
      <c r="EO18" s="102" t="e">
        <f t="shared" ref="EO18:ER18" si="48">IF(ET7="-",NA(),ET7)</f>
        <v>#N/A</v>
      </c>
      <c r="EP18" s="102" t="e">
        <f t="shared" si="48"/>
        <v>#N/A</v>
      </c>
      <c r="EQ18" s="102">
        <f t="shared" si="48"/>
        <v>70.2</v>
      </c>
      <c r="ER18" s="102">
        <f t="shared" si="48"/>
        <v>72.7</v>
      </c>
      <c r="ES18" s="97"/>
      <c r="ET18" s="97"/>
      <c r="EU18" s="97"/>
      <c r="EV18" s="97"/>
      <c r="EW18" s="97"/>
      <c r="EX18" s="101" t="s">
        <v>153</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153</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153</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153</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153</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153</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153</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153</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153</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153</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153</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153</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153</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153</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153</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153</v>
      </c>
      <c r="KV18" s="102" t="e">
        <f>IF(OR(NOT($KV$8),LA7="-"),NA(),LA7)</f>
        <v>#N/A</v>
      </c>
      <c r="KW18" s="102" t="e">
        <f>IF(OR(NOT($KV$8),LB7="-"),NA(),LB7)</f>
        <v>#N/A</v>
      </c>
      <c r="KX18" s="102" t="e">
        <f>IF(OR(NOT($KV$8),LC7="-"),NA(),LC7)</f>
        <v>#N/A</v>
      </c>
      <c r="KY18" s="102">
        <f>IF(OR(NOT($KV$8),LD7="-"),NA(),LD7)</f>
        <v>13.7</v>
      </c>
      <c r="KZ18" s="102">
        <f>IF(OR(NOT($KV$8),LE7="-"),NA(),LE7)</f>
        <v>12</v>
      </c>
      <c r="LA18" s="97"/>
      <c r="LB18" s="97"/>
      <c r="LC18" s="97"/>
      <c r="LD18" s="97"/>
      <c r="LE18" s="101" t="s">
        <v>153</v>
      </c>
      <c r="LF18" s="102" t="e">
        <f>IF(OR(NOT($LF$8),LK7="-"),NA(),LK7)</f>
        <v>#N/A</v>
      </c>
      <c r="LG18" s="102" t="e">
        <f>IF(OR(NOT($LF$8),LL7="-"),NA(),LL7)</f>
        <v>#N/A</v>
      </c>
      <c r="LH18" s="102" t="e">
        <f>IF(OR(NOT($LF$8),LM7="-"),NA(),LM7)</f>
        <v>#N/A</v>
      </c>
      <c r="LI18" s="102">
        <f>IF(OR(NOT($LF$8),LN7="-"),NA(),LN7)</f>
        <v>2.9</v>
      </c>
      <c r="LJ18" s="102">
        <f>IF(OR(NOT($LF$8),LO7="-"),NA(),LO7)</f>
        <v>0.6</v>
      </c>
      <c r="LK18" s="97"/>
      <c r="LL18" s="97"/>
      <c r="LM18" s="97"/>
      <c r="LN18" s="97"/>
      <c r="LO18" s="101" t="s">
        <v>153</v>
      </c>
      <c r="LP18" s="102" t="e">
        <f>IF(OR(NOT($LP$8),LU7="-"),NA(),LU7)</f>
        <v>#N/A</v>
      </c>
      <c r="LQ18" s="102" t="e">
        <f>IF(OR(NOT($LP$8),LV7="-"),NA(),LV7)</f>
        <v>#N/A</v>
      </c>
      <c r="LR18" s="102" t="e">
        <f>IF(OR(NOT($LP$8),LW7="-"),NA(),LW7)</f>
        <v>#N/A</v>
      </c>
      <c r="LS18" s="102">
        <f>IF(OR(NOT($LP$8),LX7="-"),NA(),LX7)</f>
        <v>282.39999999999998</v>
      </c>
      <c r="LT18" s="102">
        <f>IF(OR(NOT($LP$8),LY7="-"),NA(),LY7)</f>
        <v>213.5</v>
      </c>
      <c r="LU18" s="97"/>
      <c r="LV18" s="97"/>
      <c r="LW18" s="97"/>
      <c r="LX18" s="97"/>
      <c r="LY18" s="101" t="s">
        <v>153</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153</v>
      </c>
      <c r="MJ18" s="102" t="e">
        <f>IF(OR(NOT($MJ$8),MO7="-"),NA(),MO7)</f>
        <v>#N/A</v>
      </c>
      <c r="MK18" s="102" t="e">
        <f>IF(OR(NOT($MJ$8),MP7="-"),NA(),MP7)</f>
        <v>#N/A</v>
      </c>
      <c r="ML18" s="102" t="e">
        <f>IF(OR(NOT($MJ$8),MQ7="-"),NA(),MQ7)</f>
        <v>#N/A</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154</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141</v>
      </c>
      <c r="AX19" s="102">
        <f>$BH$7</f>
        <v>100</v>
      </c>
      <c r="AY19" s="102">
        <f t="shared" ref="AY19:BB19" si="49">$BH$7</f>
        <v>100</v>
      </c>
      <c r="AZ19" s="102">
        <f t="shared" si="49"/>
        <v>100</v>
      </c>
      <c r="BA19" s="102">
        <f t="shared" si="49"/>
        <v>100</v>
      </c>
      <c r="BB19" s="102">
        <f t="shared" si="49"/>
        <v>100</v>
      </c>
      <c r="BC19" s="97"/>
      <c r="BD19" s="97"/>
      <c r="BE19" s="97"/>
      <c r="BF19" s="97"/>
      <c r="BG19" s="97"/>
      <c r="BH19" s="104" t="s">
        <v>141</v>
      </c>
      <c r="BI19" s="102">
        <f>$BS$7</f>
        <v>100</v>
      </c>
      <c r="BJ19" s="102">
        <f>$BS$7</f>
        <v>100</v>
      </c>
      <c r="BK19" s="102">
        <f>$BS$7</f>
        <v>100</v>
      </c>
      <c r="BL19" s="102">
        <f>$BS$7</f>
        <v>100</v>
      </c>
      <c r="BM19" s="102">
        <f>$BS$7</f>
        <v>100</v>
      </c>
      <c r="BN19" s="97"/>
      <c r="BO19" s="97"/>
      <c r="BP19" s="97"/>
      <c r="BQ19" s="97"/>
      <c r="BR19" s="97"/>
      <c r="BS19" s="104" t="s">
        <v>141</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155</v>
      </c>
      <c r="C20" s="192"/>
      <c r="D20" s="97"/>
    </row>
    <row r="21" spans="1:373">
      <c r="A21" s="94">
        <f t="shared" si="7"/>
        <v>7</v>
      </c>
      <c r="B21" s="192" t="s">
        <v>156</v>
      </c>
      <c r="C21" s="192"/>
      <c r="D21" s="97"/>
    </row>
    <row r="22" spans="1:373">
      <c r="A22" s="94">
        <f t="shared" si="7"/>
        <v>8</v>
      </c>
      <c r="B22" s="192" t="s">
        <v>157</v>
      </c>
      <c r="C22" s="192"/>
      <c r="D22" s="97"/>
      <c r="E22" s="193" t="s">
        <v>158</v>
      </c>
      <c r="F22" s="194"/>
      <c r="G22" s="194"/>
      <c r="H22" s="194"/>
      <c r="I22" s="195"/>
    </row>
    <row r="23" spans="1:373">
      <c r="A23" s="94">
        <f t="shared" si="7"/>
        <v>9</v>
      </c>
      <c r="B23" s="192" t="s">
        <v>159</v>
      </c>
      <c r="C23" s="192"/>
      <c r="D23" s="97"/>
      <c r="E23" s="196"/>
      <c r="F23" s="197"/>
      <c r="G23" s="197"/>
      <c r="H23" s="197"/>
      <c r="I23" s="198"/>
    </row>
    <row r="24" spans="1:373">
      <c r="A24" s="94">
        <f t="shared" si="7"/>
        <v>10</v>
      </c>
      <c r="B24" s="192" t="s">
        <v>160</v>
      </c>
      <c r="C24" s="192"/>
      <c r="D24" s="97"/>
      <c r="E24" s="196"/>
      <c r="F24" s="197"/>
      <c r="G24" s="197"/>
      <c r="H24" s="197"/>
      <c r="I24" s="198"/>
    </row>
    <row r="25" spans="1:373">
      <c r="A25" s="94">
        <f t="shared" si="7"/>
        <v>11</v>
      </c>
      <c r="B25" s="192" t="s">
        <v>161</v>
      </c>
      <c r="C25" s="192"/>
      <c r="D25" s="97"/>
      <c r="E25" s="196"/>
      <c r="F25" s="197"/>
      <c r="G25" s="197"/>
      <c r="H25" s="197"/>
      <c r="I25" s="198"/>
    </row>
    <row r="26" spans="1:373">
      <c r="A26" s="94">
        <f t="shared" si="7"/>
        <v>12</v>
      </c>
      <c r="B26" s="192" t="s">
        <v>162</v>
      </c>
      <c r="C26" s="192"/>
      <c r="D26" s="97"/>
      <c r="E26" s="196"/>
      <c r="F26" s="197"/>
      <c r="G26" s="197"/>
      <c r="H26" s="197"/>
      <c r="I26" s="198"/>
    </row>
    <row r="27" spans="1:373">
      <c r="A27" s="94">
        <f t="shared" si="7"/>
        <v>13</v>
      </c>
      <c r="B27" s="192" t="s">
        <v>163</v>
      </c>
      <c r="C27" s="192"/>
      <c r="D27" s="97"/>
      <c r="E27" s="196"/>
      <c r="F27" s="197"/>
      <c r="G27" s="197"/>
      <c r="H27" s="197"/>
      <c r="I27" s="198"/>
    </row>
    <row r="28" spans="1:373">
      <c r="A28" s="94">
        <f t="shared" si="7"/>
        <v>14</v>
      </c>
      <c r="B28" s="192" t="s">
        <v>164</v>
      </c>
      <c r="C28" s="192"/>
      <c r="D28" s="97"/>
      <c r="E28" s="196"/>
      <c r="F28" s="197"/>
      <c r="G28" s="197"/>
      <c r="H28" s="197"/>
      <c r="I28" s="198"/>
    </row>
    <row r="29" spans="1:373">
      <c r="A29" s="94">
        <f t="shared" si="7"/>
        <v>15</v>
      </c>
      <c r="B29" s="192" t="s">
        <v>165</v>
      </c>
      <c r="C29" s="192"/>
      <c r="D29" s="97"/>
      <c r="E29" s="196"/>
      <c r="F29" s="197"/>
      <c r="G29" s="197"/>
      <c r="H29" s="197"/>
      <c r="I29" s="198"/>
    </row>
    <row r="30" spans="1:373">
      <c r="A30" s="94">
        <f t="shared" si="7"/>
        <v>16</v>
      </c>
      <c r="B30" s="192" t="s">
        <v>166</v>
      </c>
      <c r="C30" s="192"/>
      <c r="D30" s="97"/>
      <c r="E30" s="196"/>
      <c r="F30" s="197"/>
      <c r="G30" s="197"/>
      <c r="H30" s="197"/>
      <c r="I30" s="198"/>
    </row>
    <row r="31" spans="1:373">
      <c r="A31" s="94">
        <f t="shared" si="7"/>
        <v>17</v>
      </c>
      <c r="B31" s="192" t="s">
        <v>167</v>
      </c>
      <c r="C31" s="192"/>
      <c r="D31" s="97"/>
      <c r="E31" s="196"/>
      <c r="F31" s="197"/>
      <c r="G31" s="197"/>
      <c r="H31" s="197"/>
      <c r="I31" s="198"/>
    </row>
    <row r="32" spans="1:373">
      <c r="A32" s="94">
        <f t="shared" si="7"/>
        <v>18</v>
      </c>
      <c r="B32" s="192" t="s">
        <v>168</v>
      </c>
      <c r="C32" s="192"/>
      <c r="D32" s="97"/>
      <c r="E32" s="196"/>
      <c r="F32" s="197"/>
      <c r="G32" s="197"/>
      <c r="H32" s="197"/>
      <c r="I32" s="198"/>
    </row>
    <row r="33" spans="1:15">
      <c r="A33" s="94">
        <f t="shared" si="7"/>
        <v>19</v>
      </c>
      <c r="B33" s="192" t="s">
        <v>169</v>
      </c>
      <c r="C33" s="192"/>
      <c r="D33" s="97"/>
      <c r="E33" s="196"/>
      <c r="F33" s="197"/>
      <c r="G33" s="197"/>
      <c r="H33" s="197"/>
      <c r="I33" s="198"/>
    </row>
    <row r="34" spans="1:15">
      <c r="A34" s="94">
        <f t="shared" si="7"/>
        <v>20</v>
      </c>
      <c r="B34" s="192" t="s">
        <v>170</v>
      </c>
      <c r="C34" s="192"/>
      <c r="D34" s="97"/>
      <c r="E34" s="196"/>
      <c r="F34" s="197"/>
      <c r="G34" s="197"/>
      <c r="H34" s="197"/>
      <c r="I34" s="198"/>
    </row>
    <row r="35" spans="1:15" ht="25.5" customHeight="1">
      <c r="E35" s="199"/>
      <c r="F35" s="200"/>
      <c r="G35" s="200"/>
      <c r="H35" s="200"/>
      <c r="I35" s="201"/>
    </row>
    <row r="37" spans="1:15">
      <c r="K37" s="193" t="s">
        <v>158</v>
      </c>
      <c r="L37" s="194"/>
      <c r="M37" s="194"/>
      <c r="N37" s="194"/>
      <c r="O37" s="195"/>
    </row>
    <row r="38" spans="1:15">
      <c r="K38" s="196"/>
      <c r="L38" s="197"/>
      <c r="M38" s="197"/>
      <c r="N38" s="197"/>
      <c r="O38" s="198"/>
    </row>
    <row r="39" spans="1:15">
      <c r="K39" s="196"/>
      <c r="L39" s="197"/>
      <c r="M39" s="197"/>
      <c r="N39" s="197"/>
      <c r="O39" s="198"/>
    </row>
    <row r="40" spans="1:15">
      <c r="K40" s="196"/>
      <c r="L40" s="197"/>
      <c r="M40" s="197"/>
      <c r="N40" s="197"/>
      <c r="O40" s="198"/>
    </row>
    <row r="41" spans="1:15">
      <c r="K41" s="196"/>
      <c r="L41" s="197"/>
      <c r="M41" s="197"/>
      <c r="N41" s="197"/>
      <c r="O41" s="198"/>
    </row>
    <row r="42" spans="1:15">
      <c r="K42" s="196"/>
      <c r="L42" s="197"/>
      <c r="M42" s="197"/>
      <c r="N42" s="197"/>
      <c r="O42" s="198"/>
    </row>
    <row r="43" spans="1:15">
      <c r="K43" s="196"/>
      <c r="L43" s="197"/>
      <c r="M43" s="197"/>
      <c r="N43" s="197"/>
      <c r="O43" s="198"/>
    </row>
    <row r="44" spans="1:15">
      <c r="K44" s="196"/>
      <c r="L44" s="197"/>
      <c r="M44" s="197"/>
      <c r="N44" s="197"/>
      <c r="O44" s="198"/>
    </row>
    <row r="45" spans="1:15">
      <c r="K45" s="196"/>
      <c r="L45" s="197"/>
      <c r="M45" s="197"/>
      <c r="N45" s="197"/>
      <c r="O45" s="198"/>
    </row>
    <row r="46" spans="1:15">
      <c r="K46" s="196"/>
      <c r="L46" s="197"/>
      <c r="M46" s="197"/>
      <c r="N46" s="197"/>
      <c r="O46" s="198"/>
    </row>
    <row r="47" spans="1:15">
      <c r="K47" s="196"/>
      <c r="L47" s="197"/>
      <c r="M47" s="197"/>
      <c r="N47" s="197"/>
      <c r="O47" s="198"/>
    </row>
    <row r="48" spans="1:15">
      <c r="K48" s="196"/>
      <c r="L48" s="197"/>
      <c r="M48" s="197"/>
      <c r="N48" s="197"/>
      <c r="O48" s="198"/>
    </row>
    <row r="49" spans="11:15">
      <c r="K49" s="196"/>
      <c r="L49" s="197"/>
      <c r="M49" s="197"/>
      <c r="N49" s="197"/>
      <c r="O49" s="198"/>
    </row>
    <row r="50" spans="11:15" ht="26.25" customHeight="1">
      <c r="K50" s="199"/>
      <c r="L50" s="200"/>
      <c r="M50" s="200"/>
      <c r="N50" s="200"/>
      <c r="O50" s="201"/>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田村　善和</cp:lastModifiedBy>
  <cp:lastPrinted>2017-07-25T06:03:11Z</cp:lastPrinted>
  <dcterms:created xsi:type="dcterms:W3CDTF">2017-06-20T03:28:27Z</dcterms:created>
  <dcterms:modified xsi:type="dcterms:W3CDTF">2017-08-18T01:22:48Z</dcterms:modified>
</cp:coreProperties>
</file>