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<sst xmlns="http://schemas.openxmlformats.org/spreadsheetml/2006/main" count="221" uniqueCount="111">
  <si>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</si>
  <si>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</si>
  <si>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</si>
  <si>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</si>
  <si>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</si>
  <si>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</si>
  <si>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</si>
  <si>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</si>
  <si>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</si>
  <si>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</si>
  <si>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</si>
  <si>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</si>
  <si>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</si>
  <si>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</si>
  <si>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</si>
  <si>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</si>
  <si>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</si>
  <si>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</si>
  <si>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</si>
  <si>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</si>
  <si>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</si>
  <si>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</si>
  <si>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</si>
  <si>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</si>
  <si>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</si>
  <si>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</si>
  <si>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</si>
  <si>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</si>
  <si>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</si>
  <si>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</si>
  <si>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</si>
  <si>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</si>
  <si>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</si>
  <si>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</si>
  <si>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</si>
  <si>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</si>
  <si>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</si>
  <si>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</si>
  <si>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</si>
  <si>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</si>
  <si>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</si>
  <si>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</si>
  <si>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</si>
  <si>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</si>
  <si>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</si>
  <si>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</si>
  <si>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</si>
  <si>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</si>
  <si>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</si>
  <si>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</si>
  <si>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</si>
  <si>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</si>
  <si>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</si>
  <si>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</si>
  <si>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</si>
  <si>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</si>
  <si>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</si>
  <si>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</si>
  <si>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</si>
  <si>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</si>
  <si>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</si>
  <si>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</si>
  <si>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</si>
  <si>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</si>
  <si>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</si>
  <si>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</si>
  <si>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</si>
  <si>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</si>
  <si>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</si>
  <si>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</si>
  <si>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</si>
  <si>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</si>
  <si>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</si>
  <si>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</si>
  <si>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</si>
  <si>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</si>
  <si>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</si>
  <si>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</si>
  <si>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</si>
  <si>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</si>
  <si>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</si>
  <si>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</si>
  <si>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</si>
  <si>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</si>
  <si>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</si>
  <si>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</si>
  <si>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</si>
  <si>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</si>
  <si>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</si>
  <si>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</si>
  <si>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</si>
  <si>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</si>
  <si>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</si>
  <si>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</si>
  <si>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</si>
  <si>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</si>
  <si>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香南市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</si>
  <si>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</si>
  <si>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</si>
  <si>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</si>
  <si>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</si>
  <si>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</si>
  <si>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</si>
  <si>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</si>
  <si>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</si>
  <si>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</si>
  <si>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</si>
  <si>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</si>
  <si>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下水道使用者は微増と伸びているが、節水等により下水道使用料金は、昨年度を下回っている。
　収益的収支比率は、100%を超えない年度もあり、修繕等により一定しておらず、使用料の改定が必要なる。併せて今後ともさらなる下水道への加入促進と経費節減が必要となる。
　経費回収率は、平均値を上回っているものの一般会計の繰入で賄っている状況である。</t>
    <rPh sb="1" eb="4">
      <t>ゲスイドウ</t>
    </rPh>
    <rPh sb="4" eb="7">
      <t>シヨウシャ</t>
    </rPh>
    <rPh sb="8" eb="10">
      <t>ビゾウ</t>
    </rPh>
    <rPh sb="11" eb="12">
      <t>ノ</t>
    </rPh>
    <rPh sb="18" eb="20">
      <t>セッスイ</t>
    </rPh>
    <rPh sb="20" eb="21">
      <t>トウ</t>
    </rPh>
    <rPh sb="24" eb="27">
      <t>ゲスイドウ</t>
    </rPh>
    <rPh sb="27" eb="30">
      <t>シヨウリョウ</t>
    </rPh>
    <rPh sb="30" eb="31">
      <t>キン</t>
    </rPh>
    <rPh sb="33" eb="36">
      <t>サクネンド</t>
    </rPh>
    <rPh sb="37" eb="39">
      <t>シタマワ</t>
    </rPh>
    <rPh sb="46" eb="49">
      <t>シュウエキテキ</t>
    </rPh>
    <rPh sb="49" eb="51">
      <t>シュウシ</t>
    </rPh>
    <rPh sb="51" eb="53">
      <t>ヒリツ</t>
    </rPh>
    <rPh sb="60" eb="61">
      <t>コ</t>
    </rPh>
    <rPh sb="64" eb="66">
      <t>ネンド</t>
    </rPh>
    <rPh sb="70" eb="72">
      <t>シュウゼン</t>
    </rPh>
    <rPh sb="72" eb="73">
      <t>トウ</t>
    </rPh>
    <rPh sb="76" eb="78">
      <t>イッテイ</t>
    </rPh>
    <rPh sb="84" eb="87">
      <t>シヨウリョウ</t>
    </rPh>
    <rPh sb="88" eb="90">
      <t>カイテイ</t>
    </rPh>
    <rPh sb="91" eb="93">
      <t>ヒツヨウ</t>
    </rPh>
    <rPh sb="96" eb="97">
      <t>アワ</t>
    </rPh>
    <rPh sb="99" eb="101">
      <t>コンゴ</t>
    </rPh>
    <rPh sb="107" eb="110">
      <t>ゲスイドウ</t>
    </rPh>
    <rPh sb="112" eb="114">
      <t>カニュウ</t>
    </rPh>
    <rPh sb="114" eb="116">
      <t>ソクシン</t>
    </rPh>
    <rPh sb="117" eb="119">
      <t>ケイヒ</t>
    </rPh>
    <rPh sb="119" eb="121">
      <t>セツゲン</t>
    </rPh>
    <rPh sb="122" eb="124">
      <t>ヒツヨウ</t>
    </rPh>
    <rPh sb="130" eb="132">
      <t>ケイヒ</t>
    </rPh>
    <rPh sb="132" eb="135">
      <t>カイシュウリツ</t>
    </rPh>
    <rPh sb="137" eb="140">
      <t>ヘイキンチ</t>
    </rPh>
    <rPh sb="141" eb="143">
      <t>ウワマワ</t>
    </rPh>
    <rPh sb="150" eb="152">
      <t>イッパン</t>
    </rPh>
    <rPh sb="152" eb="154">
      <t>カイケイ</t>
    </rPh>
    <rPh sb="155" eb="157">
      <t>クリイレ</t>
    </rPh>
    <rPh sb="158" eb="159">
      <t>マカナ</t>
    </rPh>
    <rPh sb="163" eb="165">
      <t>ジョウキョウ</t>
    </rPh>
    <phoneticPr fontId="4"/>
  </si>
  <si>
    <t>　現状は、一般会計からの繰入に頼っており健全な経営といえず、下水道全体計画に沿って、処理場（公共下水道、農集排(6処理区のうち5処理区)）の統合を推進し、維持管理費の削減を行っていく。また、平成32年度に予定している企業会計化に向けて下水道使用料金の見直しも視野に入れた改革が必要である。</t>
    <rPh sb="1" eb="3">
      <t>ゲンジョウ</t>
    </rPh>
    <rPh sb="5" eb="7">
      <t>イッパン</t>
    </rPh>
    <rPh sb="7" eb="9">
      <t>カイケイ</t>
    </rPh>
    <rPh sb="12" eb="14">
      <t>クリイレ</t>
    </rPh>
    <rPh sb="15" eb="16">
      <t>タヨ</t>
    </rPh>
    <rPh sb="20" eb="22">
      <t>ケンゼン</t>
    </rPh>
    <rPh sb="23" eb="25">
      <t>ケイエイ</t>
    </rPh>
    <rPh sb="30" eb="33">
      <t>ゲスイドウ</t>
    </rPh>
    <rPh sb="33" eb="35">
      <t>ゼンタイ</t>
    </rPh>
    <rPh sb="35" eb="37">
      <t>ケイカク</t>
    </rPh>
    <rPh sb="38" eb="39">
      <t>ソ</t>
    </rPh>
    <rPh sb="42" eb="45">
      <t>ショリジョウ</t>
    </rPh>
    <rPh sb="46" eb="48">
      <t>コウキョウ</t>
    </rPh>
    <rPh sb="48" eb="51">
      <t>ゲスイドウ</t>
    </rPh>
    <rPh sb="52" eb="55">
      <t>ノウシュウハイ</t>
    </rPh>
    <rPh sb="57" eb="59">
      <t>ショリ</t>
    </rPh>
    <rPh sb="59" eb="60">
      <t>ク</t>
    </rPh>
    <rPh sb="64" eb="66">
      <t>ショリ</t>
    </rPh>
    <rPh sb="66" eb="67">
      <t>ク</t>
    </rPh>
    <rPh sb="70" eb="72">
      <t>トウゴウ</t>
    </rPh>
    <rPh sb="73" eb="75">
      <t>スイシン</t>
    </rPh>
    <rPh sb="77" eb="79">
      <t>イジ</t>
    </rPh>
    <rPh sb="79" eb="82">
      <t>カンリヒ</t>
    </rPh>
    <rPh sb="83" eb="85">
      <t>サクゲン</t>
    </rPh>
    <rPh sb="86" eb="87">
      <t>オコナ</t>
    </rPh>
    <rPh sb="95" eb="97">
      <t>ヘイセイ</t>
    </rPh>
    <rPh sb="99" eb="101">
      <t>ネンド</t>
    </rPh>
    <rPh sb="102" eb="104">
      <t>ヨテイ</t>
    </rPh>
    <rPh sb="108" eb="110">
      <t>キギョウ</t>
    </rPh>
    <rPh sb="110" eb="113">
      <t>カイケイカ</t>
    </rPh>
    <rPh sb="114" eb="115">
      <t>ム</t>
    </rPh>
    <rPh sb="117" eb="120">
      <t>ゲスイドウ</t>
    </rPh>
    <rPh sb="120" eb="123">
      <t>シヨウリョウ</t>
    </rPh>
    <rPh sb="123" eb="124">
      <t>キン</t>
    </rPh>
    <rPh sb="125" eb="127">
      <t>ミナオ</t>
    </rPh>
    <rPh sb="129" eb="131">
      <t>シヤ</t>
    </rPh>
    <rPh sb="132" eb="133">
      <t>イ</t>
    </rPh>
    <rPh sb="135" eb="137">
      <t>カイカク</t>
    </rPh>
    <rPh sb="138" eb="140">
      <t>ヒツヨウ</t>
    </rPh>
    <phoneticPr fontId="4"/>
  </si>
  <si>
    <t>　処理場は、平成15年度供用開始し、機器の取替・更新が必要となる。また、今後は、ストックマネジメント計画の策定、地震津波対策計画に基づいた管路、施設の整備が必要となる。
　管渠については、TVカメラ調査、人孔目視調査等を行っている。</t>
    <rPh sb="1" eb="4">
      <t>ショリジョウ</t>
    </rPh>
    <rPh sb="6" eb="8">
      <t>ヘイセイ</t>
    </rPh>
    <rPh sb="10" eb="12">
      <t>ネンド</t>
    </rPh>
    <rPh sb="12" eb="14">
      <t>キョウヨウ</t>
    </rPh>
    <rPh sb="14" eb="16">
      <t>カイシ</t>
    </rPh>
    <rPh sb="18" eb="20">
      <t>キキ</t>
    </rPh>
    <rPh sb="21" eb="23">
      <t>トリカエ</t>
    </rPh>
    <rPh sb="24" eb="26">
      <t>コウシン</t>
    </rPh>
    <rPh sb="27" eb="29">
      <t>ヒツヨウ</t>
    </rPh>
    <rPh sb="36" eb="38">
      <t>コンゴ</t>
    </rPh>
    <rPh sb="50" eb="52">
      <t>ケイカク</t>
    </rPh>
    <rPh sb="53" eb="55">
      <t>サクテイ</t>
    </rPh>
    <rPh sb="56" eb="58">
      <t>ジシン</t>
    </rPh>
    <rPh sb="58" eb="60">
      <t>ツナミ</t>
    </rPh>
    <rPh sb="60" eb="62">
      <t>タイサク</t>
    </rPh>
    <rPh sb="62" eb="64">
      <t>ケイカク</t>
    </rPh>
    <rPh sb="65" eb="66">
      <t>モト</t>
    </rPh>
    <rPh sb="69" eb="71">
      <t>カンロ</t>
    </rPh>
    <rPh sb="72" eb="74">
      <t>シセツ</t>
    </rPh>
    <rPh sb="75" eb="77">
      <t>セイビ</t>
    </rPh>
    <rPh sb="78" eb="80">
      <t>ヒツヨウ</t>
    </rPh>
    <rPh sb="86" eb="88">
      <t>カンキョ</t>
    </rPh>
    <rPh sb="99" eb="101">
      <t>チョウサ</t>
    </rPh>
    <rPh sb="102" eb="104">
      <t>ジンコウ</t>
    </rPh>
    <rPh sb="104" eb="106">
      <t>モクシ</t>
    </rPh>
    <rPh sb="106" eb="108">
      <t>チョウサ</t>
    </rPh>
    <rPh sb="108" eb="109">
      <t>トウ</t>
    </rPh>
    <rPh sb="110" eb="11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</si>
</sst>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823232"/>
        <c:axId val="1452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43823232"/>
        <c:axId val="145208832"/>
      </c:lineChart>
      <c:dateAx>
        <c:axId val="143823232"/>
        <c:scaling>
          <c:orientation val="minMax"/>
        </c:scaling>
        <c:delete val="1"/>
        <c:axPos val="b"/>
        <c:numFmt formatCode="ge" sourceLinked="1"/>
        <c:majorTickMark val="none"/>
        <c:minorTickMark val="none"/>
        <c:tickLblPos val="none"/>
        <c:crossAx val="145208832"/>
        <c:crosses val="autoZero"/>
        <c:auto val="1"/>
        <c:lblOffset val="100"/>
        <c:baseTimeUnit val="years"/>
      </c:dateAx>
      <c:valAx>
        <c:axId val="1452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43.71</c:v>
                </c:pt>
                <c:pt idx="1">
                  <c:v>42.37</c:v>
                </c:pt>
                <c:pt idx="2">
                  <c:v>39.770000000000003</c:v>
                </c:pt>
                <c:pt idx="3">
                  <c:v>39.86</c:v>
                </c:pt>
                <c:pt idx="4">
                  <c:v>39.4</c:v>
                </c:pt>
              </c:numCache>
            </c:numRef>
          </c:val>
        </c:ser>
        <c:dLbls>
          <c:showLegendKey val="0"/>
          <c:showVal val="0"/>
          <c:showCatName val="0"/>
          <c:showSerName val="0"/>
          <c:showPercent val="0"/>
          <c:showBubbleSize val="0"/>
        </c:dLbls>
        <c:gapWidth val="150"/>
        <c:axId val="131317760"/>
        <c:axId val="1313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31317760"/>
        <c:axId val="131319680"/>
      </c:lineChart>
      <c:dateAx>
        <c:axId val="131317760"/>
        <c:scaling>
          <c:orientation val="minMax"/>
        </c:scaling>
        <c:delete val="1"/>
        <c:axPos val="b"/>
        <c:numFmt formatCode="ge" sourceLinked="1"/>
        <c:majorTickMark val="none"/>
        <c:minorTickMark val="none"/>
        <c:tickLblPos val="none"/>
        <c:crossAx val="131319680"/>
        <c:crosses val="autoZero"/>
        <c:auto val="1"/>
        <c:lblOffset val="100"/>
        <c:baseTimeUnit val="years"/>
      </c:dateAx>
      <c:valAx>
        <c:axId val="1313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63.99</c:v>
                </c:pt>
                <c:pt idx="1">
                  <c:v>65.650000000000006</c:v>
                </c:pt>
                <c:pt idx="2">
                  <c:v>67.25</c:v>
                </c:pt>
                <c:pt idx="3">
                  <c:v>66.83</c:v>
                </c:pt>
                <c:pt idx="4">
                  <c:v>68.31</c:v>
                </c:pt>
              </c:numCache>
            </c:numRef>
          </c:val>
        </c:ser>
        <c:dLbls>
          <c:showLegendKey val="0"/>
          <c:showVal val="0"/>
          <c:showCatName val="0"/>
          <c:showSerName val="0"/>
          <c:showPercent val="0"/>
          <c:showBubbleSize val="0"/>
        </c:dLbls>
        <c:gapWidth val="150"/>
        <c:axId val="131329408"/>
        <c:axId val="1313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31329408"/>
        <c:axId val="131331584"/>
      </c:lineChart>
      <c:dateAx>
        <c:axId val="131329408"/>
        <c:scaling>
          <c:orientation val="minMax"/>
        </c:scaling>
        <c:delete val="1"/>
        <c:axPos val="b"/>
        <c:numFmt formatCode="ge" sourceLinked="1"/>
        <c:majorTickMark val="none"/>
        <c:minorTickMark val="none"/>
        <c:tickLblPos val="none"/>
        <c:crossAx val="131331584"/>
        <c:crosses val="autoZero"/>
        <c:auto val="1"/>
        <c:lblOffset val="100"/>
        <c:baseTimeUnit val="years"/>
      </c:dateAx>
      <c:valAx>
        <c:axId val="1313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107.6</c:v>
                </c:pt>
                <c:pt idx="1">
                  <c:v>93.63</c:v>
                </c:pt>
                <c:pt idx="2">
                  <c:v>105.13</c:v>
                </c:pt>
                <c:pt idx="3">
                  <c:v>94.75</c:v>
                </c:pt>
                <c:pt idx="4">
                  <c:v>127.67</c:v>
                </c:pt>
              </c:numCache>
            </c:numRef>
          </c:val>
        </c:ser>
        <c:dLbls>
          <c:showLegendKey val="0"/>
          <c:showVal val="0"/>
          <c:showCatName val="0"/>
          <c:showSerName val="0"/>
          <c:showPercent val="0"/>
          <c:showBubbleSize val="0"/>
        </c:dLbls>
        <c:gapWidth val="150"/>
        <c:axId val="129887232"/>
        <c:axId val="1298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887232"/>
        <c:axId val="129889408"/>
      </c:lineChart>
      <c:dateAx>
        <c:axId val="129887232"/>
        <c:scaling>
          <c:orientation val="minMax"/>
        </c:scaling>
        <c:delete val="1"/>
        <c:axPos val="b"/>
        <c:numFmt formatCode="ge" sourceLinked="1"/>
        <c:majorTickMark val="none"/>
        <c:minorTickMark val="none"/>
        <c:tickLblPos val="none"/>
        <c:crossAx val="129889408"/>
        <c:crosses val="autoZero"/>
        <c:auto val="1"/>
        <c:lblOffset val="100"/>
        <c:baseTimeUnit val="years"/>
      </c:dateAx>
      <c:valAx>
        <c:axId val="1298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620032"/>
        <c:axId val="1306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620032"/>
        <c:axId val="130630400"/>
      </c:lineChart>
      <c:dateAx>
        <c:axId val="130620032"/>
        <c:scaling>
          <c:orientation val="minMax"/>
        </c:scaling>
        <c:delete val="1"/>
        <c:axPos val="b"/>
        <c:numFmt formatCode="ge" sourceLinked="1"/>
        <c:majorTickMark val="none"/>
        <c:minorTickMark val="none"/>
        <c:tickLblPos val="none"/>
        <c:crossAx val="130630400"/>
        <c:crosses val="autoZero"/>
        <c:auto val="1"/>
        <c:lblOffset val="100"/>
        <c:baseTimeUnit val="years"/>
      </c:dateAx>
      <c:valAx>
        <c:axId val="1306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660608"/>
        <c:axId val="1306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660608"/>
        <c:axId val="130670976"/>
      </c:lineChart>
      <c:dateAx>
        <c:axId val="130660608"/>
        <c:scaling>
          <c:orientation val="minMax"/>
        </c:scaling>
        <c:delete val="1"/>
        <c:axPos val="b"/>
        <c:numFmt formatCode="ge" sourceLinked="1"/>
        <c:majorTickMark val="none"/>
        <c:minorTickMark val="none"/>
        <c:tickLblPos val="none"/>
        <c:crossAx val="130670976"/>
        <c:crosses val="autoZero"/>
        <c:auto val="1"/>
        <c:lblOffset val="100"/>
        <c:baseTimeUnit val="years"/>
      </c:dateAx>
      <c:valAx>
        <c:axId val="1306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762624"/>
        <c:axId val="1307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762624"/>
        <c:axId val="130768896"/>
      </c:lineChart>
      <c:dateAx>
        <c:axId val="130762624"/>
        <c:scaling>
          <c:orientation val="minMax"/>
        </c:scaling>
        <c:delete val="1"/>
        <c:axPos val="b"/>
        <c:numFmt formatCode="ge" sourceLinked="1"/>
        <c:majorTickMark val="none"/>
        <c:minorTickMark val="none"/>
        <c:tickLblPos val="none"/>
        <c:crossAx val="130768896"/>
        <c:crosses val="autoZero"/>
        <c:auto val="1"/>
        <c:lblOffset val="100"/>
        <c:baseTimeUnit val="years"/>
      </c:dateAx>
      <c:valAx>
        <c:axId val="1307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782720"/>
        <c:axId val="1307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782720"/>
        <c:axId val="130784640"/>
      </c:lineChart>
      <c:dateAx>
        <c:axId val="130782720"/>
        <c:scaling>
          <c:orientation val="minMax"/>
        </c:scaling>
        <c:delete val="1"/>
        <c:axPos val="b"/>
        <c:numFmt formatCode="ge" sourceLinked="1"/>
        <c:majorTickMark val="none"/>
        <c:minorTickMark val="none"/>
        <c:tickLblPos val="none"/>
        <c:crossAx val="130784640"/>
        <c:crosses val="autoZero"/>
        <c:auto val="1"/>
        <c:lblOffset val="100"/>
        <c:baseTimeUnit val="years"/>
      </c:dateAx>
      <c:valAx>
        <c:axId val="1307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149.84</c:v>
                </c:pt>
                <c:pt idx="1">
                  <c:v>146.56</c:v>
                </c:pt>
                <c:pt idx="2">
                  <c:v>138.58000000000001</c:v>
                </c:pt>
                <c:pt idx="3">
                  <c:v>128.57</c:v>
                </c:pt>
                <c:pt idx="4">
                  <c:v>198.18</c:v>
                </c:pt>
              </c:numCache>
            </c:numRef>
          </c:val>
        </c:ser>
        <c:dLbls>
          <c:showLegendKey val="0"/>
          <c:showVal val="0"/>
          <c:showCatName val="0"/>
          <c:showSerName val="0"/>
          <c:showPercent val="0"/>
          <c:showBubbleSize val="0"/>
        </c:dLbls>
        <c:gapWidth val="150"/>
        <c:axId val="130798720"/>
        <c:axId val="1308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30798720"/>
        <c:axId val="130800640"/>
      </c:lineChart>
      <c:dateAx>
        <c:axId val="130798720"/>
        <c:scaling>
          <c:orientation val="minMax"/>
        </c:scaling>
        <c:delete val="1"/>
        <c:axPos val="b"/>
        <c:numFmt formatCode="ge" sourceLinked="1"/>
        <c:majorTickMark val="none"/>
        <c:minorTickMark val="none"/>
        <c:tickLblPos val="none"/>
        <c:crossAx val="130800640"/>
        <c:crosses val="autoZero"/>
        <c:auto val="1"/>
        <c:lblOffset val="100"/>
        <c:baseTimeUnit val="years"/>
      </c:dateAx>
      <c:valAx>
        <c:axId val="1308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56.76</c:v>
                </c:pt>
                <c:pt idx="1">
                  <c:v>56.42</c:v>
                </c:pt>
                <c:pt idx="2">
                  <c:v>63.1</c:v>
                </c:pt>
                <c:pt idx="3">
                  <c:v>68.45</c:v>
                </c:pt>
                <c:pt idx="4">
                  <c:v>68.84</c:v>
                </c:pt>
              </c:numCache>
            </c:numRef>
          </c:val>
        </c:ser>
        <c:dLbls>
          <c:showLegendKey val="0"/>
          <c:showVal val="0"/>
          <c:showCatName val="0"/>
          <c:showSerName val="0"/>
          <c:showPercent val="0"/>
          <c:showBubbleSize val="0"/>
        </c:dLbls>
        <c:gapWidth val="150"/>
        <c:axId val="131277568"/>
        <c:axId val="1312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31277568"/>
        <c:axId val="131279488"/>
      </c:lineChart>
      <c:dateAx>
        <c:axId val="131277568"/>
        <c:scaling>
          <c:orientation val="minMax"/>
        </c:scaling>
        <c:delete val="1"/>
        <c:axPos val="b"/>
        <c:numFmt formatCode="ge" sourceLinked="1"/>
        <c:majorTickMark val="none"/>
        <c:minorTickMark val="none"/>
        <c:tickLblPos val="none"/>
        <c:crossAx val="131279488"/>
        <c:crosses val="autoZero"/>
        <c:auto val="1"/>
        <c:lblOffset val="100"/>
        <c:baseTimeUnit val="years"/>
      </c:dateAx>
      <c:valAx>
        <c:axId val="1312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252.28</c:v>
                </c:pt>
                <c:pt idx="1">
                  <c:v>236.84</c:v>
                </c:pt>
                <c:pt idx="2">
                  <c:v>203.91</c:v>
                </c:pt>
                <c:pt idx="3">
                  <c:v>192.28</c:v>
                </c:pt>
                <c:pt idx="4">
                  <c:v>191.36</c:v>
                </c:pt>
              </c:numCache>
            </c:numRef>
          </c:val>
        </c:ser>
        <c:dLbls>
          <c:showLegendKey val="0"/>
          <c:showVal val="0"/>
          <c:showCatName val="0"/>
          <c:showSerName val="0"/>
          <c:showPercent val="0"/>
          <c:showBubbleSize val="0"/>
        </c:dLbls>
        <c:gapWidth val="150"/>
        <c:axId val="131297664"/>
        <c:axId val="1312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31297664"/>
        <c:axId val="131299584"/>
      </c:lineChart>
      <c:dateAx>
        <c:axId val="131297664"/>
        <c:scaling>
          <c:orientation val="minMax"/>
        </c:scaling>
        <c:delete val="1"/>
        <c:axPos val="b"/>
        <c:numFmt formatCode="ge" sourceLinked="1"/>
        <c:majorTickMark val="none"/>
        <c:minorTickMark val="none"/>
        <c:tickLblPos val="none"/>
        <c:crossAx val="131299584"/>
        <c:crosses val="autoZero"/>
        <c:auto val="1"/>
        <c:lblOffset val="100"/>
        <c:baseTimeUnit val="years"/>
      </c:dateAx>
      <c:valAx>
        <c:axId val="1312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高知県　香南市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34037</v>
      </c>
      <c r="AM8" s="47"/>
      <c r="AN8" s="47"/>
      <c r="AO8" s="47"/>
      <c r="AP8" s="47"/>
      <c r="AQ8" s="47"/>
      <c r="AR8" s="47"/>
      <c r="AS8" s="47"/>
      <c r="AT8" s="43">
        <f>データ!S6</f>
        <v>126.48</v>
      </c>
      <c r="AU8" s="43"/>
      <c r="AV8" s="43"/>
      <c r="AW8" s="43"/>
      <c r="AX8" s="43"/>
      <c r="AY8" s="43"/>
      <c r="AZ8" s="43"/>
      <c r="BA8" s="43"/>
      <c r="BB8" s="43">
        <f>データ!T6</f>
        <v>269.11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14.65</v>
      </c>
      <c r="Q10" s="43"/>
      <c r="R10" s="43"/>
      <c r="S10" s="43"/>
      <c r="T10" s="43"/>
      <c r="U10" s="43"/>
      <c r="V10" s="43"/>
      <c r="W10" s="43">
        <f>データ!P6</f>
        <v>82.86</v>
      </c>
      <c r="X10" s="43"/>
      <c r="Y10" s="43"/>
      <c r="Z10" s="43"/>
      <c r="AA10" s="43"/>
      <c r="AB10" s="43"/>
      <c r="AC10" s="43"/>
      <c r="AD10" s="47">
        <f>データ!Q6</f>
        <v>2376</v>
      </c>
      <c r="AE10" s="47"/>
      <c r="AF10" s="47"/>
      <c r="AG10" s="47"/>
      <c r="AH10" s="47"/>
      <c r="AI10" s="47"/>
      <c r="AJ10" s="47"/>
      <c r="AK10" s="2"/>
      <c r="AL10" s="47">
        <f>データ!U6</f>
        <v>4963</v>
      </c>
      <c r="AM10" s="47"/>
      <c r="AN10" s="47"/>
      <c r="AO10" s="47"/>
      <c r="AP10" s="47"/>
      <c r="AQ10" s="47"/>
      <c r="AR10" s="47"/>
      <c r="AS10" s="47"/>
      <c r="AT10" s="43">
        <f>データ!V6</f>
        <v>1.18</v>
      </c>
      <c r="AU10" s="43"/>
      <c r="AV10" s="43"/>
      <c r="AW10" s="43"/>
      <c r="AX10" s="43"/>
      <c r="AY10" s="43"/>
      <c r="AZ10" s="43"/>
      <c r="BA10" s="43"/>
      <c r="BB10" s="43">
        <f>データ!W6</f>
        <v>4205.93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392111</v>
      </c>
      <c r="D6" s="31">
        <f t="shared" si="3"/>
        <v>47</v>
      </c>
      <c r="E6" s="31">
        <f t="shared" si="3"/>
        <v>17</v>
      </c>
      <c r="F6" s="31">
        <f t="shared" si="3"/>
        <v>1</v>
      </c>
      <c r="G6" s="31">
        <f t="shared" si="3"/>
        <v>0</v>
      </c>
      <c r="H6" s="31" t="str">
        <f t="shared" si="3"/>
        <v>高知県　香南市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14.65</v>
      </c>
      <c r="P6" s="32">
        <f t="shared" si="3"/>
        <v>82.86</v>
      </c>
      <c r="Q6" s="32">
        <f t="shared" si="3"/>
        <v>2376</v>
      </c>
      <c r="R6" s="32">
        <f t="shared" si="3"/>
        <v>34037</v>
      </c>
      <c r="S6" s="32">
        <f t="shared" si="3"/>
        <v>126.48</v>
      </c>
      <c r="T6" s="32">
        <f t="shared" si="3"/>
        <v>269.11</v>
      </c>
      <c r="U6" s="32">
        <f t="shared" si="3"/>
        <v>4963</v>
      </c>
      <c r="V6" s="32">
        <f t="shared" si="3"/>
        <v>1.18</v>
      </c>
      <c r="W6" s="32">
        <f t="shared" si="3"/>
        <v>4205.93</v>
      </c>
      <c r="X6" s="33">
        <f>IF(X7="",NA(),X7)</f>
        <v>107.6</v>
      </c>
      <c r="Y6" s="33">
        <f t="shared" ref="Y6:AG6" si="4">IF(Y7="",NA(),Y7)</f>
        <v>93.63</v>
      </c>
      <c r="Z6" s="33">
        <f t="shared" si="4"/>
        <v>105.13</v>
      </c>
      <c r="AA6" s="33">
        <f t="shared" si="4"/>
        <v>94.75</v>
      </c>
      <c r="AB6" s="33">
        <f t="shared" si="4"/>
        <v>127.67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149.84</v>
      </c>
      <c r="BF6" s="33">
        <f t="shared" ref="BF6:BN6" si="7">IF(BF7="",NA(),BF7)</f>
        <v>146.56</v>
      </c>
      <c r="BG6" s="33">
        <f t="shared" si="7"/>
        <v>138.58000000000001</v>
      </c>
      <c r="BH6" s="33">
        <f t="shared" si="7"/>
        <v>128.57</v>
      </c>
      <c r="BI6" s="33">
        <f t="shared" si="7"/>
        <v>198.18</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56.76</v>
      </c>
      <c r="BQ6" s="33">
        <f t="shared" ref="BQ6:BY6" si="8">IF(BQ7="",NA(),BQ7)</f>
        <v>56.42</v>
      </c>
      <c r="BR6" s="33">
        <f t="shared" si="8"/>
        <v>63.1</v>
      </c>
      <c r="BS6" s="33">
        <f t="shared" si="8"/>
        <v>68.45</v>
      </c>
      <c r="BT6" s="33">
        <f t="shared" si="8"/>
        <v>68.84</v>
      </c>
      <c r="BU6" s="33">
        <f t="shared" si="8"/>
        <v>54.46</v>
      </c>
      <c r="BV6" s="33">
        <f t="shared" si="8"/>
        <v>57.36</v>
      </c>
      <c r="BW6" s="33">
        <f t="shared" si="8"/>
        <v>57.33</v>
      </c>
      <c r="BX6" s="33">
        <f t="shared" si="8"/>
        <v>60.78</v>
      </c>
      <c r="BY6" s="33">
        <f t="shared" si="8"/>
        <v>60.17</v>
      </c>
      <c r="BZ6" s="32" t="str">
        <f>IF(BZ7="","",IF(BZ7="-","【-】","【"&amp;SUBSTITUTE(TEXT(BZ7,"#,##0.00"),"-","△")&amp;"】"))</f>
        <v>【98.53】</v>
      </c>
      <c r="CA6" s="33">
        <f>IF(CA7="",NA(),CA7)</f>
        <v>252.28</v>
      </c>
      <c r="CB6" s="33">
        <f t="shared" ref="CB6:CJ6" si="9">IF(CB7="",NA(),CB7)</f>
        <v>236.84</v>
      </c>
      <c r="CC6" s="33">
        <f t="shared" si="9"/>
        <v>203.91</v>
      </c>
      <c r="CD6" s="33">
        <f t="shared" si="9"/>
        <v>192.28</v>
      </c>
      <c r="CE6" s="33">
        <f t="shared" si="9"/>
        <v>191.36</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43.71</v>
      </c>
      <c r="CM6" s="33">
        <f t="shared" ref="CM6:CU6" si="10">IF(CM7="",NA(),CM7)</f>
        <v>42.37</v>
      </c>
      <c r="CN6" s="33">
        <f t="shared" si="10"/>
        <v>39.770000000000003</v>
      </c>
      <c r="CO6" s="33">
        <f t="shared" si="10"/>
        <v>39.86</v>
      </c>
      <c r="CP6" s="33">
        <f t="shared" si="10"/>
        <v>39.4</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63.99</v>
      </c>
      <c r="CX6" s="33">
        <f t="shared" ref="CX6:DF6" si="11">IF(CX7="",NA(),CX7)</f>
        <v>65.650000000000006</v>
      </c>
      <c r="CY6" s="33">
        <f t="shared" si="11"/>
        <v>67.25</v>
      </c>
      <c r="CZ6" s="33">
        <f t="shared" si="11"/>
        <v>66.83</v>
      </c>
      <c r="DA6" s="33">
        <f t="shared" si="11"/>
        <v>68.31</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x14ac:dyDescent="0.15">
      <c r="A7" s="26"/>
      <c r="B7" s="35">
        <v>2015</v>
      </c>
      <c r="C7" s="35">
        <v>392111</v>
      </c>
      <c r="D7" s="35">
        <v>47</v>
      </c>
      <c r="E7" s="35">
        <v>17</v>
      </c>
      <c r="F7" s="35">
        <v>1</v>
      </c>
      <c r="G7" s="35">
        <v>0</v>
      </c>
      <c r="H7" s="35" t="s">
        <v>96</v>
      </c>
      <c r="I7" s="35" t="s">
        <v>97</v>
      </c>
      <c r="J7" s="35" t="s">
        <v>98</v>
      </c>
      <c r="K7" s="35" t="s">
        <v>99</v>
      </c>
      <c r="L7" s="35" t="s">
        <v>100</v>
      </c>
      <c r="M7" s="36" t="s">
        <v>101</v>
      </c>
      <c r="N7" s="36" t="s">
        <v>102</v>
      </c>
      <c r="O7" s="36">
        <v>14.65</v>
      </c>
      <c r="P7" s="36">
        <v>82.86</v>
      </c>
      <c r="Q7" s="36">
        <v>2376</v>
      </c>
      <c r="R7" s="36">
        <v>34037</v>
      </c>
      <c r="S7" s="36">
        <v>126.48</v>
      </c>
      <c r="T7" s="36">
        <v>269.11</v>
      </c>
      <c r="U7" s="36">
        <v>4963</v>
      </c>
      <c r="V7" s="36">
        <v>1.18</v>
      </c>
      <c r="W7" s="36">
        <v>4205.93</v>
      </c>
      <c r="X7" s="36">
        <v>107.6</v>
      </c>
      <c r="Y7" s="36">
        <v>93.63</v>
      </c>
      <c r="Z7" s="36">
        <v>105.13</v>
      </c>
      <c r="AA7" s="36">
        <v>94.75</v>
      </c>
      <c r="AB7" s="36">
        <v>127.67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149.84</v>
      </c>
      <c r="BF7" s="36">
        <v>146.56</v>
      </c>
      <c r="BG7" s="36">
        <v>138.58000000000001</v>
      </c>
      <c r="BH7" s="36">
        <v>128.57</v>
      </c>
      <c r="BI7" s="36">
        <v>198.18</v>
      </c>
      <c r="BJ7" s="36">
        <v>1749.66</v>
      </c>
      <c r="BK7" s="36">
        <v>1574.53</v>
      </c>
      <c r="BL7" s="36">
        <v>1506.51</v>
      </c>
      <c r="BM7" s="36">
        <v>1315.67</v>
      </c>
      <c r="BN7" s="36">
        <v>1240.1600000000001</v>
      </c>
      <c r="BO7" s="36">
        <v>763.62</v>
      </c>
      <c r="BP7" s="36">
        <v>56.76</v>
      </c>
      <c r="BQ7" s="36">
        <v>56.42</v>
      </c>
      <c r="BR7" s="36">
        <v>63.1</v>
      </c>
      <c r="BS7" s="36">
        <v>68.45</v>
      </c>
      <c r="BT7" s="36">
        <v>68.84</v>
      </c>
      <c r="BU7" s="36">
        <v>54.46</v>
      </c>
      <c r="BV7" s="36">
        <v>57.36</v>
      </c>
      <c r="BW7" s="36">
        <v>57.33</v>
      </c>
      <c r="BX7" s="36">
        <v>60.78</v>
      </c>
      <c r="BY7" s="36">
        <v>60.17</v>
      </c>
      <c r="BZ7" s="36">
        <v>98.53</v>
      </c>
      <c r="CA7" s="36">
        <v>252.28</v>
      </c>
      <c r="CB7" s="36">
        <v>236.84</v>
      </c>
      <c r="CC7" s="36">
        <v>203.91</v>
      </c>
      <c r="CD7" s="36">
        <v>192.28</v>
      </c>
      <c r="CE7" s="36">
        <v>191.36</v>
      </c>
      <c r="CF7" s="36">
        <v>293.08999999999997</v>
      </c>
      <c r="CG7" s="36">
        <v>279.91000000000003</v>
      </c>
      <c r="CH7" s="36">
        <v>284.52999999999997</v>
      </c>
      <c r="CI7" s="36">
        <v>276.26</v>
      </c>
      <c r="CJ7" s="36">
        <v>281.52999999999997</v>
      </c>
      <c r="CK7" s="36">
        <v>139.69999999999999</v>
      </c>
      <c r="CL7" s="36">
        <v>43.71</v>
      </c>
      <c r="CM7" s="36">
        <v>42.37</v>
      </c>
      <c r="CN7" s="36">
        <v>39.770000000000003</v>
      </c>
      <c r="CO7" s="36">
        <v>39.86</v>
      </c>
      <c r="CP7" s="36">
        <v>39.4</v>
      </c>
      <c r="CQ7" s="36">
        <v>38.950000000000003</v>
      </c>
      <c r="CR7" s="36">
        <v>40.07</v>
      </c>
      <c r="CS7" s="36">
        <v>39.92</v>
      </c>
      <c r="CT7" s="36">
        <v>41.63</v>
      </c>
      <c r="CU7" s="36">
        <v>44.89</v>
      </c>
      <c r="CV7" s="36">
        <v>60.01</v>
      </c>
      <c r="CW7" s="36">
        <v>63.99</v>
      </c>
      <c r="CX7" s="36">
        <v>65.650000000000006</v>
      </c>
      <c r="CY7" s="36">
        <v>67.25</v>
      </c>
      <c r="CZ7" s="36">
        <v>66.83</v>
      </c>
      <c r="DA7" s="36">
        <v>68.31</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KonanCity</cp:lastModifiedBy>
  <cp:lastPrinted>2017-02-14T00:18:22Z</cp:lastPrinted>
  <dcterms:created xsi:type="dcterms:W3CDTF">2017-02-08T02:54:34Z</dcterms:created>
  <dcterms:modified xsi:type="dcterms:W3CDTF">2017-02-21T02:38:00Z</dcterms:modified>
</cp:coreProperties>
</file>