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<sst xmlns="http://schemas.openxmlformats.org/spreadsheetml/2006/main" count="222" uniqueCount="111">
  <si>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</si>
  <si>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</si>
  <si>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</si>
  <si>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</si>
  <si>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</si>
  <si>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</si>
  <si>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</si>
  <si>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</si>
  <si>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</si>
  <si>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</si>
  <si>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</si>
  <si>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</si>
  <si>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</si>
  <si>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</si>
  <si>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</si>
  <si>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</si>
  <si>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</si>
  <si>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</si>
  <si>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</si>
  <si>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</si>
  <si>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</si>
  <si>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</si>
  <si>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</si>
  <si>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</si>
  <si>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</si>
  <si>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</si>
  <si>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</si>
  <si>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</si>
  <si>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</si>
  <si>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</si>
  <si>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</si>
  <si>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</si>
  <si>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</si>
  <si>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</si>
  <si>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</si>
  <si>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</si>
  <si>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</si>
  <si>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</si>
  <si>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</si>
  <si>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</si>
  <si>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</si>
  <si>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</si>
  <si>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</si>
  <si>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</si>
  <si>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</si>
  <si>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</si>
  <si>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</si>
  <si>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</si>
  <si>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</si>
  <si>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</si>
  <si>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</si>
  <si>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</si>
  <si>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</si>
  <si>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</si>
  <si>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</si>
  <si>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</si>
  <si>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</si>
  <si>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</si>
  <si>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</si>
  <si>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</si>
  <si>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</si>
  <si>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</si>
  <si>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</si>
  <si>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</si>
  <si>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</si>
  <si>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</si>
  <si>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</si>
  <si>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</si>
  <si>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</si>
  <si>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</si>
  <si>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</si>
  <si>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</si>
  <si>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</si>
  <si>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</si>
  <si>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</si>
  <si>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</si>
  <si>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</si>
  <si>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</si>
  <si>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</si>
  <si>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</si>
  <si>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</si>
  <si>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</si>
  <si>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</si>
  <si>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</si>
  <si>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</si>
  <si>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</si>
  <si>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</si>
  <si>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</si>
  <si>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</si>
  <si>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</si>
  <si>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</si>
  <si>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</si>
  <si>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</si>
  <si>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</si>
  <si>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</si>
  <si>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</si>
  <si>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</si>
  <si>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</si>
  <si>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</si>
  <si>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</si>
  <si>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</si>
  <si>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</si>
  <si>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</si>
  <si>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</si>
  <si>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</si>
  <si>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</si>
  <si>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</si>
  <si>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</si>
  <si>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平成3年から供用開始しており、25年を経過しているため、施設（機器類含む）の老朽化が進んでいる。管渠についてはTVカメラ調査、人孔目視調査を行っている。</t>
    <rPh sb="1" eb="3">
      <t>ヘイセイ</t>
    </rPh>
    <rPh sb="4" eb="5">
      <t>ネン</t>
    </rPh>
    <rPh sb="7" eb="9">
      <t>キョウヨウ</t>
    </rPh>
    <rPh sb="9" eb="11">
      <t>カイシ</t>
    </rPh>
    <rPh sb="18" eb="19">
      <t>ネン</t>
    </rPh>
    <rPh sb="20" eb="22">
      <t>ケイカ</t>
    </rPh>
    <rPh sb="29" eb="31">
      <t>シセツ</t>
    </rPh>
    <rPh sb="32" eb="35">
      <t>キキルイ</t>
    </rPh>
    <rPh sb="35" eb="36">
      <t>フク</t>
    </rPh>
    <rPh sb="39" eb="42">
      <t>ロウキュウカ</t>
    </rPh>
    <rPh sb="43" eb="44">
      <t>スス</t>
    </rPh>
    <rPh sb="49" eb="51">
      <t>カンキョ</t>
    </rPh>
    <rPh sb="61" eb="63">
      <t>チョウサ</t>
    </rPh>
    <rPh sb="64" eb="66">
      <t>ジンコウ</t>
    </rPh>
    <rPh sb="66" eb="68">
      <t>モクシ</t>
    </rPh>
    <rPh sb="68" eb="70">
      <t>チョウサ</t>
    </rPh>
    <rPh sb="71" eb="72">
      <t>オコナ</t>
    </rPh>
    <phoneticPr fontId="4"/>
  </si>
  <si>
    <t>　供用開始から25年を経過しているため、老朽化により修繕等費用が増加しているが、現在、長寿命化事業で延命化を図っている。平成42年度までに農集排(6処理区のうち1処理区)、漁集排との統合により維持管理費のコスト削減を図る。また、平成32年度予定の企業会計化に向けて下水道使用料金の見直しも視野に入れた改革が必要である。</t>
    <rPh sb="1" eb="3">
      <t>キョウヨウ</t>
    </rPh>
    <rPh sb="3" eb="5">
      <t>カイシ</t>
    </rPh>
    <rPh sb="9" eb="10">
      <t>ネン</t>
    </rPh>
    <rPh sb="11" eb="13">
      <t>ケイカ</t>
    </rPh>
    <rPh sb="20" eb="23">
      <t>ロウキュウカ</t>
    </rPh>
    <rPh sb="26" eb="28">
      <t>シュウゼン</t>
    </rPh>
    <rPh sb="28" eb="29">
      <t>トウ</t>
    </rPh>
    <rPh sb="29" eb="31">
      <t>ヒヨウ</t>
    </rPh>
    <rPh sb="32" eb="34">
      <t>ゾウカ</t>
    </rPh>
    <rPh sb="40" eb="42">
      <t>ゲンザイ</t>
    </rPh>
    <rPh sb="43" eb="47">
      <t>チョウジュミョウカ</t>
    </rPh>
    <rPh sb="47" eb="49">
      <t>ジギョウ</t>
    </rPh>
    <rPh sb="50" eb="52">
      <t>エンメイ</t>
    </rPh>
    <rPh sb="52" eb="53">
      <t>カ</t>
    </rPh>
    <rPh sb="54" eb="55">
      <t>ハカ</t>
    </rPh>
    <rPh sb="60" eb="62">
      <t>ヘイセイ</t>
    </rPh>
    <rPh sb="64" eb="66">
      <t>ネンド</t>
    </rPh>
    <rPh sb="69" eb="72">
      <t>ノウシュウハイ</t>
    </rPh>
    <rPh sb="74" eb="76">
      <t>ショリ</t>
    </rPh>
    <rPh sb="76" eb="77">
      <t>ク</t>
    </rPh>
    <rPh sb="81" eb="83">
      <t>ショリ</t>
    </rPh>
    <rPh sb="83" eb="84">
      <t>ク</t>
    </rPh>
    <rPh sb="86" eb="88">
      <t>ギョシュウ</t>
    </rPh>
    <rPh sb="88" eb="89">
      <t>ハイ</t>
    </rPh>
    <rPh sb="91" eb="93">
      <t>トウゴウ</t>
    </rPh>
    <rPh sb="96" eb="98">
      <t>イジ</t>
    </rPh>
    <rPh sb="98" eb="101">
      <t>カンリヒ</t>
    </rPh>
    <rPh sb="105" eb="107">
      <t>サクゲン</t>
    </rPh>
    <rPh sb="108" eb="109">
      <t>ハカ</t>
    </rPh>
    <rPh sb="114" eb="116">
      <t>ヘイセイ</t>
    </rPh>
    <rPh sb="118" eb="120">
      <t>ネンド</t>
    </rPh>
    <rPh sb="120" eb="122">
      <t>ヨテイ</t>
    </rPh>
    <rPh sb="123" eb="125">
      <t>キギョウ</t>
    </rPh>
    <rPh sb="125" eb="128">
      <t>カイケイカ</t>
    </rPh>
    <rPh sb="129" eb="130">
      <t>ム</t>
    </rPh>
    <rPh sb="132" eb="135">
      <t>ゲスイドウ</t>
    </rPh>
    <rPh sb="135" eb="138">
      <t>シヨウリョウ</t>
    </rPh>
    <rPh sb="138" eb="139">
      <t>キン</t>
    </rPh>
    <rPh sb="140" eb="142">
      <t>ミナオ</t>
    </rPh>
    <rPh sb="144" eb="146">
      <t>シヤ</t>
    </rPh>
    <rPh sb="147" eb="148">
      <t>イ</t>
    </rPh>
    <rPh sb="150" eb="152">
      <t>カイカク</t>
    </rPh>
    <rPh sb="153" eb="155">
      <t>ヒツヨウ</t>
    </rPh>
    <phoneticPr fontId="4"/>
  </si>
  <si>
    <t>　収益的収支比率は、100%と昨年度より若干改善されたものの、経費回収率は約53%と平均を下回っているおり、一般会計からの繰入で賄っている状況である。特定環境保全公共下水道区域については、人口減少が著しい区域であり、また、経年劣化による修繕費等の維持管理費用も増となっている。
　平成27年度の施設利用率については、数値抜かりがあり0となっているが34.40%である。</t>
    <rPh sb="1" eb="4">
      <t>シュウエキテキ</t>
    </rPh>
    <rPh sb="4" eb="6">
      <t>シュウシ</t>
    </rPh>
    <rPh sb="6" eb="8">
      <t>ヒリツ</t>
    </rPh>
    <rPh sb="15" eb="18">
      <t>サクネンド</t>
    </rPh>
    <rPh sb="20" eb="22">
      <t>ジャッカン</t>
    </rPh>
    <rPh sb="22" eb="24">
      <t>カイゼン</t>
    </rPh>
    <rPh sb="31" eb="33">
      <t>ケイヒ</t>
    </rPh>
    <rPh sb="33" eb="36">
      <t>カイシュウリツ</t>
    </rPh>
    <rPh sb="37" eb="38">
      <t>ヤク</t>
    </rPh>
    <rPh sb="42" eb="44">
      <t>ヘイキン</t>
    </rPh>
    <rPh sb="45" eb="47">
      <t>シタマワ</t>
    </rPh>
    <rPh sb="54" eb="56">
      <t>イッパン</t>
    </rPh>
    <rPh sb="56" eb="58">
      <t>カイケイ</t>
    </rPh>
    <rPh sb="61" eb="63">
      <t>クリイレ</t>
    </rPh>
    <rPh sb="64" eb="65">
      <t>マカナ</t>
    </rPh>
    <rPh sb="69" eb="71">
      <t>ジョウキョウ</t>
    </rPh>
    <rPh sb="75" eb="79">
      <t>トクテイカンキョウ</t>
    </rPh>
    <rPh sb="79" eb="81">
      <t>ホゼン</t>
    </rPh>
    <rPh sb="81" eb="83">
      <t>コウキョウ</t>
    </rPh>
    <rPh sb="83" eb="86">
      <t>ゲスイドウ</t>
    </rPh>
    <rPh sb="86" eb="88">
      <t>クイキ</t>
    </rPh>
    <rPh sb="94" eb="96">
      <t>ジンコウ</t>
    </rPh>
    <rPh sb="96" eb="98">
      <t>ゲンショウ</t>
    </rPh>
    <rPh sb="99" eb="100">
      <t>イチジル</t>
    </rPh>
    <rPh sb="102" eb="104">
      <t>クイキ</t>
    </rPh>
    <rPh sb="111" eb="113">
      <t>ケイネン</t>
    </rPh>
    <rPh sb="113" eb="115">
      <t>レッカ</t>
    </rPh>
    <rPh sb="118" eb="121">
      <t>シュウゼンヒ</t>
    </rPh>
    <rPh sb="121" eb="122">
      <t>トウ</t>
    </rPh>
    <rPh sb="123" eb="125">
      <t>イジ</t>
    </rPh>
    <rPh sb="125" eb="128">
      <t>カンリヒ</t>
    </rPh>
    <rPh sb="128" eb="129">
      <t>ヨウ</t>
    </rPh>
    <rPh sb="130" eb="131">
      <t>ゾウ</t>
    </rPh>
    <rPh sb="140" eb="142">
      <t>ヘイセイ</t>
    </rPh>
    <rPh sb="144" eb="146">
      <t>ネンド</t>
    </rPh>
    <rPh sb="147" eb="149">
      <t>シセツ</t>
    </rPh>
    <rPh sb="149" eb="152">
      <t>リヨウリツ</t>
    </rPh>
    <rPh sb="158" eb="160">
      <t>スウチ</t>
    </rPh>
    <rPh sb="160" eb="161">
      <t>ヌ</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</si>
</sst>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710976"/>
        <c:axId val="497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49710976"/>
        <c:axId val="49714688"/>
      </c:lineChart>
      <c:dateAx>
        <c:axId val="49710976"/>
        <c:scaling>
          <c:orientation val="minMax"/>
        </c:scaling>
        <c:delete val="1"/>
        <c:axPos val="b"/>
        <c:numFmt formatCode="ge" sourceLinked="1"/>
        <c:majorTickMark val="none"/>
        <c:minorTickMark val="none"/>
        <c:tickLblPos val="none"/>
        <c:crossAx val="49714688"/>
        <c:crosses val="autoZero"/>
        <c:auto val="1"/>
        <c:lblOffset val="100"/>
        <c:baseTimeUnit val="years"/>
      </c:dateAx>
      <c:valAx>
        <c:axId val="497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35.47</c:v>
                </c:pt>
                <c:pt idx="1">
                  <c:v>35.19</c:v>
                </c:pt>
                <c:pt idx="2">
                  <c:v>33.04</c:v>
                </c:pt>
                <c:pt idx="3">
                  <c:v>34.130000000000003</c:v>
                </c:pt>
                <c:pt idx="4">
                  <c:v>0</c:v>
                </c:pt>
              </c:numCache>
            </c:numRef>
          </c:val>
        </c:ser>
        <c:dLbls>
          <c:showLegendKey val="0"/>
          <c:showVal val="0"/>
          <c:showCatName val="0"/>
          <c:showSerName val="0"/>
          <c:showPercent val="0"/>
          <c:showBubbleSize val="0"/>
        </c:dLbls>
        <c:gapWidth val="150"/>
        <c:axId val="36029568"/>
        <c:axId val="360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6029568"/>
        <c:axId val="36031488"/>
      </c:lineChart>
      <c:dateAx>
        <c:axId val="36029568"/>
        <c:scaling>
          <c:orientation val="minMax"/>
        </c:scaling>
        <c:delete val="1"/>
        <c:axPos val="b"/>
        <c:numFmt formatCode="ge" sourceLinked="1"/>
        <c:majorTickMark val="none"/>
        <c:minorTickMark val="none"/>
        <c:tickLblPos val="none"/>
        <c:crossAx val="36031488"/>
        <c:crosses val="autoZero"/>
        <c:auto val="1"/>
        <c:lblOffset val="100"/>
        <c:baseTimeUnit val="years"/>
      </c:dateAx>
      <c:valAx>
        <c:axId val="360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74.42</c:v>
                </c:pt>
                <c:pt idx="1">
                  <c:v>74.290000000000006</c:v>
                </c:pt>
                <c:pt idx="2">
                  <c:v>75.97</c:v>
                </c:pt>
                <c:pt idx="3">
                  <c:v>75.849999999999994</c:v>
                </c:pt>
                <c:pt idx="4">
                  <c:v>75.67</c:v>
                </c:pt>
              </c:numCache>
            </c:numRef>
          </c:val>
        </c:ser>
        <c:dLbls>
          <c:showLegendKey val="0"/>
          <c:showVal val="0"/>
          <c:showCatName val="0"/>
          <c:showSerName val="0"/>
          <c:showPercent val="0"/>
          <c:showBubbleSize val="0"/>
        </c:dLbls>
        <c:gapWidth val="150"/>
        <c:axId val="36770560"/>
        <c:axId val="367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6770560"/>
        <c:axId val="36772480"/>
      </c:lineChart>
      <c:dateAx>
        <c:axId val="36770560"/>
        <c:scaling>
          <c:orientation val="minMax"/>
        </c:scaling>
        <c:delete val="1"/>
        <c:axPos val="b"/>
        <c:numFmt formatCode="ge" sourceLinked="1"/>
        <c:majorTickMark val="none"/>
        <c:minorTickMark val="none"/>
        <c:tickLblPos val="none"/>
        <c:crossAx val="36772480"/>
        <c:crosses val="autoZero"/>
        <c:auto val="1"/>
        <c:lblOffset val="100"/>
        <c:baseTimeUnit val="years"/>
      </c:dateAx>
      <c:valAx>
        <c:axId val="367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97.35</c:v>
                </c:pt>
                <c:pt idx="1">
                  <c:v>100.56</c:v>
                </c:pt>
                <c:pt idx="2">
                  <c:v>100</c:v>
                </c:pt>
                <c:pt idx="3">
                  <c:v>97.47</c:v>
                </c:pt>
                <c:pt idx="4">
                  <c:v>100</c:v>
                </c:pt>
              </c:numCache>
            </c:numRef>
          </c:val>
        </c:ser>
        <c:dLbls>
          <c:showLegendKey val="0"/>
          <c:showVal val="0"/>
          <c:showCatName val="0"/>
          <c:showSerName val="0"/>
          <c:showPercent val="0"/>
          <c:showBubbleSize val="0"/>
        </c:dLbls>
        <c:gapWidth val="150"/>
        <c:axId val="73956736"/>
        <c:axId val="78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956736"/>
        <c:axId val="78503936"/>
      </c:lineChart>
      <c:dateAx>
        <c:axId val="73956736"/>
        <c:scaling>
          <c:orientation val="minMax"/>
        </c:scaling>
        <c:delete val="1"/>
        <c:axPos val="b"/>
        <c:numFmt formatCode="ge" sourceLinked="1"/>
        <c:majorTickMark val="none"/>
        <c:minorTickMark val="none"/>
        <c:tickLblPos val="none"/>
        <c:crossAx val="78503936"/>
        <c:crosses val="autoZero"/>
        <c:auto val="1"/>
        <c:lblOffset val="100"/>
        <c:baseTimeUnit val="years"/>
      </c:dateAx>
      <c:valAx>
        <c:axId val="78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02656"/>
        <c:axId val="1438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02656"/>
        <c:axId val="143824384"/>
      </c:lineChart>
      <c:dateAx>
        <c:axId val="143702656"/>
        <c:scaling>
          <c:orientation val="minMax"/>
        </c:scaling>
        <c:delete val="1"/>
        <c:axPos val="b"/>
        <c:numFmt formatCode="ge" sourceLinked="1"/>
        <c:majorTickMark val="none"/>
        <c:minorTickMark val="none"/>
        <c:tickLblPos val="none"/>
        <c:crossAx val="143824384"/>
        <c:crosses val="autoZero"/>
        <c:auto val="1"/>
        <c:lblOffset val="100"/>
        <c:baseTimeUnit val="years"/>
      </c:dateAx>
      <c:valAx>
        <c:axId val="1438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887936"/>
        <c:axId val="441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887936"/>
        <c:axId val="441782656"/>
      </c:lineChart>
      <c:dateAx>
        <c:axId val="438887936"/>
        <c:scaling>
          <c:orientation val="minMax"/>
        </c:scaling>
        <c:delete val="1"/>
        <c:axPos val="b"/>
        <c:numFmt formatCode="ge" sourceLinked="1"/>
        <c:majorTickMark val="none"/>
        <c:minorTickMark val="none"/>
        <c:tickLblPos val="none"/>
        <c:crossAx val="441782656"/>
        <c:crosses val="autoZero"/>
        <c:auto val="1"/>
        <c:lblOffset val="100"/>
        <c:baseTimeUnit val="years"/>
      </c:dateAx>
      <c:valAx>
        <c:axId val="441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34208"/>
        <c:axId val="359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34208"/>
        <c:axId val="35935744"/>
      </c:lineChart>
      <c:dateAx>
        <c:axId val="35934208"/>
        <c:scaling>
          <c:orientation val="minMax"/>
        </c:scaling>
        <c:delete val="1"/>
        <c:axPos val="b"/>
        <c:numFmt formatCode="ge" sourceLinked="1"/>
        <c:majorTickMark val="none"/>
        <c:minorTickMark val="none"/>
        <c:tickLblPos val="none"/>
        <c:crossAx val="35935744"/>
        <c:crosses val="autoZero"/>
        <c:auto val="1"/>
        <c:lblOffset val="100"/>
        <c:baseTimeUnit val="years"/>
      </c:dateAx>
      <c:valAx>
        <c:axId val="359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45088"/>
        <c:axId val="359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45088"/>
        <c:axId val="35951360"/>
      </c:lineChart>
      <c:dateAx>
        <c:axId val="35945088"/>
        <c:scaling>
          <c:orientation val="minMax"/>
        </c:scaling>
        <c:delete val="1"/>
        <c:axPos val="b"/>
        <c:numFmt formatCode="ge" sourceLinked="1"/>
        <c:majorTickMark val="none"/>
        <c:minorTickMark val="none"/>
        <c:tickLblPos val="none"/>
        <c:crossAx val="35951360"/>
        <c:crosses val="autoZero"/>
        <c:auto val="1"/>
        <c:lblOffset val="100"/>
        <c:baseTimeUnit val="years"/>
      </c:dateAx>
      <c:valAx>
        <c:axId val="359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213.24</c:v>
                </c:pt>
                <c:pt idx="1">
                  <c:v>203.68</c:v>
                </c:pt>
                <c:pt idx="2">
                  <c:v>182.96</c:v>
                </c:pt>
                <c:pt idx="3">
                  <c:v>158.04</c:v>
                </c:pt>
                <c:pt idx="4">
                  <c:v>160.62</c:v>
                </c:pt>
              </c:numCache>
            </c:numRef>
          </c:val>
        </c:ser>
        <c:dLbls>
          <c:showLegendKey val="0"/>
          <c:showVal val="0"/>
          <c:showCatName val="0"/>
          <c:showSerName val="0"/>
          <c:showPercent val="0"/>
          <c:showBubbleSize val="0"/>
        </c:dLbls>
        <c:gapWidth val="150"/>
        <c:axId val="35973376"/>
        <c:axId val="359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5973376"/>
        <c:axId val="35975552"/>
      </c:lineChart>
      <c:dateAx>
        <c:axId val="35973376"/>
        <c:scaling>
          <c:orientation val="minMax"/>
        </c:scaling>
        <c:delete val="1"/>
        <c:axPos val="b"/>
        <c:numFmt formatCode="ge" sourceLinked="1"/>
        <c:majorTickMark val="none"/>
        <c:minorTickMark val="none"/>
        <c:tickLblPos val="none"/>
        <c:crossAx val="35975552"/>
        <c:crosses val="autoZero"/>
        <c:auto val="1"/>
        <c:lblOffset val="100"/>
        <c:baseTimeUnit val="years"/>
      </c:dateAx>
      <c:valAx>
        <c:axId val="359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54.33</c:v>
                </c:pt>
                <c:pt idx="1">
                  <c:v>76.78</c:v>
                </c:pt>
                <c:pt idx="2">
                  <c:v>60.88</c:v>
                </c:pt>
                <c:pt idx="3">
                  <c:v>61.83</c:v>
                </c:pt>
                <c:pt idx="4">
                  <c:v>53.38</c:v>
                </c:pt>
              </c:numCache>
            </c:numRef>
          </c:val>
        </c:ser>
        <c:dLbls>
          <c:showLegendKey val="0"/>
          <c:showVal val="0"/>
          <c:showCatName val="0"/>
          <c:showSerName val="0"/>
          <c:showPercent val="0"/>
          <c:showBubbleSize val="0"/>
        </c:dLbls>
        <c:gapWidth val="150"/>
        <c:axId val="35997568"/>
        <c:axId val="360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5997568"/>
        <c:axId val="36003840"/>
      </c:lineChart>
      <c:dateAx>
        <c:axId val="35997568"/>
        <c:scaling>
          <c:orientation val="minMax"/>
        </c:scaling>
        <c:delete val="1"/>
        <c:axPos val="b"/>
        <c:numFmt formatCode="ge" sourceLinked="1"/>
        <c:majorTickMark val="none"/>
        <c:minorTickMark val="none"/>
        <c:tickLblPos val="none"/>
        <c:crossAx val="36003840"/>
        <c:crosses val="autoZero"/>
        <c:auto val="1"/>
        <c:lblOffset val="100"/>
        <c:baseTimeUnit val="years"/>
      </c:dateAx>
      <c:valAx>
        <c:axId val="360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246.02</c:v>
                </c:pt>
                <c:pt idx="1">
                  <c:v>174.19</c:v>
                </c:pt>
                <c:pt idx="2">
                  <c:v>219.93</c:v>
                </c:pt>
                <c:pt idx="3">
                  <c:v>178.01</c:v>
                </c:pt>
                <c:pt idx="4">
                  <c:v>221.16</c:v>
                </c:pt>
              </c:numCache>
            </c:numRef>
          </c:val>
        </c:ser>
        <c:dLbls>
          <c:showLegendKey val="0"/>
          <c:showVal val="0"/>
          <c:showCatName val="0"/>
          <c:showSerName val="0"/>
          <c:showPercent val="0"/>
          <c:showBubbleSize val="0"/>
        </c:dLbls>
        <c:gapWidth val="150"/>
        <c:axId val="36017664"/>
        <c:axId val="360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6017664"/>
        <c:axId val="36019584"/>
      </c:lineChart>
      <c:dateAx>
        <c:axId val="36017664"/>
        <c:scaling>
          <c:orientation val="minMax"/>
        </c:scaling>
        <c:delete val="1"/>
        <c:axPos val="b"/>
        <c:numFmt formatCode="ge" sourceLinked="1"/>
        <c:majorTickMark val="none"/>
        <c:minorTickMark val="none"/>
        <c:tickLblPos val="none"/>
        <c:crossAx val="36019584"/>
        <c:crosses val="autoZero"/>
        <c:auto val="1"/>
        <c:lblOffset val="100"/>
        <c:baseTimeUnit val="years"/>
      </c:dateAx>
      <c:valAx>
        <c:axId val="36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高知県　香南市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34037</v>
      </c>
      <c r="AM8" s="47"/>
      <c r="AN8" s="47"/>
      <c r="AO8" s="47"/>
      <c r="AP8" s="47"/>
      <c r="AQ8" s="47"/>
      <c r="AR8" s="47"/>
      <c r="AS8" s="47"/>
      <c r="AT8" s="43">
        <f>データ!S6</f>
        <v>126.48</v>
      </c>
      <c r="AU8" s="43"/>
      <c r="AV8" s="43"/>
      <c r="AW8" s="43"/>
      <c r="AX8" s="43"/>
      <c r="AY8" s="43"/>
      <c r="AZ8" s="43"/>
      <c r="BA8" s="43"/>
      <c r="BB8" s="43">
        <f>データ!T6</f>
        <v>269.11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10.25</v>
      </c>
      <c r="Q10" s="43"/>
      <c r="R10" s="43"/>
      <c r="S10" s="43"/>
      <c r="T10" s="43"/>
      <c r="U10" s="43"/>
      <c r="V10" s="43"/>
      <c r="W10" s="43">
        <f>データ!P6</f>
        <v>96.53</v>
      </c>
      <c r="X10" s="43"/>
      <c r="Y10" s="43"/>
      <c r="Z10" s="43"/>
      <c r="AA10" s="43"/>
      <c r="AB10" s="43"/>
      <c r="AC10" s="43"/>
      <c r="AD10" s="47">
        <f>データ!Q6</f>
        <v>1830</v>
      </c>
      <c r="AE10" s="47"/>
      <c r="AF10" s="47"/>
      <c r="AG10" s="47"/>
      <c r="AH10" s="47"/>
      <c r="AI10" s="47"/>
      <c r="AJ10" s="47"/>
      <c r="AK10" s="2"/>
      <c r="AL10" s="47">
        <f>データ!U6</f>
        <v>3473</v>
      </c>
      <c r="AM10" s="47"/>
      <c r="AN10" s="47"/>
      <c r="AO10" s="47"/>
      <c r="AP10" s="47"/>
      <c r="AQ10" s="47"/>
      <c r="AR10" s="47"/>
      <c r="AS10" s="47"/>
      <c r="AT10" s="43">
        <f>データ!V6</f>
        <v>1.57</v>
      </c>
      <c r="AU10" s="43"/>
      <c r="AV10" s="43"/>
      <c r="AW10" s="43"/>
      <c r="AX10" s="43"/>
      <c r="AY10" s="43"/>
      <c r="AZ10" s="43"/>
      <c r="BA10" s="43"/>
      <c r="BB10" s="43">
        <f>データ!W6</f>
        <v>2212.1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392111</v>
      </c>
      <c r="D6" s="31">
        <f t="shared" si="3"/>
        <v>47</v>
      </c>
      <c r="E6" s="31">
        <f t="shared" si="3"/>
        <v>17</v>
      </c>
      <c r="F6" s="31">
        <f t="shared" si="3"/>
        <v>4</v>
      </c>
      <c r="G6" s="31">
        <f t="shared" si="3"/>
        <v>0</v>
      </c>
      <c r="H6" s="31" t="str">
        <f t="shared" si="3"/>
        <v>高知県　香南市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10.25</v>
      </c>
      <c r="P6" s="32">
        <f t="shared" si="3"/>
        <v>96.53</v>
      </c>
      <c r="Q6" s="32">
        <f t="shared" si="3"/>
        <v>1830</v>
      </c>
      <c r="R6" s="32">
        <f t="shared" si="3"/>
        <v>34037</v>
      </c>
      <c r="S6" s="32">
        <f t="shared" si="3"/>
        <v>126.48</v>
      </c>
      <c r="T6" s="32">
        <f t="shared" si="3"/>
        <v>269.11</v>
      </c>
      <c r="U6" s="32">
        <f t="shared" si="3"/>
        <v>3473</v>
      </c>
      <c r="V6" s="32">
        <f t="shared" si="3"/>
        <v>1.57</v>
      </c>
      <c r="W6" s="32">
        <f t="shared" si="3"/>
        <v>2212.1</v>
      </c>
      <c r="X6" s="33">
        <f>IF(X7="",NA(),X7)</f>
        <v>97.35</v>
      </c>
      <c r="Y6" s="33">
        <f t="shared" ref="Y6:AG6" si="4">IF(Y7="",NA(),Y7)</f>
        <v>100.56</v>
      </c>
      <c r="Z6" s="33">
        <f t="shared" si="4"/>
        <v>100</v>
      </c>
      <c r="AA6" s="33">
        <f t="shared" si="4"/>
        <v>97.47</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213.24</v>
      </c>
      <c r="BF6" s="33">
        <f t="shared" ref="BF6:BN6" si="7">IF(BF7="",NA(),BF7)</f>
        <v>203.68</v>
      </c>
      <c r="BG6" s="33">
        <f t="shared" si="7"/>
        <v>182.96</v>
      </c>
      <c r="BH6" s="33">
        <f t="shared" si="7"/>
        <v>158.04</v>
      </c>
      <c r="BI6" s="33">
        <f t="shared" si="7"/>
        <v>160.62</v>
      </c>
      <c r="BJ6" s="33">
        <f t="shared" si="7"/>
        <v>1764.87</v>
      </c>
      <c r="BK6" s="33">
        <f t="shared" si="7"/>
        <v>1622.51</v>
      </c>
      <c r="BL6" s="33">
        <f t="shared" si="7"/>
        <v>1569.13</v>
      </c>
      <c r="BM6" s="33">
        <f t="shared" si="7"/>
        <v>1436</v>
      </c>
      <c r="BN6" s="33">
        <f t="shared" si="7"/>
        <v>1434.89</v>
      </c>
      <c r="BO6" s="32" t="str">
        <f>IF(BO7="","",IF(BO7="-","【-】","【"&amp;SUBSTITUTE(TEXT(BO7,"#,##0.00"),"-","△")&amp;"】"))</f>
        <v>【1,457.06】</v>
      </c>
      <c r="BP6" s="33">
        <f>IF(BP7="",NA(),BP7)</f>
        <v>54.33</v>
      </c>
      <c r="BQ6" s="33">
        <f t="shared" ref="BQ6:BY6" si="8">IF(BQ7="",NA(),BQ7)</f>
        <v>76.78</v>
      </c>
      <c r="BR6" s="33">
        <f t="shared" si="8"/>
        <v>60.88</v>
      </c>
      <c r="BS6" s="33">
        <f t="shared" si="8"/>
        <v>61.83</v>
      </c>
      <c r="BT6" s="33">
        <f t="shared" si="8"/>
        <v>53.38</v>
      </c>
      <c r="BU6" s="33">
        <f t="shared" si="8"/>
        <v>60.75</v>
      </c>
      <c r="BV6" s="33">
        <f t="shared" si="8"/>
        <v>62.83</v>
      </c>
      <c r="BW6" s="33">
        <f t="shared" si="8"/>
        <v>64.63</v>
      </c>
      <c r="BX6" s="33">
        <f t="shared" si="8"/>
        <v>66.56</v>
      </c>
      <c r="BY6" s="33">
        <f t="shared" si="8"/>
        <v>66.22</v>
      </c>
      <c r="BZ6" s="32" t="str">
        <f>IF(BZ7="","",IF(BZ7="-","【-】","【"&amp;SUBSTITUTE(TEXT(BZ7,"#,##0.00"),"-","△")&amp;"】"))</f>
        <v>【64.73】</v>
      </c>
      <c r="CA6" s="33">
        <f>IF(CA7="",NA(),CA7)</f>
        <v>246.02</v>
      </c>
      <c r="CB6" s="33">
        <f t="shared" ref="CB6:CJ6" si="9">IF(CB7="",NA(),CB7)</f>
        <v>174.19</v>
      </c>
      <c r="CC6" s="33">
        <f t="shared" si="9"/>
        <v>219.93</v>
      </c>
      <c r="CD6" s="33">
        <f t="shared" si="9"/>
        <v>178.01</v>
      </c>
      <c r="CE6" s="33">
        <f t="shared" si="9"/>
        <v>221.16</v>
      </c>
      <c r="CF6" s="33">
        <f t="shared" si="9"/>
        <v>256</v>
      </c>
      <c r="CG6" s="33">
        <f t="shared" si="9"/>
        <v>250.43</v>
      </c>
      <c r="CH6" s="33">
        <f t="shared" si="9"/>
        <v>245.75</v>
      </c>
      <c r="CI6" s="33">
        <f t="shared" si="9"/>
        <v>244.29</v>
      </c>
      <c r="CJ6" s="33">
        <f t="shared" si="9"/>
        <v>246.72</v>
      </c>
      <c r="CK6" s="32" t="str">
        <f>IF(CK7="","",IF(CK7="-","【-】","【"&amp;SUBSTITUTE(TEXT(CK7,"#,##0.00"),"-","△")&amp;"】"))</f>
        <v>【250.25】</v>
      </c>
      <c r="CL6" s="33">
        <f>IF(CL7="",NA(),CL7)</f>
        <v>35.47</v>
      </c>
      <c r="CM6" s="33">
        <f t="shared" ref="CM6:CU6" si="10">IF(CM7="",NA(),CM7)</f>
        <v>35.19</v>
      </c>
      <c r="CN6" s="33">
        <f t="shared" si="10"/>
        <v>33.04</v>
      </c>
      <c r="CO6" s="33">
        <f t="shared" si="10"/>
        <v>34.130000000000003</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74.42</v>
      </c>
      <c r="CX6" s="33">
        <f t="shared" ref="CX6:DF6" si="11">IF(CX7="",NA(),CX7)</f>
        <v>74.290000000000006</v>
      </c>
      <c r="CY6" s="33">
        <f t="shared" si="11"/>
        <v>75.97</v>
      </c>
      <c r="CZ6" s="33">
        <f t="shared" si="11"/>
        <v>75.849999999999994</v>
      </c>
      <c r="DA6" s="33">
        <f t="shared" si="11"/>
        <v>75.67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392111</v>
      </c>
      <c r="D7" s="35">
        <v>47</v>
      </c>
      <c r="E7" s="35">
        <v>17</v>
      </c>
      <c r="F7" s="35">
        <v>4</v>
      </c>
      <c r="G7" s="35">
        <v>0</v>
      </c>
      <c r="H7" s="35" t="s">
        <v>96</v>
      </c>
      <c r="I7" s="35" t="s">
        <v>97</v>
      </c>
      <c r="J7" s="35" t="s">
        <v>98</v>
      </c>
      <c r="K7" s="35" t="s">
        <v>99</v>
      </c>
      <c r="L7" s="35" t="s">
        <v>100</v>
      </c>
      <c r="M7" s="36" t="s">
        <v>101</v>
      </c>
      <c r="N7" s="36" t="s">
        <v>102</v>
      </c>
      <c r="O7" s="36">
        <v>10.25</v>
      </c>
      <c r="P7" s="36">
        <v>96.53</v>
      </c>
      <c r="Q7" s="36">
        <v>1830</v>
      </c>
      <c r="R7" s="36">
        <v>34037</v>
      </c>
      <c r="S7" s="36">
        <v>126.48</v>
      </c>
      <c r="T7" s="36">
        <v>269.11</v>
      </c>
      <c r="U7" s="36">
        <v>3473</v>
      </c>
      <c r="V7" s="36">
        <v>1.57</v>
      </c>
      <c r="W7" s="36">
        <v>2212.1</v>
      </c>
      <c r="X7" s="36">
        <v>97.35</v>
      </c>
      <c r="Y7" s="36">
        <v>100.56</v>
      </c>
      <c r="Z7" s="36">
        <v>100</v>
      </c>
      <c r="AA7" s="36">
        <v>97.47</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213.24</v>
      </c>
      <c r="BF7" s="36">
        <v>203.68</v>
      </c>
      <c r="BG7" s="36">
        <v>182.96</v>
      </c>
      <c r="BH7" s="36">
        <v>158.04</v>
      </c>
      <c r="BI7" s="36">
        <v>160.62</v>
      </c>
      <c r="BJ7" s="36">
        <v>1764.87</v>
      </c>
      <c r="BK7" s="36">
        <v>1622.51</v>
      </c>
      <c r="BL7" s="36">
        <v>1569.13</v>
      </c>
      <c r="BM7" s="36">
        <v>1436</v>
      </c>
      <c r="BN7" s="36">
        <v>1434.89</v>
      </c>
      <c r="BO7" s="36">
        <v>1457.06</v>
      </c>
      <c r="BP7" s="36">
        <v>54.33</v>
      </c>
      <c r="BQ7" s="36">
        <v>76.78</v>
      </c>
      <c r="BR7" s="36">
        <v>60.88</v>
      </c>
      <c r="BS7" s="36">
        <v>61.83</v>
      </c>
      <c r="BT7" s="36">
        <v>53.38</v>
      </c>
      <c r="BU7" s="36">
        <v>60.75</v>
      </c>
      <c r="BV7" s="36">
        <v>62.83</v>
      </c>
      <c r="BW7" s="36">
        <v>64.63</v>
      </c>
      <c r="BX7" s="36">
        <v>66.56</v>
      </c>
      <c r="BY7" s="36">
        <v>66.22</v>
      </c>
      <c r="BZ7" s="36">
        <v>64.73</v>
      </c>
      <c r="CA7" s="36">
        <v>246.02</v>
      </c>
      <c r="CB7" s="36">
        <v>174.19</v>
      </c>
      <c r="CC7" s="36">
        <v>219.93</v>
      </c>
      <c r="CD7" s="36">
        <v>178.01</v>
      </c>
      <c r="CE7" s="36">
        <v>221.16</v>
      </c>
      <c r="CF7" s="36">
        <v>256</v>
      </c>
      <c r="CG7" s="36">
        <v>250.43</v>
      </c>
      <c r="CH7" s="36">
        <v>245.75</v>
      </c>
      <c r="CI7" s="36">
        <v>244.29</v>
      </c>
      <c r="CJ7" s="36">
        <v>246.72</v>
      </c>
      <c r="CK7" s="36">
        <v>250.25</v>
      </c>
      <c r="CL7" s="36">
        <v>35.47</v>
      </c>
      <c r="CM7" s="36">
        <v>35.19</v>
      </c>
      <c r="CN7" s="36">
        <v>33.04</v>
      </c>
      <c r="CO7" s="36">
        <v>34.130000000000003</v>
      </c>
      <c r="CP7" s="36" t="s">
        <v>101</v>
      </c>
      <c r="CQ7" s="36">
        <v>41.59</v>
      </c>
      <c r="CR7" s="36">
        <v>42.31</v>
      </c>
      <c r="CS7" s="36">
        <v>43.65</v>
      </c>
      <c r="CT7" s="36">
        <v>43.58</v>
      </c>
      <c r="CU7" s="36">
        <v>41.35</v>
      </c>
      <c r="CV7" s="36">
        <v>40.31</v>
      </c>
      <c r="CW7" s="36">
        <v>74.42</v>
      </c>
      <c r="CX7" s="36">
        <v>74.290000000000006</v>
      </c>
      <c r="CY7" s="36">
        <v>75.97</v>
      </c>
      <c r="CZ7" s="36">
        <v>75.849999999999994</v>
      </c>
      <c r="DA7" s="36">
        <v>75.67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KonanCity</cp:lastModifiedBy>
  <cp:lastPrinted>2017-02-14T00:41:51Z</cp:lastPrinted>
  <dcterms:created xsi:type="dcterms:W3CDTF">2017-02-08T03:04:24Z</dcterms:created>
  <dcterms:modified xsi:type="dcterms:W3CDTF">2017-02-21T02:29:43Z</dcterms:modified>
</cp:coreProperties>
</file>