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平成28年度★\上下水道係\公営企業\調査もの\経営比較分析表（下水）\"/>
    </mc:Choice>
  </mc:AlternateContent>
  <workbookProtection workbookPassword="8649" lockStructure="1"/>
  <bookViews>
    <workbookView xWindow="0" yWindow="0" windowWidth="28800" windowHeight="120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<sst xmlns="http://schemas.openxmlformats.org/spreadsheetml/2006/main" count="221" uniqueCount="111">
  <si>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</si>
  <si>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</si>
  <si>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</si>
  <si>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</si>
  <si>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</si>
  <si>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</si>
  <si>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</si>
  <si>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</si>
  <si>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</si>
  <si>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</si>
  <si>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</si>
  <si>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</si>
  <si>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</si>
  <si>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</si>
  <si>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</si>
  <si>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</si>
  <si>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</si>
  <si>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</si>
  <si>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</si>
  <si>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</si>
  <si>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</si>
  <si>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</si>
  <si>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</si>
  <si>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</si>
  <si>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</si>
  <si>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</si>
  <si>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</si>
  <si>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</si>
  <si>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</si>
  <si>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</si>
  <si>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</si>
  <si>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</si>
  <si>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</si>
  <si>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</si>
  <si>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</si>
  <si>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</si>
  <si>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</si>
  <si>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</si>
  <si>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</si>
  <si>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</si>
  <si>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</si>
  <si>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</si>
  <si>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</si>
  <si>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</si>
  <si>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</si>
  <si>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</si>
  <si>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</si>
  <si>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</si>
  <si>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</si>
  <si>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</si>
  <si>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</si>
  <si>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</si>
  <si>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</si>
  <si>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</si>
  <si>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</si>
  <si>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</si>
  <si>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</si>
  <si>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</si>
  <si>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</si>
  <si>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</si>
  <si>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</si>
  <si>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</si>
  <si>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</si>
  <si>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</si>
  <si>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</si>
  <si>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</si>
  <si>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</si>
  <si>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</si>
  <si>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</si>
  <si>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</si>
  <si>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</si>
  <si>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</si>
  <si>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</si>
  <si>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</si>
  <si>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</si>
  <si>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</si>
  <si>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</si>
  <si>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</si>
  <si>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</si>
  <si>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</si>
  <si>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</si>
  <si>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</si>
  <si>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</si>
  <si>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</si>
  <si>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</si>
  <si>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</si>
  <si>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</si>
  <si>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</si>
  <si>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</si>
  <si>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</si>
  <si>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</si>
  <si>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</si>
  <si>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</si>
  <si>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</si>
  <si>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</si>
  <si>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</si>
  <si>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土佐町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</si>
  <si>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</si>
  <si>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</si>
  <si>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</si>
  <si>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</si>
  <si>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</si>
  <si>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</si>
  <si>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</si>
  <si>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</si>
  <si>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</si>
  <si>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</si>
  <si>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</si>
  <si>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現在は供用開始から間もないため、管渠の更新の必要はない。
今後は、管渠の老朽化の状況に応じ、適宜、更新を行なう予定。</t>
    <phoneticPr fontId="4"/>
  </si>
  <si>
    <t>使用単価（料金収入/有収水量）は、上昇しているが、それ以上に汚水処理原価上昇率が高くなっているため、「料金改定」の必要性があると考える。また、継続的な経費の削減や滞納率の減少に繋がる対策実施にも努めていかなければならない。
水洗化率が約60％であり、今後は水洗化率の向上にも努めていかなければならない。</t>
    <phoneticPr fontId="4"/>
  </si>
  <si>
    <t xml:space="preserve">「①収益的収支比率」は、委託費用の計上見直しのため、増加している。
「④企業債残高対事業規模比率」は、報告データの算定ミスにより増加しているが、実際の数値は例年とほとんど変化はない。
「⑤経費回収率」は、右肩下がりであり、汚水処理費増加率が使用料収入増加率を上回っているため、一般会計繰入金の増加となっている。
「⑥汚水処理原価」は、右肩上がりであり、汚水処理費の増加率に有収水量増加率が追い付いていないことが分かる。現在の有収水量だけでは効率的な汚水処理が困難となる。
「⑦施設利用率」は、類似団体と比較し、効率的に利用できている。
「⑧水洗化率」は少しずつ右肩上がりであり、類似団体に少しずつ近づいてきている。今後も水洗化率向上が必須である。
包括委託（水道・下水道）による維持管理の実施等により、経費の削減に努めているが、経営の健全化が進んでいない状況である。
</t>
    <rPh sb="2" eb="5">
      <t>シュウエキテキ</t>
    </rPh>
    <rPh sb="5" eb="7">
      <t>シュウシ</t>
    </rPh>
    <rPh sb="7" eb="9">
      <t>ヒリツ</t>
    </rPh>
    <rPh sb="12" eb="14">
      <t>イタク</t>
    </rPh>
    <rPh sb="14" eb="16">
      <t>ヒヨウ</t>
    </rPh>
    <rPh sb="17" eb="19">
      <t>ケイジョウ</t>
    </rPh>
    <rPh sb="19" eb="21">
      <t>ミナオ</t>
    </rPh>
    <rPh sb="26" eb="28">
      <t>ゾウカ</t>
    </rPh>
    <rPh sb="140" eb="142">
      <t>イッパン</t>
    </rPh>
    <rPh sb="142" eb="144">
      <t>カイケイ</t>
    </rPh>
    <rPh sb="144" eb="146">
      <t>クリイレ</t>
    </rPh>
    <rPh sb="146" eb="147">
      <t>キン</t>
    </rPh>
    <rPh sb="148" eb="149">
      <t>ゾウ</t>
    </rPh>
    <rPh sb="149" eb="150">
      <t>カ</t>
    </rPh>
    <rPh sb="299" eb="300">
      <t>スコ</t>
    </rPh>
    <rPh sb="303" eb="304">
      <t>チカ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</si>
</sst>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7232584"/>
        <c:axId val="54722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547232584"/>
        <c:axId val="547225528"/>
      </c:lineChart>
      <c:dateAx>
        <c:axId val="547232584"/>
        <c:scaling>
          <c:orientation val="minMax"/>
        </c:scaling>
        <c:delete val="1"/>
        <c:axPos val="b"/>
        <c:numFmt formatCode="ge" sourceLinked="1"/>
        <c:majorTickMark val="none"/>
        <c:minorTickMark val="none"/>
        <c:tickLblPos val="none"/>
        <c:crossAx val="547225528"/>
        <c:crosses val="autoZero"/>
        <c:auto val="1"/>
        <c:lblOffset val="100"/>
        <c:baseTimeUnit val="years"/>
      </c:dateAx>
      <c:valAx>
        <c:axId val="54722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3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50.78</c:v>
                </c:pt>
                <c:pt idx="1">
                  <c:v>80.569999999999993</c:v>
                </c:pt>
                <c:pt idx="2">
                  <c:v>82.29</c:v>
                </c:pt>
                <c:pt idx="3">
                  <c:v>79.14</c:v>
                </c:pt>
                <c:pt idx="4">
                  <c:v>77.569999999999993</c:v>
                </c:pt>
              </c:numCache>
            </c:numRef>
          </c:val>
        </c:ser>
        <c:dLbls>
          <c:showLegendKey val="0"/>
          <c:showVal val="0"/>
          <c:showCatName val="0"/>
          <c:showSerName val="0"/>
          <c:showPercent val="0"/>
          <c:showBubbleSize val="0"/>
        </c:dLbls>
        <c:gapWidth val="150"/>
        <c:axId val="551281400"/>
        <c:axId val="551283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551281400"/>
        <c:axId val="551283752"/>
      </c:lineChart>
      <c:dateAx>
        <c:axId val="551281400"/>
        <c:scaling>
          <c:orientation val="minMax"/>
        </c:scaling>
        <c:delete val="1"/>
        <c:axPos val="b"/>
        <c:numFmt formatCode="ge" sourceLinked="1"/>
        <c:majorTickMark val="none"/>
        <c:minorTickMark val="none"/>
        <c:tickLblPos val="none"/>
        <c:crossAx val="551283752"/>
        <c:crosses val="autoZero"/>
        <c:auto val="1"/>
        <c:lblOffset val="100"/>
        <c:baseTimeUnit val="years"/>
      </c:dateAx>
      <c:valAx>
        <c:axId val="55128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8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58.33</c:v>
                </c:pt>
                <c:pt idx="1">
                  <c:v>56.82</c:v>
                </c:pt>
                <c:pt idx="2">
                  <c:v>58.25</c:v>
                </c:pt>
                <c:pt idx="3">
                  <c:v>61.67</c:v>
                </c:pt>
                <c:pt idx="4">
                  <c:v>63.89</c:v>
                </c:pt>
              </c:numCache>
            </c:numRef>
          </c:val>
        </c:ser>
        <c:dLbls>
          <c:showLegendKey val="0"/>
          <c:showVal val="0"/>
          <c:showCatName val="0"/>
          <c:showSerName val="0"/>
          <c:showPercent val="0"/>
          <c:showBubbleSize val="0"/>
        </c:dLbls>
        <c:gapWidth val="150"/>
        <c:axId val="551282576"/>
        <c:axId val="55129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551282576"/>
        <c:axId val="551290416"/>
      </c:lineChart>
      <c:dateAx>
        <c:axId val="551282576"/>
        <c:scaling>
          <c:orientation val="minMax"/>
        </c:scaling>
        <c:delete val="1"/>
        <c:axPos val="b"/>
        <c:numFmt formatCode="ge" sourceLinked="1"/>
        <c:majorTickMark val="none"/>
        <c:minorTickMark val="none"/>
        <c:tickLblPos val="none"/>
        <c:crossAx val="551290416"/>
        <c:crosses val="autoZero"/>
        <c:auto val="1"/>
        <c:lblOffset val="100"/>
        <c:baseTimeUnit val="years"/>
      </c:dateAx>
      <c:valAx>
        <c:axId val="55129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8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92.35</c:v>
                </c:pt>
                <c:pt idx="1">
                  <c:v>92.01</c:v>
                </c:pt>
                <c:pt idx="2">
                  <c:v>90.3</c:v>
                </c:pt>
                <c:pt idx="3">
                  <c:v>88.66</c:v>
                </c:pt>
                <c:pt idx="4">
                  <c:v>97.99</c:v>
                </c:pt>
              </c:numCache>
            </c:numRef>
          </c:val>
        </c:ser>
        <c:dLbls>
          <c:showLegendKey val="0"/>
          <c:showVal val="0"/>
          <c:showCatName val="0"/>
          <c:showSerName val="0"/>
          <c:showPercent val="0"/>
          <c:showBubbleSize val="0"/>
        </c:dLbls>
        <c:gapWidth val="150"/>
        <c:axId val="547225136"/>
        <c:axId val="5472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225136"/>
        <c:axId val="547232192"/>
      </c:lineChart>
      <c:dateAx>
        <c:axId val="547225136"/>
        <c:scaling>
          <c:orientation val="minMax"/>
        </c:scaling>
        <c:delete val="1"/>
        <c:axPos val="b"/>
        <c:numFmt formatCode="ge" sourceLinked="1"/>
        <c:majorTickMark val="none"/>
        <c:minorTickMark val="none"/>
        <c:tickLblPos val="none"/>
        <c:crossAx val="547232192"/>
        <c:crosses val="autoZero"/>
        <c:auto val="1"/>
        <c:lblOffset val="100"/>
        <c:baseTimeUnit val="years"/>
      </c:dateAx>
      <c:valAx>
        <c:axId val="547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230232"/>
        <c:axId val="54722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230232"/>
        <c:axId val="547221608"/>
      </c:lineChart>
      <c:dateAx>
        <c:axId val="547230232"/>
        <c:scaling>
          <c:orientation val="minMax"/>
        </c:scaling>
        <c:delete val="1"/>
        <c:axPos val="b"/>
        <c:numFmt formatCode="ge" sourceLinked="1"/>
        <c:majorTickMark val="none"/>
        <c:minorTickMark val="none"/>
        <c:tickLblPos val="none"/>
        <c:crossAx val="547221608"/>
        <c:crosses val="autoZero"/>
        <c:auto val="1"/>
        <c:lblOffset val="100"/>
        <c:baseTimeUnit val="years"/>
      </c:dateAx>
      <c:valAx>
        <c:axId val="54722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3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222000"/>
        <c:axId val="5472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222000"/>
        <c:axId val="547224352"/>
      </c:lineChart>
      <c:dateAx>
        <c:axId val="547222000"/>
        <c:scaling>
          <c:orientation val="minMax"/>
        </c:scaling>
        <c:delete val="1"/>
        <c:axPos val="b"/>
        <c:numFmt formatCode="ge" sourceLinked="1"/>
        <c:majorTickMark val="none"/>
        <c:minorTickMark val="none"/>
        <c:tickLblPos val="none"/>
        <c:crossAx val="547224352"/>
        <c:crosses val="autoZero"/>
        <c:auto val="1"/>
        <c:lblOffset val="100"/>
        <c:baseTimeUnit val="years"/>
      </c:dateAx>
      <c:valAx>
        <c:axId val="5472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223960"/>
        <c:axId val="54722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223960"/>
        <c:axId val="547227096"/>
      </c:lineChart>
      <c:dateAx>
        <c:axId val="547223960"/>
        <c:scaling>
          <c:orientation val="minMax"/>
        </c:scaling>
        <c:delete val="1"/>
        <c:axPos val="b"/>
        <c:numFmt formatCode="ge" sourceLinked="1"/>
        <c:majorTickMark val="none"/>
        <c:minorTickMark val="none"/>
        <c:tickLblPos val="none"/>
        <c:crossAx val="547227096"/>
        <c:crosses val="autoZero"/>
        <c:auto val="1"/>
        <c:lblOffset val="100"/>
        <c:baseTimeUnit val="years"/>
      </c:dateAx>
      <c:valAx>
        <c:axId val="54722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47228664"/>
        <c:axId val="5472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47228664"/>
        <c:axId val="547229056"/>
      </c:lineChart>
      <c:dateAx>
        <c:axId val="547228664"/>
        <c:scaling>
          <c:orientation val="minMax"/>
        </c:scaling>
        <c:delete val="1"/>
        <c:axPos val="b"/>
        <c:numFmt formatCode="ge" sourceLinked="1"/>
        <c:majorTickMark val="none"/>
        <c:minorTickMark val="none"/>
        <c:tickLblPos val="none"/>
        <c:crossAx val="547229056"/>
        <c:crosses val="autoZero"/>
        <c:auto val="1"/>
        <c:lblOffset val="100"/>
        <c:baseTimeUnit val="years"/>
      </c:dateAx>
      <c:valAx>
        <c:axId val="5472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2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764.11</c:v>
                </c:pt>
                <c:pt idx="1">
                  <c:v>725.64</c:v>
                </c:pt>
                <c:pt idx="2">
                  <c:v>526.26</c:v>
                </c:pt>
                <c:pt idx="3">
                  <c:v>499.36</c:v>
                </c:pt>
                <c:pt idx="4">
                  <c:v>2694.16</c:v>
                </c:pt>
              </c:numCache>
            </c:numRef>
          </c:val>
        </c:ser>
        <c:dLbls>
          <c:showLegendKey val="0"/>
          <c:showVal val="0"/>
          <c:showCatName val="0"/>
          <c:showSerName val="0"/>
          <c:showPercent val="0"/>
          <c:showBubbleSize val="0"/>
        </c:dLbls>
        <c:gapWidth val="150"/>
        <c:axId val="547231800"/>
        <c:axId val="48765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547231800"/>
        <c:axId val="487650320"/>
      </c:lineChart>
      <c:dateAx>
        <c:axId val="547231800"/>
        <c:scaling>
          <c:orientation val="minMax"/>
        </c:scaling>
        <c:delete val="1"/>
        <c:axPos val="b"/>
        <c:numFmt formatCode="ge" sourceLinked="1"/>
        <c:majorTickMark val="none"/>
        <c:minorTickMark val="none"/>
        <c:tickLblPos val="none"/>
        <c:crossAx val="487650320"/>
        <c:crosses val="autoZero"/>
        <c:auto val="1"/>
        <c:lblOffset val="100"/>
        <c:baseTimeUnit val="years"/>
      </c:dateAx>
      <c:valAx>
        <c:axId val="48765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72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67.28</c:v>
                </c:pt>
                <c:pt idx="1">
                  <c:v>73.83</c:v>
                </c:pt>
                <c:pt idx="2">
                  <c:v>68.58</c:v>
                </c:pt>
                <c:pt idx="3">
                  <c:v>63.8</c:v>
                </c:pt>
                <c:pt idx="4">
                  <c:v>54.9</c:v>
                </c:pt>
              </c:numCache>
            </c:numRef>
          </c:val>
        </c:ser>
        <c:dLbls>
          <c:showLegendKey val="0"/>
          <c:showVal val="0"/>
          <c:showCatName val="0"/>
          <c:showSerName val="0"/>
          <c:showPercent val="0"/>
          <c:showBubbleSize val="0"/>
        </c:dLbls>
        <c:gapWidth val="150"/>
        <c:axId val="487646400"/>
        <c:axId val="48764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487646400"/>
        <c:axId val="487648360"/>
      </c:lineChart>
      <c:dateAx>
        <c:axId val="487646400"/>
        <c:scaling>
          <c:orientation val="minMax"/>
        </c:scaling>
        <c:delete val="1"/>
        <c:axPos val="b"/>
        <c:numFmt formatCode="ge" sourceLinked="1"/>
        <c:majorTickMark val="none"/>
        <c:minorTickMark val="none"/>
        <c:tickLblPos val="none"/>
        <c:crossAx val="487648360"/>
        <c:crosses val="autoZero"/>
        <c:auto val="1"/>
        <c:lblOffset val="100"/>
        <c:baseTimeUnit val="years"/>
      </c:dateAx>
      <c:valAx>
        <c:axId val="48764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6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220.46</c:v>
                </c:pt>
                <c:pt idx="1">
                  <c:v>185.02</c:v>
                </c:pt>
                <c:pt idx="2">
                  <c:v>204.82</c:v>
                </c:pt>
                <c:pt idx="3">
                  <c:v>232.57</c:v>
                </c:pt>
                <c:pt idx="4">
                  <c:v>274.33999999999997</c:v>
                </c:pt>
              </c:numCache>
            </c:numRef>
          </c:val>
        </c:ser>
        <c:dLbls>
          <c:showLegendKey val="0"/>
          <c:showVal val="0"/>
          <c:showCatName val="0"/>
          <c:showSerName val="0"/>
          <c:showPercent val="0"/>
          <c:showBubbleSize val="0"/>
        </c:dLbls>
        <c:gapWidth val="150"/>
        <c:axId val="551280616"/>
        <c:axId val="55128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551280616"/>
        <c:axId val="551285712"/>
      </c:lineChart>
      <c:dateAx>
        <c:axId val="551280616"/>
        <c:scaling>
          <c:orientation val="minMax"/>
        </c:scaling>
        <c:delete val="1"/>
        <c:axPos val="b"/>
        <c:numFmt formatCode="ge" sourceLinked="1"/>
        <c:majorTickMark val="none"/>
        <c:minorTickMark val="none"/>
        <c:tickLblPos val="none"/>
        <c:crossAx val="551285712"/>
        <c:crosses val="autoZero"/>
        <c:auto val="1"/>
        <c:lblOffset val="100"/>
        <c:baseTimeUnit val="years"/>
      </c:dateAx>
      <c:valAx>
        <c:axId val="55128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28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土佐町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4084</v>
      </c>
      <c r="AM8" s="47"/>
      <c r="AN8" s="47"/>
      <c r="AO8" s="47"/>
      <c r="AP8" s="47"/>
      <c r="AQ8" s="47"/>
      <c r="AR8" s="47"/>
      <c r="AS8" s="47"/>
      <c r="AT8" s="43">
        <f>データ!S6</f>
        <v>212.13</v>
      </c>
      <c r="AU8" s="43"/>
      <c r="AV8" s="43"/>
      <c r="AW8" s="43"/>
      <c r="AX8" s="43"/>
      <c r="AY8" s="43"/>
      <c r="AZ8" s="43"/>
      <c r="BA8" s="43"/>
      <c r="BB8" s="43">
        <f>データ!T6</f>
        <v>19.25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56.73</v>
      </c>
      <c r="Q10" s="43"/>
      <c r="R10" s="43"/>
      <c r="S10" s="43"/>
      <c r="T10" s="43"/>
      <c r="U10" s="43"/>
      <c r="V10" s="43"/>
      <c r="W10" s="43">
        <f>データ!P6</f>
        <v>102.68</v>
      </c>
      <c r="X10" s="43"/>
      <c r="Y10" s="43"/>
      <c r="Z10" s="43"/>
      <c r="AA10" s="43"/>
      <c r="AB10" s="43"/>
      <c r="AC10" s="43"/>
      <c r="AD10" s="47">
        <f>データ!Q6</f>
        <v>2762</v>
      </c>
      <c r="AE10" s="47"/>
      <c r="AF10" s="47"/>
      <c r="AG10" s="47"/>
      <c r="AH10" s="47"/>
      <c r="AI10" s="47"/>
      <c r="AJ10" s="47"/>
      <c r="AK10" s="2"/>
      <c r="AL10" s="47">
        <f>データ!U6</f>
        <v>2304</v>
      </c>
      <c r="AM10" s="47"/>
      <c r="AN10" s="47"/>
      <c r="AO10" s="47"/>
      <c r="AP10" s="47"/>
      <c r="AQ10" s="47"/>
      <c r="AR10" s="47"/>
      <c r="AS10" s="47"/>
      <c r="AT10" s="43">
        <f>データ!V6</f>
        <v>0.71</v>
      </c>
      <c r="AU10" s="43"/>
      <c r="AV10" s="43"/>
      <c r="AW10" s="43"/>
      <c r="AX10" s="43"/>
      <c r="AY10" s="43"/>
      <c r="AZ10" s="43"/>
      <c r="BA10" s="43"/>
      <c r="BB10" s="43">
        <f>データ!W6</f>
        <v>3245.07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393631</v>
      </c>
      <c r="D6" s="31">
        <f t="shared" si="3"/>
        <v>47</v>
      </c>
      <c r="E6" s="31">
        <f t="shared" si="3"/>
        <v>17</v>
      </c>
      <c r="F6" s="31">
        <f t="shared" si="3"/>
        <v>4</v>
      </c>
      <c r="G6" s="31">
        <f t="shared" si="3"/>
        <v>0</v>
      </c>
      <c r="H6" s="31" t="str">
        <f t="shared" si="3"/>
        <v>高知県　土佐町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56.73</v>
      </c>
      <c r="P6" s="32">
        <f t="shared" si="3"/>
        <v>102.68</v>
      </c>
      <c r="Q6" s="32">
        <f t="shared" si="3"/>
        <v>2762</v>
      </c>
      <c r="R6" s="32">
        <f t="shared" si="3"/>
        <v>4084</v>
      </c>
      <c r="S6" s="32">
        <f t="shared" si="3"/>
        <v>212.13</v>
      </c>
      <c r="T6" s="32">
        <f t="shared" si="3"/>
        <v>19.25</v>
      </c>
      <c r="U6" s="32">
        <f t="shared" si="3"/>
        <v>2304</v>
      </c>
      <c r="V6" s="32">
        <f t="shared" si="3"/>
        <v>0.71</v>
      </c>
      <c r="W6" s="32">
        <f t="shared" si="3"/>
        <v>3245.07</v>
      </c>
      <c r="X6" s="33">
        <f>IF(X7="",NA(),X7)</f>
        <v>92.35</v>
      </c>
      <c r="Y6" s="33">
        <f t="shared" ref="Y6:AG6" si="4">IF(Y7="",NA(),Y7)</f>
        <v>92.01</v>
      </c>
      <c r="Z6" s="33">
        <f t="shared" si="4"/>
        <v>90.3</v>
      </c>
      <c r="AA6" s="33">
        <f t="shared" si="4"/>
        <v>88.66</v>
      </c>
      <c r="AB6" s="33">
        <f t="shared" si="4"/>
        <v>97.99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764.11</v>
      </c>
      <c r="BF6" s="33">
        <f t="shared" ref="BF6:BN6" si="7">IF(BF7="",NA(),BF7)</f>
        <v>725.64</v>
      </c>
      <c r="BG6" s="33">
        <f t="shared" si="7"/>
        <v>526.26</v>
      </c>
      <c r="BH6" s="33">
        <f t="shared" si="7"/>
        <v>499.36</v>
      </c>
      <c r="BI6" s="33">
        <f t="shared" si="7"/>
        <v>2694.16</v>
      </c>
      <c r="BJ6" s="33">
        <f t="shared" si="7"/>
        <v>1835.56</v>
      </c>
      <c r="BK6" s="33">
        <f t="shared" si="7"/>
        <v>1716.82</v>
      </c>
      <c r="BL6" s="33">
        <f t="shared" si="7"/>
        <v>1554.05</v>
      </c>
      <c r="BM6" s="33">
        <f t="shared" si="7"/>
        <v>1671.86</v>
      </c>
      <c r="BN6" s="33">
        <f t="shared" si="7"/>
        <v>1673.47</v>
      </c>
      <c r="BO6" s="32" t="str">
        <f>IF(BO7="","",IF(BO7="-","【-】","【"&amp;SUBSTITUTE(TEXT(BO7,"#,##0.00"),"-","△")&amp;"】"))</f>
        <v>【1,457.06】</v>
      </c>
      <c r="BP6" s="33">
        <f>IF(BP7="",NA(),BP7)</f>
        <v>67.28</v>
      </c>
      <c r="BQ6" s="33">
        <f t="shared" ref="BQ6:BY6" si="8">IF(BQ7="",NA(),BQ7)</f>
        <v>73.83</v>
      </c>
      <c r="BR6" s="33">
        <f t="shared" si="8"/>
        <v>68.58</v>
      </c>
      <c r="BS6" s="33">
        <f t="shared" si="8"/>
        <v>63.8</v>
      </c>
      <c r="BT6" s="33">
        <f t="shared" si="8"/>
        <v>54.9</v>
      </c>
      <c r="BU6" s="33">
        <f t="shared" si="8"/>
        <v>52.89</v>
      </c>
      <c r="BV6" s="33">
        <f t="shared" si="8"/>
        <v>51.73</v>
      </c>
      <c r="BW6" s="33">
        <f t="shared" si="8"/>
        <v>53.01</v>
      </c>
      <c r="BX6" s="33">
        <f t="shared" si="8"/>
        <v>50.54</v>
      </c>
      <c r="BY6" s="33">
        <f t="shared" si="8"/>
        <v>49.22</v>
      </c>
      <c r="BZ6" s="32" t="str">
        <f>IF(BZ7="","",IF(BZ7="-","【-】","【"&amp;SUBSTITUTE(TEXT(BZ7,"#,##0.00"),"-","△")&amp;"】"))</f>
        <v>【64.73】</v>
      </c>
      <c r="CA6" s="33">
        <f>IF(CA7="",NA(),CA7)</f>
        <v>220.46</v>
      </c>
      <c r="CB6" s="33">
        <f t="shared" ref="CB6:CJ6" si="9">IF(CB7="",NA(),CB7)</f>
        <v>185.02</v>
      </c>
      <c r="CC6" s="33">
        <f t="shared" si="9"/>
        <v>204.82</v>
      </c>
      <c r="CD6" s="33">
        <f t="shared" si="9"/>
        <v>232.57</v>
      </c>
      <c r="CE6" s="33">
        <f t="shared" si="9"/>
        <v>274.33999999999997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50.78</v>
      </c>
      <c r="CM6" s="33">
        <f t="shared" ref="CM6:CU6" si="10">IF(CM7="",NA(),CM7)</f>
        <v>80.569999999999993</v>
      </c>
      <c r="CN6" s="33">
        <f t="shared" si="10"/>
        <v>82.29</v>
      </c>
      <c r="CO6" s="33">
        <f t="shared" si="10"/>
        <v>79.14</v>
      </c>
      <c r="CP6" s="33">
        <f t="shared" si="10"/>
        <v>77.569999999999993</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58.33</v>
      </c>
      <c r="CX6" s="33">
        <f t="shared" ref="CX6:DF6" si="11">IF(CX7="",NA(),CX7)</f>
        <v>56.82</v>
      </c>
      <c r="CY6" s="33">
        <f t="shared" si="11"/>
        <v>58.25</v>
      </c>
      <c r="CZ6" s="33">
        <f t="shared" si="11"/>
        <v>61.67</v>
      </c>
      <c r="DA6" s="33">
        <f t="shared" si="11"/>
        <v>63.89</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393631</v>
      </c>
      <c r="D7" s="35">
        <v>47</v>
      </c>
      <c r="E7" s="35">
        <v>17</v>
      </c>
      <c r="F7" s="35">
        <v>4</v>
      </c>
      <c r="G7" s="35">
        <v>0</v>
      </c>
      <c r="H7" s="35" t="s">
        <v>96</v>
      </c>
      <c r="I7" s="35" t="s">
        <v>97</v>
      </c>
      <c r="J7" s="35" t="s">
        <v>98</v>
      </c>
      <c r="K7" s="35" t="s">
        <v>99</v>
      </c>
      <c r="L7" s="35" t="s">
        <v>100</v>
      </c>
      <c r="M7" s="36" t="s">
        <v>101</v>
      </c>
      <c r="N7" s="36" t="s">
        <v>102</v>
      </c>
      <c r="O7" s="36">
        <v>56.73</v>
      </c>
      <c r="P7" s="36">
        <v>102.68</v>
      </c>
      <c r="Q7" s="36">
        <v>2762</v>
      </c>
      <c r="R7" s="36">
        <v>4084</v>
      </c>
      <c r="S7" s="36">
        <v>212.13</v>
      </c>
      <c r="T7" s="36">
        <v>19.25</v>
      </c>
      <c r="U7" s="36">
        <v>2304</v>
      </c>
      <c r="V7" s="36">
        <v>0.71</v>
      </c>
      <c r="W7" s="36">
        <v>3245.07</v>
      </c>
      <c r="X7" s="36">
        <v>92.35</v>
      </c>
      <c r="Y7" s="36">
        <v>92.01</v>
      </c>
      <c r="Z7" s="36">
        <v>90.3</v>
      </c>
      <c r="AA7" s="36">
        <v>88.66</v>
      </c>
      <c r="AB7" s="36">
        <v>97.99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764.11</v>
      </c>
      <c r="BF7" s="36">
        <v>725.64</v>
      </c>
      <c r="BG7" s="36">
        <v>526.26</v>
      </c>
      <c r="BH7" s="36">
        <v>499.36</v>
      </c>
      <c r="BI7" s="36">
        <v>2694.16</v>
      </c>
      <c r="BJ7" s="36">
        <v>1835.56</v>
      </c>
      <c r="BK7" s="36">
        <v>1716.82</v>
      </c>
      <c r="BL7" s="36">
        <v>1554.05</v>
      </c>
      <c r="BM7" s="36">
        <v>1671.86</v>
      </c>
      <c r="BN7" s="36">
        <v>1673.47</v>
      </c>
      <c r="BO7" s="36">
        <v>1457.06</v>
      </c>
      <c r="BP7" s="36">
        <v>67.28</v>
      </c>
      <c r="BQ7" s="36">
        <v>73.83</v>
      </c>
      <c r="BR7" s="36">
        <v>68.58</v>
      </c>
      <c r="BS7" s="36">
        <v>63.8</v>
      </c>
      <c r="BT7" s="36">
        <v>54.9</v>
      </c>
      <c r="BU7" s="36">
        <v>52.89</v>
      </c>
      <c r="BV7" s="36">
        <v>51.73</v>
      </c>
      <c r="BW7" s="36">
        <v>53.01</v>
      </c>
      <c r="BX7" s="36">
        <v>50.54</v>
      </c>
      <c r="BY7" s="36">
        <v>49.22</v>
      </c>
      <c r="BZ7" s="36">
        <v>64.73</v>
      </c>
      <c r="CA7" s="36">
        <v>220.46</v>
      </c>
      <c r="CB7" s="36">
        <v>185.02</v>
      </c>
      <c r="CC7" s="36">
        <v>204.82</v>
      </c>
      <c r="CD7" s="36">
        <v>232.57</v>
      </c>
      <c r="CE7" s="36">
        <v>274.33999999999997</v>
      </c>
      <c r="CF7" s="36">
        <v>300.52</v>
      </c>
      <c r="CG7" s="36">
        <v>310.47000000000003</v>
      </c>
      <c r="CH7" s="36">
        <v>299.39</v>
      </c>
      <c r="CI7" s="36">
        <v>320.36</v>
      </c>
      <c r="CJ7" s="36">
        <v>332.02</v>
      </c>
      <c r="CK7" s="36">
        <v>250.25</v>
      </c>
      <c r="CL7" s="36">
        <v>50.78</v>
      </c>
      <c r="CM7" s="36">
        <v>80.569999999999993</v>
      </c>
      <c r="CN7" s="36">
        <v>82.29</v>
      </c>
      <c r="CO7" s="36">
        <v>79.14</v>
      </c>
      <c r="CP7" s="36">
        <v>77.569999999999993</v>
      </c>
      <c r="CQ7" s="36">
        <v>36.799999999999997</v>
      </c>
      <c r="CR7" s="36">
        <v>36.67</v>
      </c>
      <c r="CS7" s="36">
        <v>36.200000000000003</v>
      </c>
      <c r="CT7" s="36">
        <v>34.74</v>
      </c>
      <c r="CU7" s="36">
        <v>36.65</v>
      </c>
      <c r="CV7" s="36">
        <v>40.31</v>
      </c>
      <c r="CW7" s="36">
        <v>58.33</v>
      </c>
      <c r="CX7" s="36">
        <v>56.82</v>
      </c>
      <c r="CY7" s="36">
        <v>58.25</v>
      </c>
      <c r="CZ7" s="36">
        <v>61.67</v>
      </c>
      <c r="DA7" s="36">
        <v>63.89</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英理子</cp:lastModifiedBy>
  <dcterms:created xsi:type="dcterms:W3CDTF">2017-02-08T03:04:28Z</dcterms:created>
  <dcterms:modified xsi:type="dcterms:W3CDTF">2017-03-12T07:14:51Z</dcterms:modified>
  <cp:category/>
</cp:coreProperties>
</file>