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<sst xmlns="http://schemas.openxmlformats.org/spreadsheetml/2006/main" count="221" uniqueCount="111">
  <si>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</si>
  <si>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</si>
  <si>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</si>
  <si>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</si>
  <si>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</si>
  <si>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</si>
  <si>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</si>
  <si>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</si>
  <si>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</si>
  <si>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</si>
  <si>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</si>
  <si>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</si>
  <si>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</si>
  <si>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</si>
  <si>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</si>
  <si>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</si>
  <si>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</si>
  <si>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</si>
  <si>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</si>
  <si>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</si>
  <si>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</si>
  <si>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</si>
  <si>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</si>
  <si>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</si>
  <si>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</si>
  <si>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</si>
  <si>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</si>
  <si>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</si>
  <si>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</si>
  <si>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</si>
  <si>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</si>
  <si>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</si>
  <si>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</si>
  <si>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</si>
  <si>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</si>
  <si>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</si>
  <si>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</si>
  <si>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</si>
  <si>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</si>
  <si>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</si>
  <si>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</si>
  <si>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</si>
  <si>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</si>
  <si>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</si>
  <si>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</si>
  <si>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</si>
  <si>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</si>
  <si>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</si>
  <si>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</si>
  <si>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</si>
  <si>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</si>
  <si>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</si>
  <si>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</si>
  <si>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</si>
  <si>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</si>
  <si>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</si>
  <si>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</si>
  <si>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</si>
  <si>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</si>
  <si>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</si>
  <si>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</si>
  <si>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</si>
  <si>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</si>
  <si>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</si>
  <si>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</si>
  <si>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</si>
  <si>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</si>
  <si>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</si>
  <si>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</si>
  <si>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</si>
  <si>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</si>
  <si>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</si>
  <si>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</si>
  <si>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</si>
  <si>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</si>
  <si>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</si>
  <si>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</si>
  <si>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</si>
  <si>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</si>
  <si>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</si>
  <si>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</si>
  <si>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</si>
  <si>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</si>
  <si>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</si>
  <si>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</si>
  <si>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</si>
  <si>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</si>
  <si>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</si>
  <si>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</si>
  <si>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</si>
  <si>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</si>
  <si>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</si>
  <si>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</si>
  <si>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</si>
  <si>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</si>
  <si>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</si>
  <si>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四万十市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</si>
  <si>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</si>
  <si>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</si>
  <si>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</si>
  <si>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</si>
  <si>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</si>
  <si>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</si>
  <si>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</si>
  <si>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</si>
  <si>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</si>
  <si>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</si>
  <si>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</si>
  <si>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当年度に更新した管渠延長の割合を表すものである。管渠については施行年度が比較的新しいことなどから、現時点で老朽化対策の必要性は見込まれていない。</t>
    <phoneticPr fontId="4"/>
  </si>
  <si>
    <t>四万十市農業集落排水事業についての経営の健全性・効率性及び老朽化の状況からの分析は以上のとおりである。
　今後は人口減少等による料金収入の減が予想され、また料金増を伴わない老朽施設の更新投資等が計画されている。
従ってこれまで以上に水洗化率を向上させ使用料収入を増加させることや、汚水処理費用等の経常経費の削減を行うなど、収益的収支比率を向上させる取組みを継続していく必要がある。
　平成32年度には企業会計への移行も予定されており、今後とも安定した財源を確保し、より効率的な農業集落排水事業の経営に取り組んでいかなければならない。</t>
    <phoneticPr fontId="4"/>
  </si>
  <si>
    <t>①収益的収支比率（％）　単年度の収支について表すものである。数値は100％未満であるため赤字であり、近年は75％程度で推移している。
④企業債残高対事業規模比率（％）　下水道使用料に対する企業債残高（一般会計負担相当分を除く）の割合を表すものである。良好な数値であるが、老朽化設備の更新費用等を考慮していく必要がある。
⑤経費回収率（％）　汚水処理費に対する使用料での回収割合を表すものである。類似団体とほぼ同様の数値ではあるが50％程度であり、汚水処理費用の削減等を検討していく必要がある。
⑥汚水処理原価（円）　1㎥あたりの汚水処理に要した費用を表すものである。類似団体と比較しても低い数値を保っており、有収水量を増加させる取組を続けていくことが大切である。
⑦施設利用率（％）　施設の処理能力に対する実際の処理水量の割合である。類似団体とほぼ同様の数値で推移しているが、人口減少等を踏まえた処理水量の対策を考慮していく必要がある。
⑧水洗化率（％）　処理区域内で実際に汚水処理を行っている人口の割合を示すものである。高齢化や人口減少などの社会情勢があるものの、個別訪問等により水洗化率を向上させ料金収入の確保に努めていく必要がある。</t>
    <rPh sb="101" eb="103">
      <t>イッパン</t>
    </rPh>
    <rPh sb="103" eb="105">
      <t>カイケイ</t>
    </rPh>
    <rPh sb="105" eb="107">
      <t>フタン</t>
    </rPh>
    <rPh sb="107" eb="109">
      <t>ソウトウ</t>
    </rPh>
    <rPh sb="109" eb="110">
      <t>ブン</t>
    </rPh>
    <rPh sb="111" eb="112">
      <t>ノゾ</t>
    </rPh>
    <rPh sb="488" eb="490">
      <t>コベツ</t>
    </rPh>
    <rPh sb="490" eb="492">
      <t>ホウモン</t>
    </rPh>
    <rPh sb="492" eb="493">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</si>
</sst>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128320"/>
        <c:axId val="8932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0.01</c:v>
                </c:pt>
              </c:numCache>
            </c:numRef>
          </c:val>
          <c:smooth val="0"/>
        </c:ser>
        <c:dLbls>
          <c:showLegendKey val="0"/>
          <c:showVal val="0"/>
          <c:showCatName val="0"/>
          <c:showSerName val="0"/>
          <c:showPercent val="0"/>
          <c:showBubbleSize val="0"/>
        </c:dLbls>
        <c:marker val="1"/>
        <c:smooth val="0"/>
        <c:axId val="89128320"/>
        <c:axId val="89327104"/>
      </c:lineChart>
      <c:dateAx>
        <c:axId val="89128320"/>
        <c:scaling>
          <c:orientation val="minMax"/>
        </c:scaling>
        <c:delete val="1"/>
        <c:axPos val="b"/>
        <c:numFmt formatCode="ge" sourceLinked="1"/>
        <c:majorTickMark val="none"/>
        <c:minorTickMark val="none"/>
        <c:tickLblPos val="none"/>
        <c:crossAx val="89327104"/>
        <c:crosses val="autoZero"/>
        <c:auto val="1"/>
        <c:lblOffset val="100"/>
        <c:baseTimeUnit val="years"/>
      </c:dateAx>
      <c:valAx>
        <c:axId val="8932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2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55.06</c:v>
                </c:pt>
                <c:pt idx="1">
                  <c:v>45.51</c:v>
                </c:pt>
                <c:pt idx="2">
                  <c:v>49.72</c:v>
                </c:pt>
                <c:pt idx="3">
                  <c:v>48.03</c:v>
                </c:pt>
                <c:pt idx="4">
                  <c:v>49.16</c:v>
                </c:pt>
              </c:numCache>
            </c:numRef>
          </c:val>
        </c:ser>
        <c:dLbls>
          <c:showLegendKey val="0"/>
          <c:showVal val="0"/>
          <c:showCatName val="0"/>
          <c:showSerName val="0"/>
          <c:showPercent val="0"/>
          <c:showBubbleSize val="0"/>
        </c:dLbls>
        <c:gapWidth val="150"/>
        <c:axId val="89858048"/>
        <c:axId val="8985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52.31</c:v>
                </c:pt>
              </c:numCache>
            </c:numRef>
          </c:val>
          <c:smooth val="0"/>
        </c:ser>
        <c:dLbls>
          <c:showLegendKey val="0"/>
          <c:showVal val="0"/>
          <c:showCatName val="0"/>
          <c:showSerName val="0"/>
          <c:showPercent val="0"/>
          <c:showBubbleSize val="0"/>
        </c:dLbls>
        <c:marker val="1"/>
        <c:smooth val="0"/>
        <c:axId val="89858048"/>
        <c:axId val="89859968"/>
      </c:lineChart>
      <c:dateAx>
        <c:axId val="89858048"/>
        <c:scaling>
          <c:orientation val="minMax"/>
        </c:scaling>
        <c:delete val="1"/>
        <c:axPos val="b"/>
        <c:numFmt formatCode="ge" sourceLinked="1"/>
        <c:majorTickMark val="none"/>
        <c:minorTickMark val="none"/>
        <c:tickLblPos val="none"/>
        <c:crossAx val="89859968"/>
        <c:crosses val="autoZero"/>
        <c:auto val="1"/>
        <c:lblOffset val="100"/>
        <c:baseTimeUnit val="years"/>
      </c:dateAx>
      <c:valAx>
        <c:axId val="8985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5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64.5</c:v>
                </c:pt>
                <c:pt idx="1">
                  <c:v>71.03</c:v>
                </c:pt>
                <c:pt idx="2">
                  <c:v>71.900000000000006</c:v>
                </c:pt>
                <c:pt idx="3">
                  <c:v>73.569999999999993</c:v>
                </c:pt>
                <c:pt idx="4">
                  <c:v>77.98</c:v>
                </c:pt>
              </c:numCache>
            </c:numRef>
          </c:val>
        </c:ser>
        <c:dLbls>
          <c:showLegendKey val="0"/>
          <c:showVal val="0"/>
          <c:showCatName val="0"/>
          <c:showSerName val="0"/>
          <c:showPercent val="0"/>
          <c:showBubbleSize val="0"/>
        </c:dLbls>
        <c:gapWidth val="150"/>
        <c:axId val="89886080"/>
        <c:axId val="8989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84.32</c:v>
                </c:pt>
              </c:numCache>
            </c:numRef>
          </c:val>
          <c:smooth val="0"/>
        </c:ser>
        <c:dLbls>
          <c:showLegendKey val="0"/>
          <c:showVal val="0"/>
          <c:showCatName val="0"/>
          <c:showSerName val="0"/>
          <c:showPercent val="0"/>
          <c:showBubbleSize val="0"/>
        </c:dLbls>
        <c:marker val="1"/>
        <c:smooth val="0"/>
        <c:axId val="89886080"/>
        <c:axId val="89896448"/>
      </c:lineChart>
      <c:dateAx>
        <c:axId val="89886080"/>
        <c:scaling>
          <c:orientation val="minMax"/>
        </c:scaling>
        <c:delete val="1"/>
        <c:axPos val="b"/>
        <c:numFmt formatCode="ge" sourceLinked="1"/>
        <c:majorTickMark val="none"/>
        <c:minorTickMark val="none"/>
        <c:tickLblPos val="none"/>
        <c:crossAx val="89896448"/>
        <c:crosses val="autoZero"/>
        <c:auto val="1"/>
        <c:lblOffset val="100"/>
        <c:baseTimeUnit val="years"/>
      </c:dateAx>
      <c:valAx>
        <c:axId val="8989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8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73.83</c:v>
                </c:pt>
                <c:pt idx="1">
                  <c:v>77.42</c:v>
                </c:pt>
                <c:pt idx="2">
                  <c:v>77.48</c:v>
                </c:pt>
                <c:pt idx="3">
                  <c:v>76.69</c:v>
                </c:pt>
                <c:pt idx="4">
                  <c:v>75.290000000000006</c:v>
                </c:pt>
              </c:numCache>
            </c:numRef>
          </c:val>
        </c:ser>
        <c:dLbls>
          <c:showLegendKey val="0"/>
          <c:showVal val="0"/>
          <c:showCatName val="0"/>
          <c:showSerName val="0"/>
          <c:showPercent val="0"/>
          <c:showBubbleSize val="0"/>
        </c:dLbls>
        <c:gapWidth val="150"/>
        <c:axId val="89336832"/>
        <c:axId val="8934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336832"/>
        <c:axId val="89343104"/>
      </c:lineChart>
      <c:dateAx>
        <c:axId val="89336832"/>
        <c:scaling>
          <c:orientation val="minMax"/>
        </c:scaling>
        <c:delete val="1"/>
        <c:axPos val="b"/>
        <c:numFmt formatCode="ge" sourceLinked="1"/>
        <c:majorTickMark val="none"/>
        <c:minorTickMark val="none"/>
        <c:tickLblPos val="none"/>
        <c:crossAx val="89343104"/>
        <c:crosses val="autoZero"/>
        <c:auto val="1"/>
        <c:lblOffset val="100"/>
        <c:baseTimeUnit val="years"/>
      </c:dateAx>
      <c:valAx>
        <c:axId val="8934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3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356928"/>
        <c:axId val="8937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356928"/>
        <c:axId val="89371392"/>
      </c:lineChart>
      <c:dateAx>
        <c:axId val="89356928"/>
        <c:scaling>
          <c:orientation val="minMax"/>
        </c:scaling>
        <c:delete val="1"/>
        <c:axPos val="b"/>
        <c:numFmt formatCode="ge" sourceLinked="1"/>
        <c:majorTickMark val="none"/>
        <c:minorTickMark val="none"/>
        <c:tickLblPos val="none"/>
        <c:crossAx val="89371392"/>
        <c:crosses val="autoZero"/>
        <c:auto val="1"/>
        <c:lblOffset val="100"/>
        <c:baseTimeUnit val="years"/>
      </c:dateAx>
      <c:valAx>
        <c:axId val="8937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5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389312"/>
        <c:axId val="8939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389312"/>
        <c:axId val="89391488"/>
      </c:lineChart>
      <c:dateAx>
        <c:axId val="89389312"/>
        <c:scaling>
          <c:orientation val="minMax"/>
        </c:scaling>
        <c:delete val="1"/>
        <c:axPos val="b"/>
        <c:numFmt formatCode="ge" sourceLinked="1"/>
        <c:majorTickMark val="none"/>
        <c:minorTickMark val="none"/>
        <c:tickLblPos val="none"/>
        <c:crossAx val="89391488"/>
        <c:crosses val="autoZero"/>
        <c:auto val="1"/>
        <c:lblOffset val="100"/>
        <c:baseTimeUnit val="years"/>
      </c:dateAx>
      <c:valAx>
        <c:axId val="8939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8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409408"/>
        <c:axId val="8941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409408"/>
        <c:axId val="89411584"/>
      </c:lineChart>
      <c:dateAx>
        <c:axId val="89409408"/>
        <c:scaling>
          <c:orientation val="minMax"/>
        </c:scaling>
        <c:delete val="1"/>
        <c:axPos val="b"/>
        <c:numFmt formatCode="ge" sourceLinked="1"/>
        <c:majorTickMark val="none"/>
        <c:minorTickMark val="none"/>
        <c:tickLblPos val="none"/>
        <c:crossAx val="89411584"/>
        <c:crosses val="autoZero"/>
        <c:auto val="1"/>
        <c:lblOffset val="100"/>
        <c:baseTimeUnit val="years"/>
      </c:dateAx>
      <c:valAx>
        <c:axId val="8941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0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425408"/>
        <c:axId val="8942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425408"/>
        <c:axId val="89427328"/>
      </c:lineChart>
      <c:dateAx>
        <c:axId val="89425408"/>
        <c:scaling>
          <c:orientation val="minMax"/>
        </c:scaling>
        <c:delete val="1"/>
        <c:axPos val="b"/>
        <c:numFmt formatCode="ge" sourceLinked="1"/>
        <c:majorTickMark val="none"/>
        <c:minorTickMark val="none"/>
        <c:tickLblPos val="none"/>
        <c:crossAx val="89427328"/>
        <c:crosses val="autoZero"/>
        <c:auto val="1"/>
        <c:lblOffset val="100"/>
        <c:baseTimeUnit val="years"/>
      </c:dateAx>
      <c:valAx>
        <c:axId val="8942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2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453696"/>
        <c:axId val="8945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1081.8</c:v>
                </c:pt>
              </c:numCache>
            </c:numRef>
          </c:val>
          <c:smooth val="0"/>
        </c:ser>
        <c:dLbls>
          <c:showLegendKey val="0"/>
          <c:showVal val="0"/>
          <c:showCatName val="0"/>
          <c:showSerName val="0"/>
          <c:showPercent val="0"/>
          <c:showBubbleSize val="0"/>
        </c:dLbls>
        <c:marker val="1"/>
        <c:smooth val="0"/>
        <c:axId val="89453696"/>
        <c:axId val="89455616"/>
      </c:lineChart>
      <c:dateAx>
        <c:axId val="89453696"/>
        <c:scaling>
          <c:orientation val="minMax"/>
        </c:scaling>
        <c:delete val="1"/>
        <c:axPos val="b"/>
        <c:numFmt formatCode="ge" sourceLinked="1"/>
        <c:majorTickMark val="none"/>
        <c:minorTickMark val="none"/>
        <c:tickLblPos val="none"/>
        <c:crossAx val="89455616"/>
        <c:crosses val="autoZero"/>
        <c:auto val="1"/>
        <c:lblOffset val="100"/>
        <c:baseTimeUnit val="years"/>
      </c:dateAx>
      <c:valAx>
        <c:axId val="8945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5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64.55</c:v>
                </c:pt>
                <c:pt idx="1">
                  <c:v>60.09</c:v>
                </c:pt>
                <c:pt idx="2">
                  <c:v>49.98</c:v>
                </c:pt>
                <c:pt idx="3">
                  <c:v>48.62</c:v>
                </c:pt>
                <c:pt idx="4">
                  <c:v>53.4</c:v>
                </c:pt>
              </c:numCache>
            </c:numRef>
          </c:val>
        </c:ser>
        <c:dLbls>
          <c:showLegendKey val="0"/>
          <c:showVal val="0"/>
          <c:showCatName val="0"/>
          <c:showSerName val="0"/>
          <c:showPercent val="0"/>
          <c:showBubbleSize val="0"/>
        </c:dLbls>
        <c:gapWidth val="150"/>
        <c:axId val="89805568"/>
        <c:axId val="8980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52.19</c:v>
                </c:pt>
              </c:numCache>
            </c:numRef>
          </c:val>
          <c:smooth val="0"/>
        </c:ser>
        <c:dLbls>
          <c:showLegendKey val="0"/>
          <c:showVal val="0"/>
          <c:showCatName val="0"/>
          <c:showSerName val="0"/>
          <c:showPercent val="0"/>
          <c:showBubbleSize val="0"/>
        </c:dLbls>
        <c:marker val="1"/>
        <c:smooth val="0"/>
        <c:axId val="89805568"/>
        <c:axId val="89807488"/>
      </c:lineChart>
      <c:dateAx>
        <c:axId val="89805568"/>
        <c:scaling>
          <c:orientation val="minMax"/>
        </c:scaling>
        <c:delete val="1"/>
        <c:axPos val="b"/>
        <c:numFmt formatCode="ge" sourceLinked="1"/>
        <c:majorTickMark val="none"/>
        <c:minorTickMark val="none"/>
        <c:tickLblPos val="none"/>
        <c:crossAx val="89807488"/>
        <c:crosses val="autoZero"/>
        <c:auto val="1"/>
        <c:lblOffset val="100"/>
        <c:baseTimeUnit val="years"/>
      </c:dateAx>
      <c:valAx>
        <c:axId val="8980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0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209.55</c:v>
                </c:pt>
                <c:pt idx="1">
                  <c:v>228.64</c:v>
                </c:pt>
                <c:pt idx="2">
                  <c:v>272.44</c:v>
                </c:pt>
                <c:pt idx="3">
                  <c:v>278.13</c:v>
                </c:pt>
                <c:pt idx="4">
                  <c:v>253</c:v>
                </c:pt>
              </c:numCache>
            </c:numRef>
          </c:val>
        </c:ser>
        <c:dLbls>
          <c:showLegendKey val="0"/>
          <c:showVal val="0"/>
          <c:showCatName val="0"/>
          <c:showSerName val="0"/>
          <c:showPercent val="0"/>
          <c:showBubbleSize val="0"/>
        </c:dLbls>
        <c:gapWidth val="150"/>
        <c:axId val="89842048"/>
        <c:axId val="8984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296.14</c:v>
                </c:pt>
              </c:numCache>
            </c:numRef>
          </c:val>
          <c:smooth val="0"/>
        </c:ser>
        <c:dLbls>
          <c:showLegendKey val="0"/>
          <c:showVal val="0"/>
          <c:showCatName val="0"/>
          <c:showSerName val="0"/>
          <c:showPercent val="0"/>
          <c:showBubbleSize val="0"/>
        </c:dLbls>
        <c:marker val="1"/>
        <c:smooth val="0"/>
        <c:axId val="89842048"/>
        <c:axId val="89843968"/>
      </c:lineChart>
      <c:dateAx>
        <c:axId val="89842048"/>
        <c:scaling>
          <c:orientation val="minMax"/>
        </c:scaling>
        <c:delete val="1"/>
        <c:axPos val="b"/>
        <c:numFmt formatCode="ge" sourceLinked="1"/>
        <c:majorTickMark val="none"/>
        <c:minorTickMark val="none"/>
        <c:tickLblPos val="none"/>
        <c:crossAx val="89843968"/>
        <c:crosses val="autoZero"/>
        <c:auto val="1"/>
        <c:lblOffset val="100"/>
        <c:baseTimeUnit val="years"/>
      </c:dateAx>
      <c:valAx>
        <c:axId val="8984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4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P13" zoomScaleNormal="100" workbookViewId="0">
      <selection activeCell="CA16" sqref="CA1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高知県　四万十市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35006</v>
      </c>
      <c r="AM8" s="47"/>
      <c r="AN8" s="47"/>
      <c r="AO8" s="47"/>
      <c r="AP8" s="47"/>
      <c r="AQ8" s="47"/>
      <c r="AR8" s="47"/>
      <c r="AS8" s="47"/>
      <c r="AT8" s="43">
        <f>データ!S6</f>
        <v>632.29</v>
      </c>
      <c r="AU8" s="43"/>
      <c r="AV8" s="43"/>
      <c r="AW8" s="43"/>
      <c r="AX8" s="43"/>
      <c r="AY8" s="43"/>
      <c r="AZ8" s="43"/>
      <c r="BA8" s="43"/>
      <c r="BB8" s="43">
        <f>データ!T6</f>
        <v>55.36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2.06</v>
      </c>
      <c r="Q10" s="43"/>
      <c r="R10" s="43"/>
      <c r="S10" s="43"/>
      <c r="T10" s="43"/>
      <c r="U10" s="43"/>
      <c r="V10" s="43"/>
      <c r="W10" s="43">
        <f>データ!P6</f>
        <v>91.64</v>
      </c>
      <c r="X10" s="43"/>
      <c r="Y10" s="43"/>
      <c r="Z10" s="43"/>
      <c r="AA10" s="43"/>
      <c r="AB10" s="43"/>
      <c r="AC10" s="43"/>
      <c r="AD10" s="47">
        <f>データ!Q6</f>
        <v>2268</v>
      </c>
      <c r="AE10" s="47"/>
      <c r="AF10" s="47"/>
      <c r="AG10" s="47"/>
      <c r="AH10" s="47"/>
      <c r="AI10" s="47"/>
      <c r="AJ10" s="47"/>
      <c r="AK10" s="2"/>
      <c r="AL10" s="47">
        <f>データ!U6</f>
        <v>713</v>
      </c>
      <c r="AM10" s="47"/>
      <c r="AN10" s="47"/>
      <c r="AO10" s="47"/>
      <c r="AP10" s="47"/>
      <c r="AQ10" s="47"/>
      <c r="AR10" s="47"/>
      <c r="AS10" s="47"/>
      <c r="AT10" s="43">
        <f>データ!V6</f>
        <v>0.38</v>
      </c>
      <c r="AU10" s="43"/>
      <c r="AV10" s="43"/>
      <c r="AW10" s="43"/>
      <c r="AX10" s="43"/>
      <c r="AY10" s="43"/>
      <c r="AZ10" s="43"/>
      <c r="BA10" s="43"/>
      <c r="BB10" s="43">
        <f>データ!W6</f>
        <v>1876.32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392103</v>
      </c>
      <c r="D6" s="31">
        <f t="shared" si="3"/>
        <v>47</v>
      </c>
      <c r="E6" s="31">
        <f t="shared" si="3"/>
        <v>17</v>
      </c>
      <c r="F6" s="31">
        <f t="shared" si="3"/>
        <v>5</v>
      </c>
      <c r="G6" s="31">
        <f t="shared" si="3"/>
        <v>0</v>
      </c>
      <c r="H6" s="31" t="str">
        <f t="shared" si="3"/>
        <v>高知県　四万十市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2.06</v>
      </c>
      <c r="P6" s="32">
        <f t="shared" si="3"/>
        <v>91.64</v>
      </c>
      <c r="Q6" s="32">
        <f t="shared" si="3"/>
        <v>2268</v>
      </c>
      <c r="R6" s="32">
        <f t="shared" si="3"/>
        <v>35006</v>
      </c>
      <c r="S6" s="32">
        <f t="shared" si="3"/>
        <v>632.29</v>
      </c>
      <c r="T6" s="32">
        <f t="shared" si="3"/>
        <v>55.36</v>
      </c>
      <c r="U6" s="32">
        <f t="shared" si="3"/>
        <v>713</v>
      </c>
      <c r="V6" s="32">
        <f t="shared" si="3"/>
        <v>0.38</v>
      </c>
      <c r="W6" s="32">
        <f t="shared" si="3"/>
        <v>1876.32</v>
      </c>
      <c r="X6" s="33">
        <f>IF(X7="",NA(),X7)</f>
        <v>73.83</v>
      </c>
      <c r="Y6" s="33">
        <f t="shared" ref="Y6:AG6" si="4">IF(Y7="",NA(),Y7)</f>
        <v>77.42</v>
      </c>
      <c r="Z6" s="33">
        <f t="shared" si="4"/>
        <v>77.48</v>
      </c>
      <c r="AA6" s="33">
        <f t="shared" si="4"/>
        <v>76.69</v>
      </c>
      <c r="AB6" s="33">
        <f t="shared" si="4"/>
        <v>75.290000000000006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1144.05</v>
      </c>
      <c r="BL6" s="33">
        <f t="shared" si="7"/>
        <v>1117.1099999999999</v>
      </c>
      <c r="BM6" s="33">
        <f t="shared" si="7"/>
        <v>1161.05</v>
      </c>
      <c r="BN6" s="33">
        <f t="shared" si="7"/>
        <v>1081.8</v>
      </c>
      <c r="BO6" s="32" t="str">
        <f>IF(BO7="","",IF(BO7="-","【-】","【"&amp;SUBSTITUTE(TEXT(BO7,"#,##0.00"),"-","△")&amp;"】"))</f>
        <v>【1,015.77】</v>
      </c>
      <c r="BP6" s="33">
        <f>IF(BP7="",NA(),BP7)</f>
        <v>64.55</v>
      </c>
      <c r="BQ6" s="33">
        <f t="shared" ref="BQ6:BY6" si="8">IF(BQ7="",NA(),BQ7)</f>
        <v>60.09</v>
      </c>
      <c r="BR6" s="33">
        <f t="shared" si="8"/>
        <v>49.98</v>
      </c>
      <c r="BS6" s="33">
        <f t="shared" si="8"/>
        <v>48.62</v>
      </c>
      <c r="BT6" s="33">
        <f t="shared" si="8"/>
        <v>53.4</v>
      </c>
      <c r="BU6" s="33">
        <f t="shared" si="8"/>
        <v>42.13</v>
      </c>
      <c r="BV6" s="33">
        <f t="shared" si="8"/>
        <v>42.48</v>
      </c>
      <c r="BW6" s="33">
        <f t="shared" si="8"/>
        <v>41.04</v>
      </c>
      <c r="BX6" s="33">
        <f t="shared" si="8"/>
        <v>41.08</v>
      </c>
      <c r="BY6" s="33">
        <f t="shared" si="8"/>
        <v>52.19</v>
      </c>
      <c r="BZ6" s="32" t="str">
        <f>IF(BZ7="","",IF(BZ7="-","【-】","【"&amp;SUBSTITUTE(TEXT(BZ7,"#,##0.00"),"-","△")&amp;"】"))</f>
        <v>【52.78】</v>
      </c>
      <c r="CA6" s="33">
        <f>IF(CA7="",NA(),CA7)</f>
        <v>209.55</v>
      </c>
      <c r="CB6" s="33">
        <f t="shared" ref="CB6:CJ6" si="9">IF(CB7="",NA(),CB7)</f>
        <v>228.64</v>
      </c>
      <c r="CC6" s="33">
        <f t="shared" si="9"/>
        <v>272.44</v>
      </c>
      <c r="CD6" s="33">
        <f t="shared" si="9"/>
        <v>278.13</v>
      </c>
      <c r="CE6" s="33">
        <f t="shared" si="9"/>
        <v>253</v>
      </c>
      <c r="CF6" s="33">
        <f t="shared" si="9"/>
        <v>348.41</v>
      </c>
      <c r="CG6" s="33">
        <f t="shared" si="9"/>
        <v>343.8</v>
      </c>
      <c r="CH6" s="33">
        <f t="shared" si="9"/>
        <v>357.08</v>
      </c>
      <c r="CI6" s="33">
        <f t="shared" si="9"/>
        <v>378.08</v>
      </c>
      <c r="CJ6" s="33">
        <f t="shared" si="9"/>
        <v>296.14</v>
      </c>
      <c r="CK6" s="32" t="str">
        <f>IF(CK7="","",IF(CK7="-","【-】","【"&amp;SUBSTITUTE(TEXT(CK7,"#,##0.00"),"-","△")&amp;"】"))</f>
        <v>【289.81】</v>
      </c>
      <c r="CL6" s="33">
        <f>IF(CL7="",NA(),CL7)</f>
        <v>55.06</v>
      </c>
      <c r="CM6" s="33">
        <f t="shared" ref="CM6:CU6" si="10">IF(CM7="",NA(),CM7)</f>
        <v>45.51</v>
      </c>
      <c r="CN6" s="33">
        <f t="shared" si="10"/>
        <v>49.72</v>
      </c>
      <c r="CO6" s="33">
        <f t="shared" si="10"/>
        <v>48.03</v>
      </c>
      <c r="CP6" s="33">
        <f t="shared" si="10"/>
        <v>49.16</v>
      </c>
      <c r="CQ6" s="33">
        <f t="shared" si="10"/>
        <v>46.85</v>
      </c>
      <c r="CR6" s="33">
        <f t="shared" si="10"/>
        <v>46.06</v>
      </c>
      <c r="CS6" s="33">
        <f t="shared" si="10"/>
        <v>45.95</v>
      </c>
      <c r="CT6" s="33">
        <f t="shared" si="10"/>
        <v>44.69</v>
      </c>
      <c r="CU6" s="33">
        <f t="shared" si="10"/>
        <v>52.31</v>
      </c>
      <c r="CV6" s="32" t="str">
        <f>IF(CV7="","",IF(CV7="-","【-】","【"&amp;SUBSTITUTE(TEXT(CV7,"#,##0.00"),"-","△")&amp;"】"))</f>
        <v>【52.74】</v>
      </c>
      <c r="CW6" s="33">
        <f>IF(CW7="",NA(),CW7)</f>
        <v>64.5</v>
      </c>
      <c r="CX6" s="33">
        <f t="shared" ref="CX6:DF6" si="11">IF(CX7="",NA(),CX7)</f>
        <v>71.03</v>
      </c>
      <c r="CY6" s="33">
        <f t="shared" si="11"/>
        <v>71.900000000000006</v>
      </c>
      <c r="CZ6" s="33">
        <f t="shared" si="11"/>
        <v>73.569999999999993</v>
      </c>
      <c r="DA6" s="33">
        <f t="shared" si="11"/>
        <v>77.98</v>
      </c>
      <c r="DB6" s="33">
        <f t="shared" si="11"/>
        <v>73.78</v>
      </c>
      <c r="DC6" s="33">
        <f t="shared" si="11"/>
        <v>72.989999999999995</v>
      </c>
      <c r="DD6" s="33">
        <f t="shared" si="11"/>
        <v>71.97</v>
      </c>
      <c r="DE6" s="33">
        <f t="shared" si="11"/>
        <v>70.59</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0.01</v>
      </c>
      <c r="EN6" s="32" t="str">
        <f>IF(EN7="","",IF(EN7="-","【-】","【"&amp;SUBSTITUTE(TEXT(EN7,"#,##0.00"),"-","△")&amp;"】"))</f>
        <v>【0.03】</v>
      </c>
    </row>
    <row r="7" spans="1:144" s="34" customFormat="1">
      <c r="A7" s="26"/>
      <c r="B7" s="35">
        <v>2015</v>
      </c>
      <c r="C7" s="35">
        <v>392103</v>
      </c>
      <c r="D7" s="35">
        <v>47</v>
      </c>
      <c r="E7" s="35">
        <v>17</v>
      </c>
      <c r="F7" s="35">
        <v>5</v>
      </c>
      <c r="G7" s="35">
        <v>0</v>
      </c>
      <c r="H7" s="35" t="s">
        <v>96</v>
      </c>
      <c r="I7" s="35" t="s">
        <v>97</v>
      </c>
      <c r="J7" s="35" t="s">
        <v>98</v>
      </c>
      <c r="K7" s="35" t="s">
        <v>99</v>
      </c>
      <c r="L7" s="35" t="s">
        <v>100</v>
      </c>
      <c r="M7" s="36" t="s">
        <v>101</v>
      </c>
      <c r="N7" s="36" t="s">
        <v>102</v>
      </c>
      <c r="O7" s="36">
        <v>2.06</v>
      </c>
      <c r="P7" s="36">
        <v>91.64</v>
      </c>
      <c r="Q7" s="36">
        <v>2268</v>
      </c>
      <c r="R7" s="36">
        <v>35006</v>
      </c>
      <c r="S7" s="36">
        <v>632.29</v>
      </c>
      <c r="T7" s="36">
        <v>55.36</v>
      </c>
      <c r="U7" s="36">
        <v>713</v>
      </c>
      <c r="V7" s="36">
        <v>0.38</v>
      </c>
      <c r="W7" s="36">
        <v>1876.32</v>
      </c>
      <c r="X7" s="36">
        <v>73.83</v>
      </c>
      <c r="Y7" s="36">
        <v>77.42</v>
      </c>
      <c r="Z7" s="36">
        <v>77.48</v>
      </c>
      <c r="AA7" s="36">
        <v>76.69</v>
      </c>
      <c r="AB7" s="36">
        <v>75.290000000000006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1144.05</v>
      </c>
      <c r="BL7" s="36">
        <v>1117.1099999999999</v>
      </c>
      <c r="BM7" s="36">
        <v>1161.05</v>
      </c>
      <c r="BN7" s="36">
        <v>1081.8</v>
      </c>
      <c r="BO7" s="36">
        <v>1015.77</v>
      </c>
      <c r="BP7" s="36">
        <v>64.55</v>
      </c>
      <c r="BQ7" s="36">
        <v>60.09</v>
      </c>
      <c r="BR7" s="36">
        <v>49.98</v>
      </c>
      <c r="BS7" s="36">
        <v>48.62</v>
      </c>
      <c r="BT7" s="36">
        <v>53.4</v>
      </c>
      <c r="BU7" s="36">
        <v>42.13</v>
      </c>
      <c r="BV7" s="36">
        <v>42.48</v>
      </c>
      <c r="BW7" s="36">
        <v>41.04</v>
      </c>
      <c r="BX7" s="36">
        <v>41.08</v>
      </c>
      <c r="BY7" s="36">
        <v>52.19</v>
      </c>
      <c r="BZ7" s="36">
        <v>52.78</v>
      </c>
      <c r="CA7" s="36">
        <v>209.55</v>
      </c>
      <c r="CB7" s="36">
        <v>228.64</v>
      </c>
      <c r="CC7" s="36">
        <v>272.44</v>
      </c>
      <c r="CD7" s="36">
        <v>278.13</v>
      </c>
      <c r="CE7" s="36">
        <v>253</v>
      </c>
      <c r="CF7" s="36">
        <v>348.41</v>
      </c>
      <c r="CG7" s="36">
        <v>343.8</v>
      </c>
      <c r="CH7" s="36">
        <v>357.08</v>
      </c>
      <c r="CI7" s="36">
        <v>378.08</v>
      </c>
      <c r="CJ7" s="36">
        <v>296.14</v>
      </c>
      <c r="CK7" s="36">
        <v>289.81</v>
      </c>
      <c r="CL7" s="36">
        <v>55.06</v>
      </c>
      <c r="CM7" s="36">
        <v>45.51</v>
      </c>
      <c r="CN7" s="36">
        <v>49.72</v>
      </c>
      <c r="CO7" s="36">
        <v>48.03</v>
      </c>
      <c r="CP7" s="36">
        <v>49.16</v>
      </c>
      <c r="CQ7" s="36">
        <v>46.85</v>
      </c>
      <c r="CR7" s="36">
        <v>46.06</v>
      </c>
      <c r="CS7" s="36">
        <v>45.95</v>
      </c>
      <c r="CT7" s="36">
        <v>44.69</v>
      </c>
      <c r="CU7" s="36">
        <v>52.31</v>
      </c>
      <c r="CV7" s="36">
        <v>52.74</v>
      </c>
      <c r="CW7" s="36">
        <v>64.5</v>
      </c>
      <c r="CX7" s="36">
        <v>71.03</v>
      </c>
      <c r="CY7" s="36">
        <v>71.900000000000006</v>
      </c>
      <c r="CZ7" s="36">
        <v>73.569999999999993</v>
      </c>
      <c r="DA7" s="36">
        <v>77.98</v>
      </c>
      <c r="DB7" s="36">
        <v>73.78</v>
      </c>
      <c r="DC7" s="36">
        <v>72.989999999999995</v>
      </c>
      <c r="DD7" s="36">
        <v>71.97</v>
      </c>
      <c r="DE7" s="36">
        <v>70.59</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tosei</cp:lastModifiedBy>
  <cp:lastPrinted>2017-02-21T00:20:39Z</cp:lastPrinted>
  <dcterms:created xsi:type="dcterms:W3CDTF">2017-02-08T03:15:12Z</dcterms:created>
  <dcterms:modified xsi:type="dcterms:W3CDTF">2017-02-21T00:21:13Z</dcterms:modified>
  <cp:category/>
</cp:coreProperties>
</file>