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町民課\①課長補佐\⑥公営企業会計　決算統計\公営企業経営比較分析\Ｈ２８年度経営比較分析\集排・経営比較分析\"/>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<sst xmlns="http://schemas.openxmlformats.org/spreadsheetml/2006/main" count="221" uniqueCount="111">
  <si>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</si>
  <si>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</si>
  <si>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</si>
  <si>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</si>
  <si>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</si>
  <si>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</si>
  <si>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</si>
  <si>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</si>
  <si>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</si>
  <si>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</si>
  <si>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</si>
  <si>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</si>
  <si>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</si>
  <si>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</si>
  <si>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</si>
  <si>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</si>
  <si>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</si>
  <si>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</si>
  <si>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</si>
  <si>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</si>
  <si>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</si>
  <si>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</si>
  <si>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</si>
  <si>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</si>
  <si>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</si>
  <si>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</si>
  <si>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</si>
  <si>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</si>
  <si>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</si>
  <si>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</si>
  <si>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</si>
  <si>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</si>
  <si>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</si>
  <si>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</si>
  <si>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</si>
  <si>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</si>
  <si>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</si>
  <si>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</si>
  <si>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</si>
  <si>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</si>
  <si>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</si>
  <si>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</si>
  <si>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</si>
  <si>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</si>
  <si>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</si>
  <si>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</si>
  <si>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</si>
  <si>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</si>
  <si>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</si>
  <si>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</si>
  <si>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</si>
  <si>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</si>
  <si>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</si>
  <si>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</si>
  <si>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</si>
  <si>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</si>
  <si>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</si>
  <si>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</si>
  <si>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</si>
  <si>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</si>
  <si>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</si>
  <si>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</si>
  <si>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</si>
  <si>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</si>
  <si>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</si>
  <si>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</si>
  <si>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</si>
  <si>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</si>
  <si>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</si>
  <si>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</si>
  <si>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</si>
  <si>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</si>
  <si>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</si>
  <si>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</si>
  <si>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</si>
  <si>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</si>
  <si>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</si>
  <si>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</si>
  <si>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</si>
  <si>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</si>
  <si>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</si>
  <si>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</si>
  <si>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</si>
  <si>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</si>
  <si>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</si>
  <si>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</si>
  <si>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</si>
  <si>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</si>
  <si>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</si>
  <si>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</si>
  <si>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</si>
  <si>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</si>
  <si>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</si>
  <si>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</si>
  <si>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</si>
  <si>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</si>
  <si>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仁淀川町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</si>
  <si>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</si>
  <si>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</si>
  <si>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</si>
  <si>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</si>
  <si>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</si>
  <si>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</si>
  <si>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</si>
  <si>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</si>
  <si>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</si>
  <si>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</si>
  <si>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</si>
  <si>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町内3施設の機能診断が終了し、その結果2施設については老朽化が始まっており、今後大規模な改修が必要となってくる。最適化構想の策定、それに基づく事業実施計画を策定し、計画的な補修を行っていく予定である。</t>
    <rPh sb="1" eb="3">
      <t>チョウナイ</t>
    </rPh>
    <rPh sb="4" eb="6">
      <t>シセツ</t>
    </rPh>
    <rPh sb="7" eb="9">
      <t>キノウ</t>
    </rPh>
    <rPh sb="9" eb="11">
      <t>シンダン</t>
    </rPh>
    <rPh sb="12" eb="14">
      <t>シュウリョウ</t>
    </rPh>
    <rPh sb="18" eb="20">
      <t>ケッカ</t>
    </rPh>
    <rPh sb="21" eb="23">
      <t>シセツ</t>
    </rPh>
    <rPh sb="28" eb="31">
      <t>ロウキュウカ</t>
    </rPh>
    <rPh sb="32" eb="33">
      <t>ハジ</t>
    </rPh>
    <rPh sb="39" eb="41">
      <t>コンゴ</t>
    </rPh>
    <rPh sb="41" eb="44">
      <t>ダイキボ</t>
    </rPh>
    <rPh sb="45" eb="47">
      <t>カイシュウ</t>
    </rPh>
    <rPh sb="48" eb="50">
      <t>ヒツヨウ</t>
    </rPh>
    <rPh sb="57" eb="60">
      <t>サイテキカ</t>
    </rPh>
    <rPh sb="60" eb="62">
      <t>コウソウ</t>
    </rPh>
    <rPh sb="63" eb="65">
      <t>サクテイ</t>
    </rPh>
    <rPh sb="69" eb="70">
      <t>モト</t>
    </rPh>
    <rPh sb="72" eb="74">
      <t>ジギョウ</t>
    </rPh>
    <rPh sb="74" eb="76">
      <t>ジッシ</t>
    </rPh>
    <rPh sb="76" eb="78">
      <t>ケイカク</t>
    </rPh>
    <rPh sb="79" eb="81">
      <t>サクテイ</t>
    </rPh>
    <rPh sb="83" eb="86">
      <t>ケイカクテキ</t>
    </rPh>
    <rPh sb="87" eb="89">
      <t>ホシュウ</t>
    </rPh>
    <rPh sb="90" eb="91">
      <t>オコナ</t>
    </rPh>
    <rPh sb="95" eb="97">
      <t>ヨテイ</t>
    </rPh>
    <phoneticPr fontId="4"/>
  </si>
  <si>
    <t>　現在、農集会計の赤字を一般会計で補填している状況である。これまでも事業に優先順位を付け計画的に執行するなど経費の削減に努めてきたが、これからはそれに加え、金額の小さなものでも積極的に入札制度を活用すること等により一層の経費節減に努めるとともに、収納努力や料金見直しにより歳入の増をはかり、将来的には施設の統廃合も視野にいれ、赤字補填のための一般会計からの繰入金を少なくする努力が必要となってくる。
　また29年度に策定する最適化構想、それに基づく事業実施計画を策定し、次年度以降計画的な改修の実施が重要となってくる。</t>
    <rPh sb="4" eb="5">
      <t>ノウ</t>
    </rPh>
    <rPh sb="5" eb="6">
      <t>シュウ</t>
    </rPh>
    <rPh sb="145" eb="148">
      <t>ショウライテキ</t>
    </rPh>
    <rPh sb="150" eb="152">
      <t>シセツ</t>
    </rPh>
    <rPh sb="153" eb="156">
      <t>トウハイゴウ</t>
    </rPh>
    <rPh sb="157" eb="159">
      <t>シヤ</t>
    </rPh>
    <rPh sb="205" eb="207">
      <t>ネンド</t>
    </rPh>
    <rPh sb="208" eb="210">
      <t>サクテイ</t>
    </rPh>
    <rPh sb="212" eb="215">
      <t>サイテキカ</t>
    </rPh>
    <rPh sb="215" eb="217">
      <t>コウソウ</t>
    </rPh>
    <rPh sb="221" eb="222">
      <t>モト</t>
    </rPh>
    <rPh sb="224" eb="226">
      <t>ジギョウ</t>
    </rPh>
    <rPh sb="226" eb="228">
      <t>ジッシ</t>
    </rPh>
    <rPh sb="228" eb="230">
      <t>ケイカク</t>
    </rPh>
    <rPh sb="231" eb="233">
      <t>サクテイ</t>
    </rPh>
    <rPh sb="235" eb="238">
      <t>ジネンド</t>
    </rPh>
    <rPh sb="238" eb="240">
      <t>イコウ</t>
    </rPh>
    <rPh sb="240" eb="243">
      <t>ケイカクテキ</t>
    </rPh>
    <rPh sb="244" eb="246">
      <t>カイシュウ</t>
    </rPh>
    <rPh sb="247" eb="249">
      <t>ジッシ</t>
    </rPh>
    <rPh sb="250" eb="252">
      <t>ジュウヨウ</t>
    </rPh>
    <phoneticPr fontId="4"/>
  </si>
  <si>
    <t xml:space="preserve"> 収益的収支比率については、過去に借りた借金の利息の支払いが減ってきているためその分が改善してきている。但し、起債償還費用は一般会計繰入金で返済する町のルールにより、企業債残高事業規模比率はゼロで推移している。また近年悪化傾向にあった経費回収率が改善された要因は、利用者の頭打ちにより使用料は伸びないものの、汚水処理原価等施設の修繕費用が減少したことによるものと思われる。今後は、平成29年度に最適化構想を策定し、順次計画的な老朽化施設の改修を行っていき経営の健全化を図っていく。</t>
    <rPh sb="26" eb="28">
      <t>シハラ</t>
    </rPh>
    <rPh sb="30" eb="31">
      <t>ヘ</t>
    </rPh>
    <rPh sb="41" eb="42">
      <t>ブン</t>
    </rPh>
    <rPh sb="43" eb="45">
      <t>カイゼン</t>
    </rPh>
    <rPh sb="52" eb="53">
      <t>タダ</t>
    </rPh>
    <rPh sb="55" eb="57">
      <t>キサイ</t>
    </rPh>
    <rPh sb="57" eb="59">
      <t>ショウカン</t>
    </rPh>
    <rPh sb="59" eb="61">
      <t>ヒヨウ</t>
    </rPh>
    <rPh sb="62" eb="64">
      <t>イッパン</t>
    </rPh>
    <rPh sb="64" eb="66">
      <t>カイケイ</t>
    </rPh>
    <rPh sb="66" eb="68">
      <t>クリイレ</t>
    </rPh>
    <rPh sb="68" eb="69">
      <t>キン</t>
    </rPh>
    <rPh sb="70" eb="72">
      <t>ヘンサイ</t>
    </rPh>
    <rPh sb="74" eb="75">
      <t>チョウ</t>
    </rPh>
    <rPh sb="83" eb="85">
      <t>キギョウ</t>
    </rPh>
    <rPh sb="107" eb="109">
      <t>キンネン</t>
    </rPh>
    <rPh sb="109" eb="111">
      <t>アッカ</t>
    </rPh>
    <rPh sb="111" eb="113">
      <t>ケイコウ</t>
    </rPh>
    <rPh sb="123" eb="125">
      <t>カイゼン</t>
    </rPh>
    <rPh sb="128" eb="130">
      <t>ヨウイン</t>
    </rPh>
    <rPh sb="132" eb="135">
      <t>リヨウシャ</t>
    </rPh>
    <rPh sb="136" eb="138">
      <t>アタマウ</t>
    </rPh>
    <rPh sb="146" eb="147">
      <t>ノ</t>
    </rPh>
    <rPh sb="154" eb="156">
      <t>オスイ</t>
    </rPh>
    <rPh sb="156" eb="158">
      <t>ショリ</t>
    </rPh>
    <rPh sb="158" eb="160">
      <t>ゲンカ</t>
    </rPh>
    <rPh sb="160" eb="161">
      <t>トウ</t>
    </rPh>
    <rPh sb="161" eb="163">
      <t>シセツ</t>
    </rPh>
    <rPh sb="164" eb="166">
      <t>シュウゼン</t>
    </rPh>
    <rPh sb="166" eb="168">
      <t>ヒヨウ</t>
    </rPh>
    <rPh sb="169" eb="171">
      <t>ゲンショウ</t>
    </rPh>
    <rPh sb="181" eb="182">
      <t>オモ</t>
    </rPh>
    <rPh sb="186" eb="188">
      <t>コンゴ</t>
    </rPh>
    <rPh sb="190" eb="192">
      <t>ヘイセイ</t>
    </rPh>
    <rPh sb="194" eb="196">
      <t>ネンド</t>
    </rPh>
    <rPh sb="197" eb="200">
      <t>サイテキカ</t>
    </rPh>
    <rPh sb="200" eb="202">
      <t>コウソウ</t>
    </rPh>
    <rPh sb="203" eb="205">
      <t>サクテイ</t>
    </rPh>
    <rPh sb="207" eb="209">
      <t>ジュンジ</t>
    </rPh>
    <rPh sb="209" eb="212">
      <t>ケイカクテキ</t>
    </rPh>
    <rPh sb="213" eb="216">
      <t>ロウキュウカ</t>
    </rPh>
    <rPh sb="216" eb="218">
      <t>シセツ</t>
    </rPh>
    <rPh sb="219" eb="221">
      <t>カイシュウ</t>
    </rPh>
    <rPh sb="222" eb="223">
      <t>オコナ</t>
    </rPh>
    <rPh sb="227" eb="229">
      <t>ケイエイ</t>
    </rPh>
    <rPh sb="234" eb="23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</si>
</sst>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125720"/>
        <c:axId val="11112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111125720"/>
        <c:axId val="111126104"/>
      </c:lineChart>
      <c:dateAx>
        <c:axId val="111125720"/>
        <c:scaling>
          <c:orientation val="minMax"/>
        </c:scaling>
        <c:delete val="1"/>
        <c:axPos val="b"/>
        <c:numFmt formatCode="ge" sourceLinked="1"/>
        <c:majorTickMark val="none"/>
        <c:minorTickMark val="none"/>
        <c:tickLblPos val="none"/>
        <c:crossAx val="111126104"/>
        <c:crosses val="autoZero"/>
        <c:auto val="1"/>
        <c:lblOffset val="100"/>
        <c:baseTimeUnit val="years"/>
      </c:dateAx>
      <c:valAx>
        <c:axId val="11112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2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60.62</c:v>
                </c:pt>
                <c:pt idx="1">
                  <c:v>60.36</c:v>
                </c:pt>
                <c:pt idx="2">
                  <c:v>58.55</c:v>
                </c:pt>
                <c:pt idx="3">
                  <c:v>58.55</c:v>
                </c:pt>
                <c:pt idx="4">
                  <c:v>60.36</c:v>
                </c:pt>
              </c:numCache>
            </c:numRef>
          </c:val>
        </c:ser>
        <c:dLbls>
          <c:showLegendKey val="0"/>
          <c:showVal val="0"/>
          <c:showCatName val="0"/>
          <c:showSerName val="0"/>
          <c:showPercent val="0"/>
          <c:showBubbleSize val="0"/>
        </c:dLbls>
        <c:gapWidth val="150"/>
        <c:axId val="378363904"/>
        <c:axId val="37836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378363904"/>
        <c:axId val="378363512"/>
      </c:lineChart>
      <c:dateAx>
        <c:axId val="378363904"/>
        <c:scaling>
          <c:orientation val="minMax"/>
        </c:scaling>
        <c:delete val="1"/>
        <c:axPos val="b"/>
        <c:numFmt formatCode="ge" sourceLinked="1"/>
        <c:majorTickMark val="none"/>
        <c:minorTickMark val="none"/>
        <c:tickLblPos val="none"/>
        <c:crossAx val="378363512"/>
        <c:crosses val="autoZero"/>
        <c:auto val="1"/>
        <c:lblOffset val="100"/>
        <c:baseTimeUnit val="years"/>
      </c:dateAx>
      <c:valAx>
        <c:axId val="37836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3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84.12</c:v>
                </c:pt>
                <c:pt idx="1">
                  <c:v>84.92</c:v>
                </c:pt>
                <c:pt idx="2">
                  <c:v>82.11</c:v>
                </c:pt>
                <c:pt idx="3">
                  <c:v>83.46</c:v>
                </c:pt>
                <c:pt idx="4">
                  <c:v>84.65</c:v>
                </c:pt>
              </c:numCache>
            </c:numRef>
          </c:val>
        </c:ser>
        <c:dLbls>
          <c:showLegendKey val="0"/>
          <c:showVal val="0"/>
          <c:showCatName val="0"/>
          <c:showSerName val="0"/>
          <c:showPercent val="0"/>
          <c:showBubbleSize val="0"/>
        </c:dLbls>
        <c:gapWidth val="150"/>
        <c:axId val="378526288"/>
        <c:axId val="37852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378526288"/>
        <c:axId val="378526680"/>
      </c:lineChart>
      <c:dateAx>
        <c:axId val="378526288"/>
        <c:scaling>
          <c:orientation val="minMax"/>
        </c:scaling>
        <c:delete val="1"/>
        <c:axPos val="b"/>
        <c:numFmt formatCode="ge" sourceLinked="1"/>
        <c:majorTickMark val="none"/>
        <c:minorTickMark val="none"/>
        <c:tickLblPos val="none"/>
        <c:crossAx val="378526680"/>
        <c:crosses val="autoZero"/>
        <c:auto val="1"/>
        <c:lblOffset val="100"/>
        <c:baseTimeUnit val="years"/>
      </c:dateAx>
      <c:valAx>
        <c:axId val="37852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2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c:v>
                </c:pt>
                <c:pt idx="1">
                  <c:v>96.23</c:v>
                </c:pt>
                <c:pt idx="2">
                  <c:v>93.14</c:v>
                </c:pt>
                <c:pt idx="3">
                  <c:v>96.76</c:v>
                </c:pt>
                <c:pt idx="4">
                  <c:v>93.27</c:v>
                </c:pt>
              </c:numCache>
            </c:numRef>
          </c:val>
        </c:ser>
        <c:dLbls>
          <c:showLegendKey val="0"/>
          <c:showVal val="0"/>
          <c:showCatName val="0"/>
          <c:showSerName val="0"/>
          <c:showPercent val="0"/>
          <c:showBubbleSize val="0"/>
        </c:dLbls>
        <c:gapWidth val="150"/>
        <c:axId val="378253000"/>
        <c:axId val="37825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8253000"/>
        <c:axId val="378253384"/>
      </c:lineChart>
      <c:dateAx>
        <c:axId val="378253000"/>
        <c:scaling>
          <c:orientation val="minMax"/>
        </c:scaling>
        <c:delete val="1"/>
        <c:axPos val="b"/>
        <c:numFmt formatCode="ge" sourceLinked="1"/>
        <c:majorTickMark val="none"/>
        <c:minorTickMark val="none"/>
        <c:tickLblPos val="none"/>
        <c:crossAx val="378253384"/>
        <c:crosses val="autoZero"/>
        <c:auto val="1"/>
        <c:lblOffset val="100"/>
        <c:baseTimeUnit val="years"/>
      </c:dateAx>
      <c:valAx>
        <c:axId val="37825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25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8295976"/>
        <c:axId val="37830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8295976"/>
        <c:axId val="378300456"/>
      </c:lineChart>
      <c:dateAx>
        <c:axId val="378295976"/>
        <c:scaling>
          <c:orientation val="minMax"/>
        </c:scaling>
        <c:delete val="1"/>
        <c:axPos val="b"/>
        <c:numFmt formatCode="ge" sourceLinked="1"/>
        <c:majorTickMark val="none"/>
        <c:minorTickMark val="none"/>
        <c:tickLblPos val="none"/>
        <c:crossAx val="378300456"/>
        <c:crosses val="autoZero"/>
        <c:auto val="1"/>
        <c:lblOffset val="100"/>
        <c:baseTimeUnit val="years"/>
      </c:dateAx>
      <c:valAx>
        <c:axId val="37830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29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8285792"/>
        <c:axId val="37694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8285792"/>
        <c:axId val="376942640"/>
      </c:lineChart>
      <c:dateAx>
        <c:axId val="378285792"/>
        <c:scaling>
          <c:orientation val="minMax"/>
        </c:scaling>
        <c:delete val="1"/>
        <c:axPos val="b"/>
        <c:numFmt formatCode="ge" sourceLinked="1"/>
        <c:majorTickMark val="none"/>
        <c:minorTickMark val="none"/>
        <c:tickLblPos val="none"/>
        <c:crossAx val="376942640"/>
        <c:crosses val="autoZero"/>
        <c:auto val="1"/>
        <c:lblOffset val="100"/>
        <c:baseTimeUnit val="years"/>
      </c:dateAx>
      <c:valAx>
        <c:axId val="37694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2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8364296"/>
        <c:axId val="37836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8364296"/>
        <c:axId val="378364688"/>
      </c:lineChart>
      <c:dateAx>
        <c:axId val="378364296"/>
        <c:scaling>
          <c:orientation val="minMax"/>
        </c:scaling>
        <c:delete val="1"/>
        <c:axPos val="b"/>
        <c:numFmt formatCode="ge" sourceLinked="1"/>
        <c:majorTickMark val="none"/>
        <c:minorTickMark val="none"/>
        <c:tickLblPos val="none"/>
        <c:crossAx val="378364688"/>
        <c:crosses val="autoZero"/>
        <c:auto val="1"/>
        <c:lblOffset val="100"/>
        <c:baseTimeUnit val="years"/>
      </c:dateAx>
      <c:valAx>
        <c:axId val="37836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36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8365864"/>
        <c:axId val="37836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8365864"/>
        <c:axId val="378366256"/>
      </c:lineChart>
      <c:dateAx>
        <c:axId val="378365864"/>
        <c:scaling>
          <c:orientation val="minMax"/>
        </c:scaling>
        <c:delete val="1"/>
        <c:axPos val="b"/>
        <c:numFmt formatCode="ge" sourceLinked="1"/>
        <c:majorTickMark val="none"/>
        <c:minorTickMark val="none"/>
        <c:tickLblPos val="none"/>
        <c:crossAx val="378366256"/>
        <c:crosses val="autoZero"/>
        <c:auto val="1"/>
        <c:lblOffset val="100"/>
        <c:baseTimeUnit val="years"/>
      </c:dateAx>
      <c:valAx>
        <c:axId val="37836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36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8495312"/>
        <c:axId val="37849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378495312"/>
        <c:axId val="378495704"/>
      </c:lineChart>
      <c:dateAx>
        <c:axId val="378495312"/>
        <c:scaling>
          <c:orientation val="minMax"/>
        </c:scaling>
        <c:delete val="1"/>
        <c:axPos val="b"/>
        <c:numFmt formatCode="ge" sourceLinked="1"/>
        <c:majorTickMark val="none"/>
        <c:minorTickMark val="none"/>
        <c:tickLblPos val="none"/>
        <c:crossAx val="378495704"/>
        <c:crosses val="autoZero"/>
        <c:auto val="1"/>
        <c:lblOffset val="100"/>
        <c:baseTimeUnit val="years"/>
      </c:dateAx>
      <c:valAx>
        <c:axId val="37849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49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98.44</c:v>
                </c:pt>
                <c:pt idx="1">
                  <c:v>81.96</c:v>
                </c:pt>
                <c:pt idx="2">
                  <c:v>82.39</c:v>
                </c:pt>
                <c:pt idx="3">
                  <c:v>63.58</c:v>
                </c:pt>
                <c:pt idx="4">
                  <c:v>80.989999999999995</c:v>
                </c:pt>
              </c:numCache>
            </c:numRef>
          </c:val>
        </c:ser>
        <c:dLbls>
          <c:showLegendKey val="0"/>
          <c:showVal val="0"/>
          <c:showCatName val="0"/>
          <c:showSerName val="0"/>
          <c:showPercent val="0"/>
          <c:showBubbleSize val="0"/>
        </c:dLbls>
        <c:gapWidth val="150"/>
        <c:axId val="378496880"/>
        <c:axId val="37849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378496880"/>
        <c:axId val="378497272"/>
      </c:lineChart>
      <c:dateAx>
        <c:axId val="378496880"/>
        <c:scaling>
          <c:orientation val="minMax"/>
        </c:scaling>
        <c:delete val="1"/>
        <c:axPos val="b"/>
        <c:numFmt formatCode="ge" sourceLinked="1"/>
        <c:majorTickMark val="none"/>
        <c:minorTickMark val="none"/>
        <c:tickLblPos val="none"/>
        <c:crossAx val="378497272"/>
        <c:crosses val="autoZero"/>
        <c:auto val="1"/>
        <c:lblOffset val="100"/>
        <c:baseTimeUnit val="years"/>
      </c:dateAx>
      <c:valAx>
        <c:axId val="37849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49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106.01</c:v>
                </c:pt>
                <c:pt idx="1">
                  <c:v>127.9</c:v>
                </c:pt>
                <c:pt idx="2">
                  <c:v>135.79</c:v>
                </c:pt>
                <c:pt idx="3">
                  <c:v>183.37</c:v>
                </c:pt>
                <c:pt idx="4">
                  <c:v>140.46</c:v>
                </c:pt>
              </c:numCache>
            </c:numRef>
          </c:val>
        </c:ser>
        <c:dLbls>
          <c:showLegendKey val="0"/>
          <c:showVal val="0"/>
          <c:showCatName val="0"/>
          <c:showSerName val="0"/>
          <c:showPercent val="0"/>
          <c:showBubbleSize val="0"/>
        </c:dLbls>
        <c:gapWidth val="150"/>
        <c:axId val="378498448"/>
        <c:axId val="37852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378498448"/>
        <c:axId val="378524720"/>
      </c:lineChart>
      <c:dateAx>
        <c:axId val="378498448"/>
        <c:scaling>
          <c:orientation val="minMax"/>
        </c:scaling>
        <c:delete val="1"/>
        <c:axPos val="b"/>
        <c:numFmt formatCode="ge" sourceLinked="1"/>
        <c:majorTickMark val="none"/>
        <c:minorTickMark val="none"/>
        <c:tickLblPos val="none"/>
        <c:crossAx val="378524720"/>
        <c:crosses val="autoZero"/>
        <c:auto val="1"/>
        <c:lblOffset val="100"/>
        <c:baseTimeUnit val="years"/>
      </c:dateAx>
      <c:valAx>
        <c:axId val="37852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49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仁淀川町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5962</v>
      </c>
      <c r="AM8" s="47"/>
      <c r="AN8" s="47"/>
      <c r="AO8" s="47"/>
      <c r="AP8" s="47"/>
      <c r="AQ8" s="47"/>
      <c r="AR8" s="47"/>
      <c r="AS8" s="47"/>
      <c r="AT8" s="43">
        <f>データ!S6</f>
        <v>333</v>
      </c>
      <c r="AU8" s="43"/>
      <c r="AV8" s="43"/>
      <c r="AW8" s="43"/>
      <c r="AX8" s="43"/>
      <c r="AY8" s="43"/>
      <c r="AZ8" s="43"/>
      <c r="BA8" s="43"/>
      <c r="BB8" s="43">
        <f>データ!T6</f>
        <v>17.899999999999999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14.64</v>
      </c>
      <c r="Q10" s="43"/>
      <c r="R10" s="43"/>
      <c r="S10" s="43"/>
      <c r="T10" s="43"/>
      <c r="U10" s="43"/>
      <c r="V10" s="43"/>
      <c r="W10" s="43">
        <f>データ!P6</f>
        <v>100</v>
      </c>
      <c r="X10" s="43"/>
      <c r="Y10" s="43"/>
      <c r="Z10" s="43"/>
      <c r="AA10" s="43"/>
      <c r="AB10" s="43"/>
      <c r="AC10" s="43"/>
      <c r="AD10" s="47">
        <f>データ!Q6</f>
        <v>2400</v>
      </c>
      <c r="AE10" s="47"/>
      <c r="AF10" s="47"/>
      <c r="AG10" s="47"/>
      <c r="AH10" s="47"/>
      <c r="AI10" s="47"/>
      <c r="AJ10" s="47"/>
      <c r="AK10" s="2"/>
      <c r="AL10" s="47">
        <f>データ!U6</f>
        <v>873</v>
      </c>
      <c r="AM10" s="47"/>
      <c r="AN10" s="47"/>
      <c r="AO10" s="47"/>
      <c r="AP10" s="47"/>
      <c r="AQ10" s="47"/>
      <c r="AR10" s="47"/>
      <c r="AS10" s="47"/>
      <c r="AT10" s="43">
        <f>データ!V6</f>
        <v>0.32</v>
      </c>
      <c r="AU10" s="43"/>
      <c r="AV10" s="43"/>
      <c r="AW10" s="43"/>
      <c r="AX10" s="43"/>
      <c r="AY10" s="43"/>
      <c r="AZ10" s="43"/>
      <c r="BA10" s="43"/>
      <c r="BB10" s="43">
        <f>データ!W6</f>
        <v>2728.13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393878</v>
      </c>
      <c r="D6" s="31">
        <f t="shared" si="3"/>
        <v>47</v>
      </c>
      <c r="E6" s="31">
        <f t="shared" si="3"/>
        <v>17</v>
      </c>
      <c r="F6" s="31">
        <f t="shared" si="3"/>
        <v>5</v>
      </c>
      <c r="G6" s="31">
        <f t="shared" si="3"/>
        <v>0</v>
      </c>
      <c r="H6" s="31" t="str">
        <f t="shared" si="3"/>
        <v>高知県　仁淀川町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14.64</v>
      </c>
      <c r="P6" s="32">
        <f t="shared" si="3"/>
        <v>100</v>
      </c>
      <c r="Q6" s="32">
        <f t="shared" si="3"/>
        <v>2400</v>
      </c>
      <c r="R6" s="32">
        <f t="shared" si="3"/>
        <v>5962</v>
      </c>
      <c r="S6" s="32">
        <f t="shared" si="3"/>
        <v>333</v>
      </c>
      <c r="T6" s="32">
        <f t="shared" si="3"/>
        <v>17.899999999999999</v>
      </c>
      <c r="U6" s="32">
        <f t="shared" si="3"/>
        <v>873</v>
      </c>
      <c r="V6" s="32">
        <f t="shared" si="3"/>
        <v>0.32</v>
      </c>
      <c r="W6" s="32">
        <f t="shared" si="3"/>
        <v>2728.13</v>
      </c>
      <c r="X6" s="33">
        <f>IF(X7="",NA(),X7)</f>
        <v>93</v>
      </c>
      <c r="Y6" s="33">
        <f t="shared" ref="Y6:AG6" si="4">IF(Y7="",NA(),Y7)</f>
        <v>96.23</v>
      </c>
      <c r="Z6" s="33">
        <f t="shared" si="4"/>
        <v>93.14</v>
      </c>
      <c r="AA6" s="33">
        <f t="shared" si="4"/>
        <v>96.76</v>
      </c>
      <c r="AB6" s="33">
        <f t="shared" si="4"/>
        <v>93.27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98.44</v>
      </c>
      <c r="BQ6" s="33">
        <f t="shared" ref="BQ6:BY6" si="8">IF(BQ7="",NA(),BQ7)</f>
        <v>81.96</v>
      </c>
      <c r="BR6" s="33">
        <f t="shared" si="8"/>
        <v>82.39</v>
      </c>
      <c r="BS6" s="33">
        <f t="shared" si="8"/>
        <v>63.58</v>
      </c>
      <c r="BT6" s="33">
        <f t="shared" si="8"/>
        <v>80.989999999999995</v>
      </c>
      <c r="BU6" s="33">
        <f t="shared" si="8"/>
        <v>42.13</v>
      </c>
      <c r="BV6" s="33">
        <f t="shared" si="8"/>
        <v>42.48</v>
      </c>
      <c r="BW6" s="33">
        <f t="shared" si="8"/>
        <v>41.04</v>
      </c>
      <c r="BX6" s="33">
        <f t="shared" si="8"/>
        <v>41.08</v>
      </c>
      <c r="BY6" s="33">
        <f t="shared" si="8"/>
        <v>52.19</v>
      </c>
      <c r="BZ6" s="32" t="str">
        <f>IF(BZ7="","",IF(BZ7="-","【-】","【"&amp;SUBSTITUTE(TEXT(BZ7,"#,##0.00"),"-","△")&amp;"】"))</f>
        <v>【52.78】</v>
      </c>
      <c r="CA6" s="33">
        <f>IF(CA7="",NA(),CA7)</f>
        <v>106.01</v>
      </c>
      <c r="CB6" s="33">
        <f t="shared" ref="CB6:CJ6" si="9">IF(CB7="",NA(),CB7)</f>
        <v>127.9</v>
      </c>
      <c r="CC6" s="33">
        <f t="shared" si="9"/>
        <v>135.79</v>
      </c>
      <c r="CD6" s="33">
        <f t="shared" si="9"/>
        <v>183.37</v>
      </c>
      <c r="CE6" s="33">
        <f t="shared" si="9"/>
        <v>140.46</v>
      </c>
      <c r="CF6" s="33">
        <f t="shared" si="9"/>
        <v>348.41</v>
      </c>
      <c r="CG6" s="33">
        <f t="shared" si="9"/>
        <v>343.8</v>
      </c>
      <c r="CH6" s="33">
        <f t="shared" si="9"/>
        <v>357.08</v>
      </c>
      <c r="CI6" s="33">
        <f t="shared" si="9"/>
        <v>378.08</v>
      </c>
      <c r="CJ6" s="33">
        <f t="shared" si="9"/>
        <v>296.14</v>
      </c>
      <c r="CK6" s="32" t="str">
        <f>IF(CK7="","",IF(CK7="-","【-】","【"&amp;SUBSTITUTE(TEXT(CK7,"#,##0.00"),"-","△")&amp;"】"))</f>
        <v>【289.81】</v>
      </c>
      <c r="CL6" s="33">
        <f>IF(CL7="",NA(),CL7)</f>
        <v>60.62</v>
      </c>
      <c r="CM6" s="33">
        <f t="shared" ref="CM6:CU6" si="10">IF(CM7="",NA(),CM7)</f>
        <v>60.36</v>
      </c>
      <c r="CN6" s="33">
        <f t="shared" si="10"/>
        <v>58.55</v>
      </c>
      <c r="CO6" s="33">
        <f t="shared" si="10"/>
        <v>58.55</v>
      </c>
      <c r="CP6" s="33">
        <f t="shared" si="10"/>
        <v>60.36</v>
      </c>
      <c r="CQ6" s="33">
        <f t="shared" si="10"/>
        <v>46.85</v>
      </c>
      <c r="CR6" s="33">
        <f t="shared" si="10"/>
        <v>46.06</v>
      </c>
      <c r="CS6" s="33">
        <f t="shared" si="10"/>
        <v>45.95</v>
      </c>
      <c r="CT6" s="33">
        <f t="shared" si="10"/>
        <v>44.69</v>
      </c>
      <c r="CU6" s="33">
        <f t="shared" si="10"/>
        <v>52.31</v>
      </c>
      <c r="CV6" s="32" t="str">
        <f>IF(CV7="","",IF(CV7="-","【-】","【"&amp;SUBSTITUTE(TEXT(CV7,"#,##0.00"),"-","△")&amp;"】"))</f>
        <v>【52.74】</v>
      </c>
      <c r="CW6" s="33">
        <f>IF(CW7="",NA(),CW7)</f>
        <v>84.12</v>
      </c>
      <c r="CX6" s="33">
        <f t="shared" ref="CX6:DF6" si="11">IF(CX7="",NA(),CX7)</f>
        <v>84.92</v>
      </c>
      <c r="CY6" s="33">
        <f t="shared" si="11"/>
        <v>82.11</v>
      </c>
      <c r="CZ6" s="33">
        <f t="shared" si="11"/>
        <v>83.46</v>
      </c>
      <c r="DA6" s="33">
        <f t="shared" si="11"/>
        <v>84.65</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393878</v>
      </c>
      <c r="D7" s="35">
        <v>47</v>
      </c>
      <c r="E7" s="35">
        <v>17</v>
      </c>
      <c r="F7" s="35">
        <v>5</v>
      </c>
      <c r="G7" s="35">
        <v>0</v>
      </c>
      <c r="H7" s="35" t="s">
        <v>96</v>
      </c>
      <c r="I7" s="35" t="s">
        <v>97</v>
      </c>
      <c r="J7" s="35" t="s">
        <v>98</v>
      </c>
      <c r="K7" s="35" t="s">
        <v>99</v>
      </c>
      <c r="L7" s="35" t="s">
        <v>100</v>
      </c>
      <c r="M7" s="36" t="s">
        <v>101</v>
      </c>
      <c r="N7" s="36" t="s">
        <v>102</v>
      </c>
      <c r="O7" s="36">
        <v>14.64</v>
      </c>
      <c r="P7" s="36">
        <v>100</v>
      </c>
      <c r="Q7" s="36">
        <v>2400</v>
      </c>
      <c r="R7" s="36">
        <v>5962</v>
      </c>
      <c r="S7" s="36">
        <v>333</v>
      </c>
      <c r="T7" s="36">
        <v>17.899999999999999</v>
      </c>
      <c r="U7" s="36">
        <v>873</v>
      </c>
      <c r="V7" s="36">
        <v>0.32</v>
      </c>
      <c r="W7" s="36">
        <v>2728.13</v>
      </c>
      <c r="X7" s="36">
        <v>93</v>
      </c>
      <c r="Y7" s="36">
        <v>96.23</v>
      </c>
      <c r="Z7" s="36">
        <v>93.14</v>
      </c>
      <c r="AA7" s="36">
        <v>96.76</v>
      </c>
      <c r="AB7" s="36">
        <v>93.27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1081.8</v>
      </c>
      <c r="BO7" s="36">
        <v>1015.77</v>
      </c>
      <c r="BP7" s="36">
        <v>98.44</v>
      </c>
      <c r="BQ7" s="36">
        <v>81.96</v>
      </c>
      <c r="BR7" s="36">
        <v>82.39</v>
      </c>
      <c r="BS7" s="36">
        <v>63.58</v>
      </c>
      <c r="BT7" s="36">
        <v>80.989999999999995</v>
      </c>
      <c r="BU7" s="36">
        <v>42.13</v>
      </c>
      <c r="BV7" s="36">
        <v>42.48</v>
      </c>
      <c r="BW7" s="36">
        <v>41.04</v>
      </c>
      <c r="BX7" s="36">
        <v>41.08</v>
      </c>
      <c r="BY7" s="36">
        <v>52.19</v>
      </c>
      <c r="BZ7" s="36">
        <v>52.78</v>
      </c>
      <c r="CA7" s="36">
        <v>106.01</v>
      </c>
      <c r="CB7" s="36">
        <v>127.9</v>
      </c>
      <c r="CC7" s="36">
        <v>135.79</v>
      </c>
      <c r="CD7" s="36">
        <v>183.37</v>
      </c>
      <c r="CE7" s="36">
        <v>140.46</v>
      </c>
      <c r="CF7" s="36">
        <v>348.41</v>
      </c>
      <c r="CG7" s="36">
        <v>343.8</v>
      </c>
      <c r="CH7" s="36">
        <v>357.08</v>
      </c>
      <c r="CI7" s="36">
        <v>378.08</v>
      </c>
      <c r="CJ7" s="36">
        <v>296.14</v>
      </c>
      <c r="CK7" s="36">
        <v>289.81</v>
      </c>
      <c r="CL7" s="36">
        <v>60.62</v>
      </c>
      <c r="CM7" s="36">
        <v>60.36</v>
      </c>
      <c r="CN7" s="36">
        <v>58.55</v>
      </c>
      <c r="CO7" s="36">
        <v>58.55</v>
      </c>
      <c r="CP7" s="36">
        <v>60.36</v>
      </c>
      <c r="CQ7" s="36">
        <v>46.85</v>
      </c>
      <c r="CR7" s="36">
        <v>46.06</v>
      </c>
      <c r="CS7" s="36">
        <v>45.95</v>
      </c>
      <c r="CT7" s="36">
        <v>44.69</v>
      </c>
      <c r="CU7" s="36">
        <v>52.31</v>
      </c>
      <c r="CV7" s="36">
        <v>52.74</v>
      </c>
      <c r="CW7" s="36">
        <v>84.12</v>
      </c>
      <c r="CX7" s="36">
        <v>84.92</v>
      </c>
      <c r="CY7" s="36">
        <v>82.11</v>
      </c>
      <c r="CZ7" s="36">
        <v>83.46</v>
      </c>
      <c r="DA7" s="36">
        <v>84.65</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黒川 一彦</cp:lastModifiedBy>
  <dcterms:created xsi:type="dcterms:W3CDTF">2017-02-08T03:15:16Z</dcterms:created>
  <dcterms:modified xsi:type="dcterms:W3CDTF">2017-02-21T06:02:26Z</dcterms:modified>
  <cp:category/>
</cp:coreProperties>
</file>