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30ikeuti\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<sst xmlns="http://schemas.openxmlformats.org/spreadsheetml/2006/main" count="221" uniqueCount="111">
  <si>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</si>
  <si>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</si>
  <si>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</si>
  <si>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</si>
  <si>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</si>
  <si>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</si>
  <si>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</si>
  <si>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</si>
  <si>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</si>
  <si>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</si>
  <si>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</si>
  <si>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</si>
  <si>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</si>
  <si>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</si>
  <si>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</si>
  <si>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</si>
  <si>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</si>
  <si>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</si>
  <si>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</si>
  <si>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</si>
  <si>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</si>
  <si>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</si>
  <si>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</si>
  <si>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</si>
  <si>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</si>
  <si>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</si>
  <si>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</si>
  <si>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</si>
  <si>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</si>
  <si>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</si>
  <si>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</si>
  <si>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</si>
  <si>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</si>
  <si>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</si>
  <si>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</si>
  <si>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</si>
  <si>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</si>
  <si>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</si>
  <si>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</si>
  <si>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</si>
  <si>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</si>
  <si>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</si>
  <si>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</si>
  <si>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</si>
  <si>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</si>
  <si>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</si>
  <si>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</si>
  <si>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</si>
  <si>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</si>
  <si>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</si>
  <si>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</si>
  <si>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</si>
  <si>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</si>
  <si>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</si>
  <si>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</si>
  <si>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</si>
  <si>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</si>
  <si>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</si>
  <si>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</si>
  <si>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</si>
  <si>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</si>
  <si>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</si>
  <si>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</si>
  <si>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</si>
  <si>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</si>
  <si>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</si>
  <si>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</si>
  <si>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</si>
  <si>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</si>
  <si>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</si>
  <si>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</si>
  <si>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</si>
  <si>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</si>
  <si>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</si>
  <si>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</si>
  <si>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</si>
  <si>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</si>
  <si>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</si>
  <si>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</si>
  <si>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</si>
  <si>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</si>
  <si>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</si>
  <si>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</si>
  <si>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</si>
  <si>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</si>
  <si>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</si>
  <si>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</si>
  <si>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</si>
  <si>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</si>
  <si>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</si>
  <si>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</si>
  <si>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</si>
  <si>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</si>
  <si>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</si>
  <si>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</si>
  <si>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</si>
  <si>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佐川町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</si>
  <si>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</si>
  <si>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</si>
  <si>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</si>
  <si>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</si>
  <si>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</si>
  <si>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</si>
  <si>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</si>
  <si>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</si>
  <si>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</si>
  <si>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</si>
  <si>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</si>
  <si>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①収益的収支比率の過年度については100％に近い数値がでているが、設備修繕などの特殊事業により、その比率が低下する年度があった。
　④企業債残高対事業規模比率、⑤経費回収率、⑥汚水処理原価、⑦施設利用率、⑧水洗化率については、類似団体の平均値と比較し良好な数値が示されており、経営の健全性・効率性について、現状においては問題がないものと判断する。</t>
    <rPh sb="2" eb="4">
      <t>シュウエキ</t>
    </rPh>
    <rPh sb="4" eb="5">
      <t>テキ</t>
    </rPh>
    <rPh sb="5" eb="7">
      <t>シュウシ</t>
    </rPh>
    <rPh sb="7" eb="9">
      <t>ヒリツ</t>
    </rPh>
    <rPh sb="10" eb="13">
      <t>カネンド</t>
    </rPh>
    <rPh sb="23" eb="24">
      <t>チカ</t>
    </rPh>
    <rPh sb="25" eb="27">
      <t>スウチ</t>
    </rPh>
    <rPh sb="34" eb="36">
      <t>セツビ</t>
    </rPh>
    <rPh sb="36" eb="38">
      <t>シュウゼン</t>
    </rPh>
    <rPh sb="41" eb="43">
      <t>トクシュ</t>
    </rPh>
    <rPh sb="43" eb="45">
      <t>ジギョウ</t>
    </rPh>
    <rPh sb="51" eb="53">
      <t>ヒリツ</t>
    </rPh>
    <rPh sb="54" eb="56">
      <t>テイカ</t>
    </rPh>
    <rPh sb="58" eb="60">
      <t>ネンド</t>
    </rPh>
    <rPh sb="68" eb="70">
      <t>キギョウ</t>
    </rPh>
    <rPh sb="70" eb="71">
      <t>サイ</t>
    </rPh>
    <rPh sb="71" eb="73">
      <t>ザンダカ</t>
    </rPh>
    <rPh sb="73" eb="74">
      <t>タイ</t>
    </rPh>
    <rPh sb="74" eb="76">
      <t>ジギョウ</t>
    </rPh>
    <rPh sb="76" eb="78">
      <t>キボ</t>
    </rPh>
    <rPh sb="78" eb="80">
      <t>ヒリツ</t>
    </rPh>
    <rPh sb="82" eb="84">
      <t>ケイヒ</t>
    </rPh>
    <rPh sb="84" eb="86">
      <t>カイシュウ</t>
    </rPh>
    <rPh sb="86" eb="87">
      <t>リツ</t>
    </rPh>
    <rPh sb="89" eb="91">
      <t>オスイ</t>
    </rPh>
    <rPh sb="91" eb="93">
      <t>ショリ</t>
    </rPh>
    <rPh sb="93" eb="95">
      <t>ゲンカ</t>
    </rPh>
    <rPh sb="97" eb="99">
      <t>シセツ</t>
    </rPh>
    <rPh sb="99" eb="102">
      <t>リヨウリツ</t>
    </rPh>
    <rPh sb="104" eb="107">
      <t>スイセンカ</t>
    </rPh>
    <rPh sb="107" eb="108">
      <t>リツ</t>
    </rPh>
    <rPh sb="114" eb="116">
      <t>ルイジ</t>
    </rPh>
    <rPh sb="116" eb="118">
      <t>ダンタイ</t>
    </rPh>
    <rPh sb="119" eb="122">
      <t>ヘイキンチ</t>
    </rPh>
    <rPh sb="123" eb="125">
      <t>ヒカク</t>
    </rPh>
    <rPh sb="126" eb="128">
      <t>リョウコウ</t>
    </rPh>
    <rPh sb="129" eb="131">
      <t>スウチ</t>
    </rPh>
    <rPh sb="132" eb="133">
      <t>シメ</t>
    </rPh>
    <rPh sb="139" eb="141">
      <t>ケイエイ</t>
    </rPh>
    <rPh sb="142" eb="145">
      <t>ケンゼンセイ</t>
    </rPh>
    <rPh sb="146" eb="149">
      <t>コウリツセイ</t>
    </rPh>
    <rPh sb="154" eb="156">
      <t>ゲンジョウ</t>
    </rPh>
    <rPh sb="161" eb="163">
      <t>モンダイ</t>
    </rPh>
    <rPh sb="169" eb="171">
      <t>ハンダン</t>
    </rPh>
    <phoneticPr fontId="4"/>
  </si>
  <si>
    <t>　③管渠改善率については、0％であり管渠の更新・改善が行われていない現状である。
　当該施設については、平成14年度に供用開始しており、管渠施設以外の設備においても、老朽化が進んでいるため、その対策を講じる必要がある。</t>
    <rPh sb="2" eb="4">
      <t>カンキョ</t>
    </rPh>
    <rPh sb="4" eb="6">
      <t>カイゼン</t>
    </rPh>
    <rPh sb="6" eb="7">
      <t>リツ</t>
    </rPh>
    <rPh sb="18" eb="20">
      <t>カンキョ</t>
    </rPh>
    <rPh sb="21" eb="23">
      <t>コウシン</t>
    </rPh>
    <rPh sb="24" eb="26">
      <t>カイゼン</t>
    </rPh>
    <rPh sb="27" eb="28">
      <t>オコナ</t>
    </rPh>
    <rPh sb="34" eb="36">
      <t>ゲンジョウ</t>
    </rPh>
    <rPh sb="42" eb="44">
      <t>トウガイ</t>
    </rPh>
    <rPh sb="44" eb="46">
      <t>シセツ</t>
    </rPh>
    <rPh sb="52" eb="54">
      <t>ヘイセイ</t>
    </rPh>
    <rPh sb="56" eb="57">
      <t>ネン</t>
    </rPh>
    <rPh sb="57" eb="58">
      <t>ド</t>
    </rPh>
    <rPh sb="59" eb="61">
      <t>キョウヨウ</t>
    </rPh>
    <rPh sb="61" eb="63">
      <t>カイシ</t>
    </rPh>
    <rPh sb="68" eb="70">
      <t>カンキョ</t>
    </rPh>
    <rPh sb="70" eb="72">
      <t>シセツ</t>
    </rPh>
    <rPh sb="72" eb="74">
      <t>イガイ</t>
    </rPh>
    <rPh sb="75" eb="77">
      <t>セツビ</t>
    </rPh>
    <rPh sb="83" eb="86">
      <t>ロウキュウカ</t>
    </rPh>
    <rPh sb="87" eb="88">
      <t>スス</t>
    </rPh>
    <rPh sb="97" eb="99">
      <t>タイサク</t>
    </rPh>
    <rPh sb="100" eb="101">
      <t>コウ</t>
    </rPh>
    <rPh sb="103" eb="105">
      <t>ヒツヨウ</t>
    </rPh>
    <phoneticPr fontId="4"/>
  </si>
  <si>
    <t>　今後は人口の自然減に伴う使用料の減や接続率の低下、施設の老朽化に伴う事業費の増が想定されており、経営の健全性が低下することが懸念される。
　施設の老朽化対策についても、現在の対処療法的な修繕から計画的修繕へ転換を図る必要があると考えており、最適整備構想の策定により、今後の具体的な修繕計画の立案を予定している。</t>
    <rPh sb="1" eb="3">
      <t>コンゴ</t>
    </rPh>
    <rPh sb="4" eb="6">
      <t>ジンコウ</t>
    </rPh>
    <rPh sb="7" eb="9">
      <t>シゼン</t>
    </rPh>
    <rPh sb="9" eb="10">
      <t>ゲン</t>
    </rPh>
    <rPh sb="11" eb="12">
      <t>トモナ</t>
    </rPh>
    <rPh sb="13" eb="16">
      <t>シヨウリョウ</t>
    </rPh>
    <rPh sb="17" eb="18">
      <t>ゲン</t>
    </rPh>
    <rPh sb="19" eb="21">
      <t>セツゾク</t>
    </rPh>
    <rPh sb="21" eb="22">
      <t>リツ</t>
    </rPh>
    <rPh sb="23" eb="25">
      <t>テイカ</t>
    </rPh>
    <rPh sb="26" eb="28">
      <t>シセツ</t>
    </rPh>
    <rPh sb="29" eb="32">
      <t>ロウキュウカ</t>
    </rPh>
    <rPh sb="33" eb="34">
      <t>トモナ</t>
    </rPh>
    <rPh sb="35" eb="37">
      <t>ジギョウ</t>
    </rPh>
    <rPh sb="37" eb="38">
      <t>ヒ</t>
    </rPh>
    <rPh sb="39" eb="40">
      <t>ゾウ</t>
    </rPh>
    <rPh sb="41" eb="43">
      <t>ソウテイ</t>
    </rPh>
    <rPh sb="49" eb="51">
      <t>ケイエイ</t>
    </rPh>
    <rPh sb="52" eb="55">
      <t>ケンゼンセイ</t>
    </rPh>
    <rPh sb="56" eb="58">
      <t>テイカ</t>
    </rPh>
    <rPh sb="63" eb="65">
      <t>ケネン</t>
    </rPh>
    <rPh sb="71" eb="73">
      <t>シセツ</t>
    </rPh>
    <rPh sb="74" eb="77">
      <t>ロウキュウカ</t>
    </rPh>
    <rPh sb="77" eb="79">
      <t>タイサク</t>
    </rPh>
    <rPh sb="85" eb="87">
      <t>ゲンザイ</t>
    </rPh>
    <rPh sb="88" eb="90">
      <t>タイショ</t>
    </rPh>
    <rPh sb="90" eb="92">
      <t>リョウホウ</t>
    </rPh>
    <rPh sb="92" eb="93">
      <t>テキ</t>
    </rPh>
    <rPh sb="94" eb="96">
      <t>シュウゼン</t>
    </rPh>
    <rPh sb="98" eb="101">
      <t>ケイカクテキ</t>
    </rPh>
    <rPh sb="101" eb="103">
      <t>シュウゼン</t>
    </rPh>
    <rPh sb="104" eb="106">
      <t>テンカン</t>
    </rPh>
    <rPh sb="107" eb="108">
      <t>ハカ</t>
    </rPh>
    <rPh sb="109" eb="111">
      <t>ヒツヨウ</t>
    </rPh>
    <rPh sb="115" eb="116">
      <t>カンガ</t>
    </rPh>
    <rPh sb="121" eb="123">
      <t>サイテキ</t>
    </rPh>
    <rPh sb="123" eb="125">
      <t>セイビ</t>
    </rPh>
    <rPh sb="125" eb="127">
      <t>コウソウ</t>
    </rPh>
    <rPh sb="128" eb="130">
      <t>サクテイ</t>
    </rPh>
    <rPh sb="134" eb="136">
      <t>コンゴ</t>
    </rPh>
    <rPh sb="137" eb="140">
      <t>グタイテキ</t>
    </rPh>
    <rPh sb="141" eb="143">
      <t>シュウゼン</t>
    </rPh>
    <rPh sb="143" eb="145">
      <t>ケイカク</t>
    </rPh>
    <rPh sb="146" eb="148">
      <t>リツアン</t>
    </rPh>
    <rPh sb="149" eb="15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</si>
</sst>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475160"/>
        <c:axId val="2274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227475160"/>
        <c:axId val="227475552"/>
      </c:lineChart>
      <c:dateAx>
        <c:axId val="227475160"/>
        <c:scaling>
          <c:orientation val="minMax"/>
        </c:scaling>
        <c:delete val="1"/>
        <c:axPos val="b"/>
        <c:numFmt formatCode="ge" sourceLinked="1"/>
        <c:majorTickMark val="none"/>
        <c:minorTickMark val="none"/>
        <c:tickLblPos val="none"/>
        <c:crossAx val="227475552"/>
        <c:crosses val="autoZero"/>
        <c:auto val="1"/>
        <c:lblOffset val="100"/>
        <c:baseTimeUnit val="years"/>
      </c:dateAx>
      <c:valAx>
        <c:axId val="2274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7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80.56</c:v>
                </c:pt>
                <c:pt idx="1">
                  <c:v>79.86</c:v>
                </c:pt>
                <c:pt idx="2">
                  <c:v>77.78</c:v>
                </c:pt>
                <c:pt idx="3">
                  <c:v>77.08</c:v>
                </c:pt>
                <c:pt idx="4">
                  <c:v>78.47</c:v>
                </c:pt>
              </c:numCache>
            </c:numRef>
          </c:val>
        </c:ser>
        <c:dLbls>
          <c:showLegendKey val="0"/>
          <c:showVal val="0"/>
          <c:showCatName val="0"/>
          <c:showSerName val="0"/>
          <c:showPercent val="0"/>
          <c:showBubbleSize val="0"/>
        </c:dLbls>
        <c:gapWidth val="150"/>
        <c:axId val="238677936"/>
        <c:axId val="23867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238677936"/>
        <c:axId val="238678328"/>
      </c:lineChart>
      <c:dateAx>
        <c:axId val="238677936"/>
        <c:scaling>
          <c:orientation val="minMax"/>
        </c:scaling>
        <c:delete val="1"/>
        <c:axPos val="b"/>
        <c:numFmt formatCode="ge" sourceLinked="1"/>
        <c:majorTickMark val="none"/>
        <c:minorTickMark val="none"/>
        <c:tickLblPos val="none"/>
        <c:crossAx val="238678328"/>
        <c:crosses val="autoZero"/>
        <c:auto val="1"/>
        <c:lblOffset val="100"/>
        <c:baseTimeUnit val="years"/>
      </c:dateAx>
      <c:valAx>
        <c:axId val="23867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7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83.76</c:v>
                </c:pt>
                <c:pt idx="1">
                  <c:v>83.81</c:v>
                </c:pt>
                <c:pt idx="2">
                  <c:v>85.38</c:v>
                </c:pt>
                <c:pt idx="3">
                  <c:v>86.11</c:v>
                </c:pt>
                <c:pt idx="4">
                  <c:v>85.62</c:v>
                </c:pt>
              </c:numCache>
            </c:numRef>
          </c:val>
        </c:ser>
        <c:dLbls>
          <c:showLegendKey val="0"/>
          <c:showVal val="0"/>
          <c:showCatName val="0"/>
          <c:showSerName val="0"/>
          <c:showPercent val="0"/>
          <c:showBubbleSize val="0"/>
        </c:dLbls>
        <c:gapWidth val="150"/>
        <c:axId val="238679504"/>
        <c:axId val="23867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238679504"/>
        <c:axId val="238679896"/>
      </c:lineChart>
      <c:dateAx>
        <c:axId val="238679504"/>
        <c:scaling>
          <c:orientation val="minMax"/>
        </c:scaling>
        <c:delete val="1"/>
        <c:axPos val="b"/>
        <c:numFmt formatCode="ge" sourceLinked="1"/>
        <c:majorTickMark val="none"/>
        <c:minorTickMark val="none"/>
        <c:tickLblPos val="none"/>
        <c:crossAx val="238679896"/>
        <c:crosses val="autoZero"/>
        <c:auto val="1"/>
        <c:lblOffset val="100"/>
        <c:baseTimeUnit val="years"/>
      </c:dateAx>
      <c:valAx>
        <c:axId val="2386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7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86.53</c:v>
                </c:pt>
                <c:pt idx="1">
                  <c:v>99.05</c:v>
                </c:pt>
                <c:pt idx="2">
                  <c:v>99.53</c:v>
                </c:pt>
                <c:pt idx="3">
                  <c:v>99.14</c:v>
                </c:pt>
                <c:pt idx="4">
                  <c:v>94.74</c:v>
                </c:pt>
              </c:numCache>
            </c:numRef>
          </c:val>
        </c:ser>
        <c:dLbls>
          <c:showLegendKey val="0"/>
          <c:showVal val="0"/>
          <c:showCatName val="0"/>
          <c:showSerName val="0"/>
          <c:showPercent val="0"/>
          <c:showBubbleSize val="0"/>
        </c:dLbls>
        <c:gapWidth val="150"/>
        <c:axId val="237901904"/>
        <c:axId val="23790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901904"/>
        <c:axId val="237902296"/>
      </c:lineChart>
      <c:dateAx>
        <c:axId val="237901904"/>
        <c:scaling>
          <c:orientation val="minMax"/>
        </c:scaling>
        <c:delete val="1"/>
        <c:axPos val="b"/>
        <c:numFmt formatCode="ge" sourceLinked="1"/>
        <c:majorTickMark val="none"/>
        <c:minorTickMark val="none"/>
        <c:tickLblPos val="none"/>
        <c:crossAx val="237902296"/>
        <c:crosses val="autoZero"/>
        <c:auto val="1"/>
        <c:lblOffset val="100"/>
        <c:baseTimeUnit val="years"/>
      </c:dateAx>
      <c:valAx>
        <c:axId val="23790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0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903472"/>
        <c:axId val="23790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903472"/>
        <c:axId val="237903864"/>
      </c:lineChart>
      <c:dateAx>
        <c:axId val="237903472"/>
        <c:scaling>
          <c:orientation val="minMax"/>
        </c:scaling>
        <c:delete val="1"/>
        <c:axPos val="b"/>
        <c:numFmt formatCode="ge" sourceLinked="1"/>
        <c:majorTickMark val="none"/>
        <c:minorTickMark val="none"/>
        <c:tickLblPos val="none"/>
        <c:crossAx val="237903864"/>
        <c:crosses val="autoZero"/>
        <c:auto val="1"/>
        <c:lblOffset val="100"/>
        <c:baseTimeUnit val="years"/>
      </c:dateAx>
      <c:valAx>
        <c:axId val="23790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0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905040"/>
        <c:axId val="2387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905040"/>
        <c:axId val="238743296"/>
      </c:lineChart>
      <c:dateAx>
        <c:axId val="237905040"/>
        <c:scaling>
          <c:orientation val="minMax"/>
        </c:scaling>
        <c:delete val="1"/>
        <c:axPos val="b"/>
        <c:numFmt formatCode="ge" sourceLinked="1"/>
        <c:majorTickMark val="none"/>
        <c:minorTickMark val="none"/>
        <c:tickLblPos val="none"/>
        <c:crossAx val="238743296"/>
        <c:crosses val="autoZero"/>
        <c:auto val="1"/>
        <c:lblOffset val="100"/>
        <c:baseTimeUnit val="years"/>
      </c:dateAx>
      <c:valAx>
        <c:axId val="2387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0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744472"/>
        <c:axId val="2387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744472"/>
        <c:axId val="238744864"/>
      </c:lineChart>
      <c:dateAx>
        <c:axId val="238744472"/>
        <c:scaling>
          <c:orientation val="minMax"/>
        </c:scaling>
        <c:delete val="1"/>
        <c:axPos val="b"/>
        <c:numFmt formatCode="ge" sourceLinked="1"/>
        <c:majorTickMark val="none"/>
        <c:minorTickMark val="none"/>
        <c:tickLblPos val="none"/>
        <c:crossAx val="238744864"/>
        <c:crosses val="autoZero"/>
        <c:auto val="1"/>
        <c:lblOffset val="100"/>
        <c:baseTimeUnit val="years"/>
      </c:dateAx>
      <c:valAx>
        <c:axId val="2387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4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746040"/>
        <c:axId val="2387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746040"/>
        <c:axId val="238746432"/>
      </c:lineChart>
      <c:dateAx>
        <c:axId val="238746040"/>
        <c:scaling>
          <c:orientation val="minMax"/>
        </c:scaling>
        <c:delete val="1"/>
        <c:axPos val="b"/>
        <c:numFmt formatCode="ge" sourceLinked="1"/>
        <c:majorTickMark val="none"/>
        <c:minorTickMark val="none"/>
        <c:tickLblPos val="none"/>
        <c:crossAx val="238746432"/>
        <c:crosses val="autoZero"/>
        <c:auto val="1"/>
        <c:lblOffset val="100"/>
        <c:baseTimeUnit val="years"/>
      </c:dateAx>
      <c:valAx>
        <c:axId val="2387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4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522504"/>
        <c:axId val="23852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238522504"/>
        <c:axId val="238522896"/>
      </c:lineChart>
      <c:dateAx>
        <c:axId val="238522504"/>
        <c:scaling>
          <c:orientation val="minMax"/>
        </c:scaling>
        <c:delete val="1"/>
        <c:axPos val="b"/>
        <c:numFmt formatCode="ge" sourceLinked="1"/>
        <c:majorTickMark val="none"/>
        <c:minorTickMark val="none"/>
        <c:tickLblPos val="none"/>
        <c:crossAx val="238522896"/>
        <c:crosses val="autoZero"/>
        <c:auto val="1"/>
        <c:lblOffset val="100"/>
        <c:baseTimeUnit val="years"/>
      </c:dateAx>
      <c:valAx>
        <c:axId val="23852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2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81.680000000000007</c:v>
                </c:pt>
                <c:pt idx="1">
                  <c:v>112.56</c:v>
                </c:pt>
                <c:pt idx="2">
                  <c:v>108.93</c:v>
                </c:pt>
                <c:pt idx="3">
                  <c:v>76.760000000000005</c:v>
                </c:pt>
                <c:pt idx="4">
                  <c:v>95.8</c:v>
                </c:pt>
              </c:numCache>
            </c:numRef>
          </c:val>
        </c:ser>
        <c:dLbls>
          <c:showLegendKey val="0"/>
          <c:showVal val="0"/>
          <c:showCatName val="0"/>
          <c:showSerName val="0"/>
          <c:showPercent val="0"/>
          <c:showBubbleSize val="0"/>
        </c:dLbls>
        <c:gapWidth val="150"/>
        <c:axId val="238524072"/>
        <c:axId val="23852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238524072"/>
        <c:axId val="238524464"/>
      </c:lineChart>
      <c:dateAx>
        <c:axId val="238524072"/>
        <c:scaling>
          <c:orientation val="minMax"/>
        </c:scaling>
        <c:delete val="1"/>
        <c:axPos val="b"/>
        <c:numFmt formatCode="ge" sourceLinked="1"/>
        <c:majorTickMark val="none"/>
        <c:minorTickMark val="none"/>
        <c:tickLblPos val="none"/>
        <c:crossAx val="238524464"/>
        <c:crosses val="autoZero"/>
        <c:auto val="1"/>
        <c:lblOffset val="100"/>
        <c:baseTimeUnit val="years"/>
      </c:dateAx>
      <c:valAx>
        <c:axId val="23852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2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152.07</c:v>
                </c:pt>
                <c:pt idx="1">
                  <c:v>110.55</c:v>
                </c:pt>
                <c:pt idx="2">
                  <c:v>117.81</c:v>
                </c:pt>
                <c:pt idx="3">
                  <c:v>175.79</c:v>
                </c:pt>
                <c:pt idx="4">
                  <c:v>138.32</c:v>
                </c:pt>
              </c:numCache>
            </c:numRef>
          </c:val>
        </c:ser>
        <c:dLbls>
          <c:showLegendKey val="0"/>
          <c:showVal val="0"/>
          <c:showCatName val="0"/>
          <c:showSerName val="0"/>
          <c:showPercent val="0"/>
          <c:showBubbleSize val="0"/>
        </c:dLbls>
        <c:gapWidth val="150"/>
        <c:axId val="238525640"/>
        <c:axId val="23867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238525640"/>
        <c:axId val="238676760"/>
      </c:lineChart>
      <c:dateAx>
        <c:axId val="238525640"/>
        <c:scaling>
          <c:orientation val="minMax"/>
        </c:scaling>
        <c:delete val="1"/>
        <c:axPos val="b"/>
        <c:numFmt formatCode="ge" sourceLinked="1"/>
        <c:majorTickMark val="none"/>
        <c:minorTickMark val="none"/>
        <c:tickLblPos val="none"/>
        <c:crossAx val="238676760"/>
        <c:crosses val="autoZero"/>
        <c:auto val="1"/>
        <c:lblOffset val="100"/>
        <c:baseTimeUnit val="years"/>
      </c:dateAx>
      <c:valAx>
        <c:axId val="23867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2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佐川町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13427</v>
      </c>
      <c r="AM8" s="64"/>
      <c r="AN8" s="64"/>
      <c r="AO8" s="64"/>
      <c r="AP8" s="64"/>
      <c r="AQ8" s="64"/>
      <c r="AR8" s="64"/>
      <c r="AS8" s="64"/>
      <c r="AT8" s="63">
        <f>データ!S6</f>
        <v>100.8</v>
      </c>
      <c r="AU8" s="63"/>
      <c r="AV8" s="63"/>
      <c r="AW8" s="63"/>
      <c r="AX8" s="63"/>
      <c r="AY8" s="63"/>
      <c r="AZ8" s="63"/>
      <c r="BA8" s="63"/>
      <c r="BB8" s="63">
        <f>データ!T6</f>
        <v>133.19999999999999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3.48</v>
      </c>
      <c r="Q10" s="63"/>
      <c r="R10" s="63"/>
      <c r="S10" s="63"/>
      <c r="T10" s="63"/>
      <c r="U10" s="63"/>
      <c r="V10" s="63"/>
      <c r="W10" s="63">
        <f>データ!P6</f>
        <v>100</v>
      </c>
      <c r="X10" s="63"/>
      <c r="Y10" s="63"/>
      <c r="Z10" s="63"/>
      <c r="AA10" s="63"/>
      <c r="AB10" s="63"/>
      <c r="AC10" s="63"/>
      <c r="AD10" s="64">
        <f>データ!Q6</f>
        <v>3250</v>
      </c>
      <c r="AE10" s="64"/>
      <c r="AF10" s="64"/>
      <c r="AG10" s="64"/>
      <c r="AH10" s="64"/>
      <c r="AI10" s="64"/>
      <c r="AJ10" s="64"/>
      <c r="AK10" s="2"/>
      <c r="AL10" s="64">
        <f>データ!U6</f>
        <v>466</v>
      </c>
      <c r="AM10" s="64"/>
      <c r="AN10" s="64"/>
      <c r="AO10" s="64"/>
      <c r="AP10" s="64"/>
      <c r="AQ10" s="64"/>
      <c r="AR10" s="64"/>
      <c r="AS10" s="64"/>
      <c r="AT10" s="63">
        <f>データ!V6</f>
        <v>0.17</v>
      </c>
      <c r="AU10" s="63"/>
      <c r="AV10" s="63"/>
      <c r="AW10" s="63"/>
      <c r="AX10" s="63"/>
      <c r="AY10" s="63"/>
      <c r="AZ10" s="63"/>
      <c r="BA10" s="63"/>
      <c r="BB10" s="63">
        <f>データ!W6</f>
        <v>2741.18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394025</v>
      </c>
      <c r="D6" s="31">
        <f t="shared" si="3"/>
        <v>47</v>
      </c>
      <c r="E6" s="31">
        <f t="shared" si="3"/>
        <v>17</v>
      </c>
      <c r="F6" s="31">
        <f t="shared" si="3"/>
        <v>5</v>
      </c>
      <c r="G6" s="31">
        <f t="shared" si="3"/>
        <v>0</v>
      </c>
      <c r="H6" s="31" t="str">
        <f t="shared" si="3"/>
        <v>高知県　佐川町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3.48</v>
      </c>
      <c r="P6" s="32">
        <f t="shared" si="3"/>
        <v>100</v>
      </c>
      <c r="Q6" s="32">
        <f t="shared" si="3"/>
        <v>3250</v>
      </c>
      <c r="R6" s="32">
        <f t="shared" si="3"/>
        <v>13427</v>
      </c>
      <c r="S6" s="32">
        <f t="shared" si="3"/>
        <v>100.8</v>
      </c>
      <c r="T6" s="32">
        <f t="shared" si="3"/>
        <v>133.19999999999999</v>
      </c>
      <c r="U6" s="32">
        <f t="shared" si="3"/>
        <v>466</v>
      </c>
      <c r="V6" s="32">
        <f t="shared" si="3"/>
        <v>0.17</v>
      </c>
      <c r="W6" s="32">
        <f t="shared" si="3"/>
        <v>2741.18</v>
      </c>
      <c r="X6" s="33">
        <f>IF(X7="",NA(),X7)</f>
        <v>86.53</v>
      </c>
      <c r="Y6" s="33">
        <f t="shared" ref="Y6:AG6" si="4">IF(Y7="",NA(),Y7)</f>
        <v>99.05</v>
      </c>
      <c r="Z6" s="33">
        <f t="shared" si="4"/>
        <v>99.53</v>
      </c>
      <c r="AA6" s="33">
        <f t="shared" si="4"/>
        <v>99.14</v>
      </c>
      <c r="AB6" s="33">
        <f t="shared" si="4"/>
        <v>94.74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81.680000000000007</v>
      </c>
      <c r="BQ6" s="33">
        <f t="shared" ref="BQ6:BY6" si="8">IF(BQ7="",NA(),BQ7)</f>
        <v>112.56</v>
      </c>
      <c r="BR6" s="33">
        <f t="shared" si="8"/>
        <v>108.93</v>
      </c>
      <c r="BS6" s="33">
        <f t="shared" si="8"/>
        <v>76.760000000000005</v>
      </c>
      <c r="BT6" s="33">
        <f t="shared" si="8"/>
        <v>95.8</v>
      </c>
      <c r="BU6" s="33">
        <f t="shared" si="8"/>
        <v>42.13</v>
      </c>
      <c r="BV6" s="33">
        <f t="shared" si="8"/>
        <v>42.48</v>
      </c>
      <c r="BW6" s="33">
        <f t="shared" si="8"/>
        <v>41.04</v>
      </c>
      <c r="BX6" s="33">
        <f t="shared" si="8"/>
        <v>41.08</v>
      </c>
      <c r="BY6" s="33">
        <f t="shared" si="8"/>
        <v>41.34</v>
      </c>
      <c r="BZ6" s="32" t="str">
        <f>IF(BZ7="","",IF(BZ7="-","【-】","【"&amp;SUBSTITUTE(TEXT(BZ7,"#,##0.00"),"-","△")&amp;"】"))</f>
        <v>【52.78】</v>
      </c>
      <c r="CA6" s="33">
        <f>IF(CA7="",NA(),CA7)</f>
        <v>152.07</v>
      </c>
      <c r="CB6" s="33">
        <f t="shared" ref="CB6:CJ6" si="9">IF(CB7="",NA(),CB7)</f>
        <v>110.55</v>
      </c>
      <c r="CC6" s="33">
        <f t="shared" si="9"/>
        <v>117.81</v>
      </c>
      <c r="CD6" s="33">
        <f t="shared" si="9"/>
        <v>175.79</v>
      </c>
      <c r="CE6" s="33">
        <f t="shared" si="9"/>
        <v>138.32</v>
      </c>
      <c r="CF6" s="33">
        <f t="shared" si="9"/>
        <v>348.41</v>
      </c>
      <c r="CG6" s="33">
        <f t="shared" si="9"/>
        <v>343.8</v>
      </c>
      <c r="CH6" s="33">
        <f t="shared" si="9"/>
        <v>357.08</v>
      </c>
      <c r="CI6" s="33">
        <f t="shared" si="9"/>
        <v>378.08</v>
      </c>
      <c r="CJ6" s="33">
        <f t="shared" si="9"/>
        <v>357.49</v>
      </c>
      <c r="CK6" s="32" t="str">
        <f>IF(CK7="","",IF(CK7="-","【-】","【"&amp;SUBSTITUTE(TEXT(CK7,"#,##0.00"),"-","△")&amp;"】"))</f>
        <v>【289.81】</v>
      </c>
      <c r="CL6" s="33">
        <f>IF(CL7="",NA(),CL7)</f>
        <v>80.56</v>
      </c>
      <c r="CM6" s="33">
        <f t="shared" ref="CM6:CU6" si="10">IF(CM7="",NA(),CM7)</f>
        <v>79.86</v>
      </c>
      <c r="CN6" s="33">
        <f t="shared" si="10"/>
        <v>77.78</v>
      </c>
      <c r="CO6" s="33">
        <f t="shared" si="10"/>
        <v>77.08</v>
      </c>
      <c r="CP6" s="33">
        <f t="shared" si="10"/>
        <v>78.47</v>
      </c>
      <c r="CQ6" s="33">
        <f t="shared" si="10"/>
        <v>46.85</v>
      </c>
      <c r="CR6" s="33">
        <f t="shared" si="10"/>
        <v>46.06</v>
      </c>
      <c r="CS6" s="33">
        <f t="shared" si="10"/>
        <v>45.95</v>
      </c>
      <c r="CT6" s="33">
        <f t="shared" si="10"/>
        <v>44.69</v>
      </c>
      <c r="CU6" s="33">
        <f t="shared" si="10"/>
        <v>44.69</v>
      </c>
      <c r="CV6" s="32" t="str">
        <f>IF(CV7="","",IF(CV7="-","【-】","【"&amp;SUBSTITUTE(TEXT(CV7,"#,##0.00"),"-","△")&amp;"】"))</f>
        <v>【52.74】</v>
      </c>
      <c r="CW6" s="33">
        <f>IF(CW7="",NA(),CW7)</f>
        <v>83.76</v>
      </c>
      <c r="CX6" s="33">
        <f t="shared" ref="CX6:DF6" si="11">IF(CX7="",NA(),CX7)</f>
        <v>83.81</v>
      </c>
      <c r="CY6" s="33">
        <f t="shared" si="11"/>
        <v>85.38</v>
      </c>
      <c r="CZ6" s="33">
        <f t="shared" si="11"/>
        <v>86.11</v>
      </c>
      <c r="DA6" s="33">
        <f t="shared" si="11"/>
        <v>85.62</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394025</v>
      </c>
      <c r="D7" s="35">
        <v>47</v>
      </c>
      <c r="E7" s="35">
        <v>17</v>
      </c>
      <c r="F7" s="35">
        <v>5</v>
      </c>
      <c r="G7" s="35">
        <v>0</v>
      </c>
      <c r="H7" s="35" t="s">
        <v>96</v>
      </c>
      <c r="I7" s="35" t="s">
        <v>97</v>
      </c>
      <c r="J7" s="35" t="s">
        <v>98</v>
      </c>
      <c r="K7" s="35" t="s">
        <v>99</v>
      </c>
      <c r="L7" s="35" t="s">
        <v>100</v>
      </c>
      <c r="M7" s="36" t="s">
        <v>101</v>
      </c>
      <c r="N7" s="36" t="s">
        <v>102</v>
      </c>
      <c r="O7" s="36">
        <v>3.48</v>
      </c>
      <c r="P7" s="36">
        <v>100</v>
      </c>
      <c r="Q7" s="36">
        <v>3250</v>
      </c>
      <c r="R7" s="36">
        <v>13427</v>
      </c>
      <c r="S7" s="36">
        <v>100.8</v>
      </c>
      <c r="T7" s="36">
        <v>133.19999999999999</v>
      </c>
      <c r="U7" s="36">
        <v>466</v>
      </c>
      <c r="V7" s="36">
        <v>0.17</v>
      </c>
      <c r="W7" s="36">
        <v>2741.18</v>
      </c>
      <c r="X7" s="36">
        <v>86.53</v>
      </c>
      <c r="Y7" s="36">
        <v>99.05</v>
      </c>
      <c r="Z7" s="36">
        <v>99.53</v>
      </c>
      <c r="AA7" s="36">
        <v>99.14</v>
      </c>
      <c r="AB7" s="36">
        <v>94.74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81.680000000000007</v>
      </c>
      <c r="BQ7" s="36">
        <v>112.56</v>
      </c>
      <c r="BR7" s="36">
        <v>108.93</v>
      </c>
      <c r="BS7" s="36">
        <v>76.760000000000005</v>
      </c>
      <c r="BT7" s="36">
        <v>95.8</v>
      </c>
      <c r="BU7" s="36">
        <v>42.13</v>
      </c>
      <c r="BV7" s="36">
        <v>42.48</v>
      </c>
      <c r="BW7" s="36">
        <v>41.04</v>
      </c>
      <c r="BX7" s="36">
        <v>41.08</v>
      </c>
      <c r="BY7" s="36">
        <v>41.34</v>
      </c>
      <c r="BZ7" s="36">
        <v>52.78</v>
      </c>
      <c r="CA7" s="36">
        <v>152.07</v>
      </c>
      <c r="CB7" s="36">
        <v>110.55</v>
      </c>
      <c r="CC7" s="36">
        <v>117.81</v>
      </c>
      <c r="CD7" s="36">
        <v>175.79</v>
      </c>
      <c r="CE7" s="36">
        <v>138.32</v>
      </c>
      <c r="CF7" s="36">
        <v>348.41</v>
      </c>
      <c r="CG7" s="36">
        <v>343.8</v>
      </c>
      <c r="CH7" s="36">
        <v>357.08</v>
      </c>
      <c r="CI7" s="36">
        <v>378.08</v>
      </c>
      <c r="CJ7" s="36">
        <v>357.49</v>
      </c>
      <c r="CK7" s="36">
        <v>289.81</v>
      </c>
      <c r="CL7" s="36">
        <v>80.56</v>
      </c>
      <c r="CM7" s="36">
        <v>79.86</v>
      </c>
      <c r="CN7" s="36">
        <v>77.78</v>
      </c>
      <c r="CO7" s="36">
        <v>77.08</v>
      </c>
      <c r="CP7" s="36">
        <v>78.47</v>
      </c>
      <c r="CQ7" s="36">
        <v>46.85</v>
      </c>
      <c r="CR7" s="36">
        <v>46.06</v>
      </c>
      <c r="CS7" s="36">
        <v>45.95</v>
      </c>
      <c r="CT7" s="36">
        <v>44.69</v>
      </c>
      <c r="CU7" s="36">
        <v>44.69</v>
      </c>
      <c r="CV7" s="36">
        <v>52.74</v>
      </c>
      <c r="CW7" s="36">
        <v>83.76</v>
      </c>
      <c r="CX7" s="36">
        <v>83.81</v>
      </c>
      <c r="CY7" s="36">
        <v>85.38</v>
      </c>
      <c r="CZ7" s="36">
        <v>86.11</v>
      </c>
      <c r="DA7" s="36">
        <v>85.62</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池内　伸雄</cp:lastModifiedBy>
  <dcterms:created xsi:type="dcterms:W3CDTF">2017-02-08T03:15:18Z</dcterms:created>
  <dcterms:modified xsi:type="dcterms:W3CDTF">2017-02-13T04:57:31Z</dcterms:modified>
  <cp:category/>
</cp:coreProperties>
</file>