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平成28年度★\上下水道係\公営企業\調査もの\経営比較分析表（下水）\"/>
    </mc:Choice>
  </mc:AlternateContent>
  <workbookProtection workbookPassword="8649" lockStructure="1"/>
  <bookViews>
    <workbookView xWindow="0" yWindow="0" windowWidth="28800" windowHeight="120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<sst xmlns="http://schemas.openxmlformats.org/spreadsheetml/2006/main" count="221" uniqueCount="111">
  <si>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</si>
  <si>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</si>
  <si>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</si>
  <si>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</si>
  <si>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</si>
  <si>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</si>
  <si>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</si>
  <si>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</si>
  <si>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</si>
  <si>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</si>
  <si>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</si>
  <si>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</si>
  <si>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</si>
  <si>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</si>
  <si>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</si>
  <si>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</si>
  <si>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</si>
  <si>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</si>
  <si>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</si>
  <si>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</si>
  <si>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</si>
  <si>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</si>
  <si>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</si>
  <si>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</si>
  <si>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</si>
  <si>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</si>
  <si>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</si>
  <si>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</si>
  <si>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</si>
  <si>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</si>
  <si>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</si>
  <si>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</si>
  <si>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</si>
  <si>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</si>
  <si>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</si>
  <si>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</si>
  <si>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</si>
  <si>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</si>
  <si>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</si>
  <si>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</si>
  <si>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</si>
  <si>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</si>
  <si>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</si>
  <si>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</si>
  <si>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</si>
  <si>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</si>
  <si>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</si>
  <si>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</si>
  <si>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</si>
  <si>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</si>
  <si>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</si>
  <si>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</si>
  <si>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</si>
  <si>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</si>
  <si>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</si>
  <si>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</si>
  <si>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</si>
  <si>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</si>
  <si>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</si>
  <si>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</si>
  <si>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</si>
  <si>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</si>
  <si>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</si>
  <si>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</si>
  <si>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</si>
  <si>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</si>
  <si>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</si>
  <si>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</si>
  <si>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</si>
  <si>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</si>
  <si>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</si>
  <si>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</si>
  <si>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</si>
  <si>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</si>
  <si>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</si>
  <si>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</si>
  <si>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</si>
  <si>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</si>
  <si>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</si>
  <si>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</si>
  <si>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</si>
  <si>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</si>
  <si>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</si>
  <si>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</si>
  <si>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</si>
  <si>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</si>
  <si>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</si>
  <si>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</si>
  <si>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</si>
  <si>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</si>
  <si>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</si>
  <si>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</si>
  <si>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</si>
  <si>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</si>
  <si>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</si>
  <si>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</si>
  <si>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</si>
  <si>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</si>
  <si>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</si>
  <si>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</si>
  <si>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</si>
  <si>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</si>
  <si>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</si>
  <si>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</si>
  <si>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</si>
  <si>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</si>
  <si>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</si>
  <si>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</si>
  <si>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小規模集合排水処理区域は供用開始後17年が経過し、計画的な修繕等を行う必要がある。</t>
    <phoneticPr fontId="4"/>
  </si>
  <si>
    <t>使用単価（料金収入/有収水量）は、上昇しているが、それ以上に汚水処理原価上昇率が高くなっているため、「料金改定」の必要性があると考える。処理区域内人口が32人と限られており、未接続者の5名も今度接続する見通しはない。
今後も継続的な経費の節減等を実施しながら、安定的な経営に努める。</t>
    <phoneticPr fontId="4"/>
  </si>
  <si>
    <t>「①収益的収支比率」はH26年に少し減少しているが、比較的安定している。
「④企業債残高対事業規模比率」は、報告データの算定ミスにより増加しているが、実際の数値は例年とほとんど変化はない。
「⑤経費回収率」は、使用料収入のみで汚水処理費を賄えているが、前年は賄えていないため油断はできない。
「⑥汚水処理原価」は、類似団体と比較し、低いことが分かるが、有収水量の大幅な増加見込みがないため、今後は増加傾向になる。
「⑦施設利用率」は、類似団体と比較し、効率的に利用できている。
「⑧水洗化率」は、類似団体平均値に6％達しておらず、今後も水洗化率向上を目指す必要があるが処理区域内人口が限られており、改善に向けた対策の実施は困難な状況である。
包括委託（水道・下水道）による維持管理の実施等により、経費の削減に努めており、経営は安定している状況である。</t>
    <rPh sb="115" eb="117">
      <t>オスイ</t>
    </rPh>
    <rPh sb="117" eb="119">
      <t>ショリ</t>
    </rPh>
    <rPh sb="119" eb="120">
      <t>ヒ</t>
    </rPh>
    <rPh sb="121" eb="122">
      <t>マカナ</t>
    </rPh>
    <rPh sb="128" eb="130">
      <t>ゼンネン</t>
    </rPh>
    <rPh sb="131" eb="132">
      <t>マカナ</t>
    </rPh>
    <rPh sb="139" eb="141">
      <t>ユダン</t>
    </rPh>
    <rPh sb="160" eb="162">
      <t>ルイジ</t>
    </rPh>
    <rPh sb="162" eb="164">
      <t>ダンタイ</t>
    </rPh>
    <rPh sb="165" eb="167">
      <t>ヒカク</t>
    </rPh>
    <rPh sb="169" eb="170">
      <t>ヒク</t>
    </rPh>
    <rPh sb="174" eb="175">
      <t>ワ</t>
    </rPh>
    <rPh sb="179" eb="181">
      <t>ユウシュウ</t>
    </rPh>
    <rPh sb="181" eb="183">
      <t>スイリョウ</t>
    </rPh>
    <rPh sb="184" eb="186">
      <t>オオハバ</t>
    </rPh>
    <rPh sb="187" eb="189">
      <t>ゾウカ</t>
    </rPh>
    <rPh sb="189" eb="191">
      <t>ミコ</t>
    </rPh>
    <rPh sb="198" eb="200">
      <t>コンゴ</t>
    </rPh>
    <rPh sb="201" eb="203">
      <t>ゾウカ</t>
    </rPh>
    <rPh sb="203" eb="20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</si>
</sst>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9090832"/>
        <c:axId val="48908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89090832"/>
        <c:axId val="489086128"/>
      </c:lineChart>
      <c:dateAx>
        <c:axId val="489090832"/>
        <c:scaling>
          <c:orientation val="minMax"/>
        </c:scaling>
        <c:delete val="1"/>
        <c:axPos val="b"/>
        <c:numFmt formatCode="ge" sourceLinked="1"/>
        <c:majorTickMark val="none"/>
        <c:minorTickMark val="none"/>
        <c:tickLblPos val="none"/>
        <c:crossAx val="489086128"/>
        <c:crosses val="autoZero"/>
        <c:auto val="1"/>
        <c:lblOffset val="100"/>
        <c:baseTimeUnit val="years"/>
      </c:dateAx>
      <c:valAx>
        <c:axId val="4890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41.18</c:v>
                </c:pt>
                <c:pt idx="1">
                  <c:v>47.06</c:v>
                </c:pt>
                <c:pt idx="2">
                  <c:v>47.06</c:v>
                </c:pt>
                <c:pt idx="3">
                  <c:v>47.06</c:v>
                </c:pt>
                <c:pt idx="4">
                  <c:v>47.06</c:v>
                </c:pt>
              </c:numCache>
            </c:numRef>
          </c:val>
        </c:ser>
        <c:dLbls>
          <c:showLegendKey val="0"/>
          <c:showVal val="0"/>
          <c:showCatName val="0"/>
          <c:showSerName val="0"/>
          <c:showPercent val="0"/>
          <c:showBubbleSize val="0"/>
        </c:dLbls>
        <c:gapWidth val="150"/>
        <c:axId val="484933008"/>
        <c:axId val="4849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34.92</c:v>
                </c:pt>
              </c:numCache>
            </c:numRef>
          </c:val>
          <c:smooth val="0"/>
        </c:ser>
        <c:dLbls>
          <c:showLegendKey val="0"/>
          <c:showVal val="0"/>
          <c:showCatName val="0"/>
          <c:showSerName val="0"/>
          <c:showPercent val="0"/>
          <c:showBubbleSize val="0"/>
        </c:dLbls>
        <c:marker val="1"/>
        <c:smooth val="0"/>
        <c:axId val="484933008"/>
        <c:axId val="484935360"/>
      </c:lineChart>
      <c:dateAx>
        <c:axId val="484933008"/>
        <c:scaling>
          <c:orientation val="minMax"/>
        </c:scaling>
        <c:delete val="1"/>
        <c:axPos val="b"/>
        <c:numFmt formatCode="ge" sourceLinked="1"/>
        <c:majorTickMark val="none"/>
        <c:minorTickMark val="none"/>
        <c:tickLblPos val="none"/>
        <c:crossAx val="484935360"/>
        <c:crosses val="autoZero"/>
        <c:auto val="1"/>
        <c:lblOffset val="100"/>
        <c:baseTimeUnit val="years"/>
      </c:dateAx>
      <c:valAx>
        <c:axId val="4849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82.86</c:v>
                </c:pt>
                <c:pt idx="1">
                  <c:v>84.85</c:v>
                </c:pt>
                <c:pt idx="2">
                  <c:v>84.85</c:v>
                </c:pt>
                <c:pt idx="3">
                  <c:v>78.790000000000006</c:v>
                </c:pt>
                <c:pt idx="4">
                  <c:v>84.38</c:v>
                </c:pt>
              </c:numCache>
            </c:numRef>
          </c:val>
        </c:ser>
        <c:dLbls>
          <c:showLegendKey val="0"/>
          <c:showVal val="0"/>
          <c:showCatName val="0"/>
          <c:showSerName val="0"/>
          <c:showPercent val="0"/>
          <c:showBubbleSize val="0"/>
        </c:dLbls>
        <c:gapWidth val="150"/>
        <c:axId val="484933792"/>
        <c:axId val="48493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88.64</c:v>
                </c:pt>
              </c:numCache>
            </c:numRef>
          </c:val>
          <c:smooth val="0"/>
        </c:ser>
        <c:dLbls>
          <c:showLegendKey val="0"/>
          <c:showVal val="0"/>
          <c:showCatName val="0"/>
          <c:showSerName val="0"/>
          <c:showPercent val="0"/>
          <c:showBubbleSize val="0"/>
        </c:dLbls>
        <c:marker val="1"/>
        <c:smooth val="0"/>
        <c:axId val="484933792"/>
        <c:axId val="484931440"/>
      </c:lineChart>
      <c:dateAx>
        <c:axId val="484933792"/>
        <c:scaling>
          <c:orientation val="minMax"/>
        </c:scaling>
        <c:delete val="1"/>
        <c:axPos val="b"/>
        <c:numFmt formatCode="ge" sourceLinked="1"/>
        <c:majorTickMark val="none"/>
        <c:minorTickMark val="none"/>
        <c:tickLblPos val="none"/>
        <c:crossAx val="484931440"/>
        <c:crosses val="autoZero"/>
        <c:auto val="1"/>
        <c:lblOffset val="100"/>
        <c:baseTimeUnit val="years"/>
      </c:dateAx>
      <c:valAx>
        <c:axId val="48493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98.97</c:v>
                </c:pt>
                <c:pt idx="4">
                  <c:v>100</c:v>
                </c:pt>
              </c:numCache>
            </c:numRef>
          </c:val>
        </c:ser>
        <c:dLbls>
          <c:showLegendKey val="0"/>
          <c:showVal val="0"/>
          <c:showCatName val="0"/>
          <c:showSerName val="0"/>
          <c:showPercent val="0"/>
          <c:showBubbleSize val="0"/>
        </c:dLbls>
        <c:gapWidth val="150"/>
        <c:axId val="489089264"/>
        <c:axId val="4890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089264"/>
        <c:axId val="489093184"/>
      </c:lineChart>
      <c:dateAx>
        <c:axId val="489089264"/>
        <c:scaling>
          <c:orientation val="minMax"/>
        </c:scaling>
        <c:delete val="1"/>
        <c:axPos val="b"/>
        <c:numFmt formatCode="ge" sourceLinked="1"/>
        <c:majorTickMark val="none"/>
        <c:minorTickMark val="none"/>
        <c:tickLblPos val="none"/>
        <c:crossAx val="489093184"/>
        <c:crosses val="autoZero"/>
        <c:auto val="1"/>
        <c:lblOffset val="100"/>
        <c:baseTimeUnit val="years"/>
      </c:dateAx>
      <c:valAx>
        <c:axId val="4890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8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9089656"/>
        <c:axId val="48908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089656"/>
        <c:axId val="489086520"/>
      </c:lineChart>
      <c:dateAx>
        <c:axId val="489089656"/>
        <c:scaling>
          <c:orientation val="minMax"/>
        </c:scaling>
        <c:delete val="1"/>
        <c:axPos val="b"/>
        <c:numFmt formatCode="ge" sourceLinked="1"/>
        <c:majorTickMark val="none"/>
        <c:minorTickMark val="none"/>
        <c:tickLblPos val="none"/>
        <c:crossAx val="489086520"/>
        <c:crosses val="autoZero"/>
        <c:auto val="1"/>
        <c:lblOffset val="100"/>
        <c:baseTimeUnit val="years"/>
      </c:dateAx>
      <c:valAx>
        <c:axId val="48908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9086912"/>
        <c:axId val="48908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086912"/>
        <c:axId val="489088088"/>
      </c:lineChart>
      <c:dateAx>
        <c:axId val="489086912"/>
        <c:scaling>
          <c:orientation val="minMax"/>
        </c:scaling>
        <c:delete val="1"/>
        <c:axPos val="b"/>
        <c:numFmt formatCode="ge" sourceLinked="1"/>
        <c:majorTickMark val="none"/>
        <c:minorTickMark val="none"/>
        <c:tickLblPos val="none"/>
        <c:crossAx val="489088088"/>
        <c:crosses val="autoZero"/>
        <c:auto val="1"/>
        <c:lblOffset val="100"/>
        <c:baseTimeUnit val="years"/>
      </c:dateAx>
      <c:valAx>
        <c:axId val="48908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0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4717936"/>
        <c:axId val="48471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717936"/>
        <c:axId val="484719896"/>
      </c:lineChart>
      <c:dateAx>
        <c:axId val="484717936"/>
        <c:scaling>
          <c:orientation val="minMax"/>
        </c:scaling>
        <c:delete val="1"/>
        <c:axPos val="b"/>
        <c:numFmt formatCode="ge" sourceLinked="1"/>
        <c:majorTickMark val="none"/>
        <c:minorTickMark val="none"/>
        <c:tickLblPos val="none"/>
        <c:crossAx val="484719896"/>
        <c:crosses val="autoZero"/>
        <c:auto val="1"/>
        <c:lblOffset val="100"/>
        <c:baseTimeUnit val="years"/>
      </c:dateAx>
      <c:valAx>
        <c:axId val="48471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1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4717152"/>
        <c:axId val="48472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4717152"/>
        <c:axId val="484724208"/>
      </c:lineChart>
      <c:dateAx>
        <c:axId val="484717152"/>
        <c:scaling>
          <c:orientation val="minMax"/>
        </c:scaling>
        <c:delete val="1"/>
        <c:axPos val="b"/>
        <c:numFmt formatCode="ge" sourceLinked="1"/>
        <c:majorTickMark val="none"/>
        <c:minorTickMark val="none"/>
        <c:tickLblPos val="none"/>
        <c:crossAx val="484724208"/>
        <c:crosses val="autoZero"/>
        <c:auto val="1"/>
        <c:lblOffset val="100"/>
        <c:baseTimeUnit val="years"/>
      </c:dateAx>
      <c:valAx>
        <c:axId val="4847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2209.13</c:v>
                </c:pt>
                <c:pt idx="1">
                  <c:v>1930.2</c:v>
                </c:pt>
                <c:pt idx="2">
                  <c:v>1198.75</c:v>
                </c:pt>
                <c:pt idx="3">
                  <c:v>1273.06</c:v>
                </c:pt>
                <c:pt idx="4">
                  <c:v>13581.49</c:v>
                </c:pt>
              </c:numCache>
            </c:numRef>
          </c:val>
        </c:ser>
        <c:dLbls>
          <c:showLegendKey val="0"/>
          <c:showVal val="0"/>
          <c:showCatName val="0"/>
          <c:showSerName val="0"/>
          <c:showPercent val="0"/>
          <c:showBubbleSize val="0"/>
        </c:dLbls>
        <c:gapWidth val="150"/>
        <c:axId val="484718328"/>
        <c:axId val="48472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2464.06</c:v>
                </c:pt>
              </c:numCache>
            </c:numRef>
          </c:val>
          <c:smooth val="0"/>
        </c:ser>
        <c:dLbls>
          <c:showLegendKey val="0"/>
          <c:showVal val="0"/>
          <c:showCatName val="0"/>
          <c:showSerName val="0"/>
          <c:showPercent val="0"/>
          <c:showBubbleSize val="0"/>
        </c:dLbls>
        <c:marker val="1"/>
        <c:smooth val="0"/>
        <c:axId val="484718328"/>
        <c:axId val="484723032"/>
      </c:lineChart>
      <c:dateAx>
        <c:axId val="484718328"/>
        <c:scaling>
          <c:orientation val="minMax"/>
        </c:scaling>
        <c:delete val="1"/>
        <c:axPos val="b"/>
        <c:numFmt formatCode="ge" sourceLinked="1"/>
        <c:majorTickMark val="none"/>
        <c:minorTickMark val="none"/>
        <c:tickLblPos val="none"/>
        <c:crossAx val="484723032"/>
        <c:crosses val="autoZero"/>
        <c:auto val="1"/>
        <c:lblOffset val="100"/>
        <c:baseTimeUnit val="years"/>
      </c:dateAx>
      <c:valAx>
        <c:axId val="48472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1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108.05</c:v>
                </c:pt>
                <c:pt idx="2">
                  <c:v>129.55000000000001</c:v>
                </c:pt>
                <c:pt idx="3">
                  <c:v>87.61</c:v>
                </c:pt>
                <c:pt idx="4">
                  <c:v>100</c:v>
                </c:pt>
              </c:numCache>
            </c:numRef>
          </c:val>
        </c:ser>
        <c:dLbls>
          <c:showLegendKey val="0"/>
          <c:showVal val="0"/>
          <c:showCatName val="0"/>
          <c:showSerName val="0"/>
          <c:showPercent val="0"/>
          <c:showBubbleSize val="0"/>
        </c:dLbls>
        <c:gapWidth val="150"/>
        <c:axId val="484720288"/>
        <c:axId val="48472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32.909999999999997</c:v>
                </c:pt>
              </c:numCache>
            </c:numRef>
          </c:val>
          <c:smooth val="0"/>
        </c:ser>
        <c:dLbls>
          <c:showLegendKey val="0"/>
          <c:showVal val="0"/>
          <c:showCatName val="0"/>
          <c:showSerName val="0"/>
          <c:showPercent val="0"/>
          <c:showBubbleSize val="0"/>
        </c:dLbls>
        <c:marker val="1"/>
        <c:smooth val="0"/>
        <c:axId val="484720288"/>
        <c:axId val="484724600"/>
      </c:lineChart>
      <c:dateAx>
        <c:axId val="484720288"/>
        <c:scaling>
          <c:orientation val="minMax"/>
        </c:scaling>
        <c:delete val="1"/>
        <c:axPos val="b"/>
        <c:numFmt formatCode="ge" sourceLinked="1"/>
        <c:majorTickMark val="none"/>
        <c:minorTickMark val="none"/>
        <c:tickLblPos val="none"/>
        <c:crossAx val="484724600"/>
        <c:crosses val="autoZero"/>
        <c:auto val="1"/>
        <c:lblOffset val="100"/>
        <c:baseTimeUnit val="years"/>
      </c:dateAx>
      <c:valAx>
        <c:axId val="48472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124.79</c:v>
                </c:pt>
                <c:pt idx="1">
                  <c:v>108.46</c:v>
                </c:pt>
                <c:pt idx="2">
                  <c:v>115.58</c:v>
                </c:pt>
                <c:pt idx="3">
                  <c:v>178.61</c:v>
                </c:pt>
                <c:pt idx="4">
                  <c:v>152.25</c:v>
                </c:pt>
              </c:numCache>
            </c:numRef>
          </c:val>
        </c:ser>
        <c:dLbls>
          <c:showLegendKey val="0"/>
          <c:showVal val="0"/>
          <c:showCatName val="0"/>
          <c:showSerName val="0"/>
          <c:showPercent val="0"/>
          <c:showBubbleSize val="0"/>
        </c:dLbls>
        <c:gapWidth val="150"/>
        <c:axId val="484721072"/>
        <c:axId val="48472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561.54</c:v>
                </c:pt>
              </c:numCache>
            </c:numRef>
          </c:val>
          <c:smooth val="0"/>
        </c:ser>
        <c:dLbls>
          <c:showLegendKey val="0"/>
          <c:showVal val="0"/>
          <c:showCatName val="0"/>
          <c:showSerName val="0"/>
          <c:showPercent val="0"/>
          <c:showBubbleSize val="0"/>
        </c:dLbls>
        <c:marker val="1"/>
        <c:smooth val="0"/>
        <c:axId val="484721072"/>
        <c:axId val="484722248"/>
      </c:lineChart>
      <c:dateAx>
        <c:axId val="484721072"/>
        <c:scaling>
          <c:orientation val="minMax"/>
        </c:scaling>
        <c:delete val="1"/>
        <c:axPos val="b"/>
        <c:numFmt formatCode="ge" sourceLinked="1"/>
        <c:majorTickMark val="none"/>
        <c:minorTickMark val="none"/>
        <c:tickLblPos val="none"/>
        <c:crossAx val="484722248"/>
        <c:crosses val="autoZero"/>
        <c:auto val="1"/>
        <c:lblOffset val="100"/>
        <c:baseTimeUnit val="years"/>
      </c:dateAx>
      <c:valAx>
        <c:axId val="48472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7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AD6" sqref="AD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土佐町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4084</v>
      </c>
      <c r="AM8" s="64"/>
      <c r="AN8" s="64"/>
      <c r="AO8" s="64"/>
      <c r="AP8" s="64"/>
      <c r="AQ8" s="64"/>
      <c r="AR8" s="64"/>
      <c r="AS8" s="64"/>
      <c r="AT8" s="63">
        <f>データ!S6</f>
        <v>212.13</v>
      </c>
      <c r="AU8" s="63"/>
      <c r="AV8" s="63"/>
      <c r="AW8" s="63"/>
      <c r="AX8" s="63"/>
      <c r="AY8" s="63"/>
      <c r="AZ8" s="63"/>
      <c r="BA8" s="63"/>
      <c r="BB8" s="63">
        <f>データ!T6</f>
        <v>19.25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0.79</v>
      </c>
      <c r="Q10" s="63"/>
      <c r="R10" s="63"/>
      <c r="S10" s="63"/>
      <c r="T10" s="63"/>
      <c r="U10" s="63"/>
      <c r="V10" s="63"/>
      <c r="W10" s="63">
        <f>データ!P6</f>
        <v>70.17</v>
      </c>
      <c r="X10" s="63"/>
      <c r="Y10" s="63"/>
      <c r="Z10" s="63"/>
      <c r="AA10" s="63"/>
      <c r="AB10" s="63"/>
      <c r="AC10" s="63"/>
      <c r="AD10" s="64">
        <f>データ!Q6</f>
        <v>2762</v>
      </c>
      <c r="AE10" s="64"/>
      <c r="AF10" s="64"/>
      <c r="AG10" s="64"/>
      <c r="AH10" s="64"/>
      <c r="AI10" s="64"/>
      <c r="AJ10" s="64"/>
      <c r="AK10" s="2"/>
      <c r="AL10" s="64">
        <f>データ!U6</f>
        <v>32</v>
      </c>
      <c r="AM10" s="64"/>
      <c r="AN10" s="64"/>
      <c r="AO10" s="64"/>
      <c r="AP10" s="64"/>
      <c r="AQ10" s="64"/>
      <c r="AR10" s="64"/>
      <c r="AS10" s="64"/>
      <c r="AT10" s="63">
        <f>データ!V6</f>
        <v>0.02</v>
      </c>
      <c r="AU10" s="63"/>
      <c r="AV10" s="63"/>
      <c r="AW10" s="63"/>
      <c r="AX10" s="63"/>
      <c r="AY10" s="63"/>
      <c r="AZ10" s="63"/>
      <c r="BA10" s="63"/>
      <c r="BB10" s="63">
        <f>データ!W6</f>
        <v>1600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393631</v>
      </c>
      <c r="D6" s="31">
        <f t="shared" si="3"/>
        <v>47</v>
      </c>
      <c r="E6" s="31">
        <f t="shared" si="3"/>
        <v>17</v>
      </c>
      <c r="F6" s="31">
        <f t="shared" si="3"/>
        <v>9</v>
      </c>
      <c r="G6" s="31">
        <f t="shared" si="3"/>
        <v>0</v>
      </c>
      <c r="H6" s="31" t="str">
        <f t="shared" si="3"/>
        <v>高知県　土佐町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0.79</v>
      </c>
      <c r="P6" s="32">
        <f t="shared" si="3"/>
        <v>70.17</v>
      </c>
      <c r="Q6" s="32">
        <f t="shared" si="3"/>
        <v>2762</v>
      </c>
      <c r="R6" s="32">
        <f t="shared" si="3"/>
        <v>4084</v>
      </c>
      <c r="S6" s="32">
        <f t="shared" si="3"/>
        <v>212.13</v>
      </c>
      <c r="T6" s="32">
        <f t="shared" si="3"/>
        <v>19.25</v>
      </c>
      <c r="U6" s="32">
        <f t="shared" si="3"/>
        <v>32</v>
      </c>
      <c r="V6" s="32">
        <f t="shared" si="3"/>
        <v>0.02</v>
      </c>
      <c r="W6" s="32">
        <f t="shared" si="3"/>
        <v>1600</v>
      </c>
      <c r="X6" s="33">
        <f>IF(X7="",NA(),X7)</f>
        <v>100</v>
      </c>
      <c r="Y6" s="33">
        <f t="shared" ref="Y6:AG6" si="4">IF(Y7="",NA(),Y7)</f>
        <v>100</v>
      </c>
      <c r="Z6" s="33">
        <f t="shared" si="4"/>
        <v>100</v>
      </c>
      <c r="AA6" s="33">
        <f t="shared" si="4"/>
        <v>98.97</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2209.13</v>
      </c>
      <c r="BF6" s="33">
        <f t="shared" ref="BF6:BN6" si="7">IF(BF7="",NA(),BF7)</f>
        <v>1930.2</v>
      </c>
      <c r="BG6" s="33">
        <f t="shared" si="7"/>
        <v>1198.75</v>
      </c>
      <c r="BH6" s="33">
        <f t="shared" si="7"/>
        <v>1273.06</v>
      </c>
      <c r="BI6" s="33">
        <f t="shared" si="7"/>
        <v>13581.49</v>
      </c>
      <c r="BJ6" s="33">
        <f t="shared" si="7"/>
        <v>2988.96</v>
      </c>
      <c r="BK6" s="33">
        <f t="shared" si="7"/>
        <v>3055.24</v>
      </c>
      <c r="BL6" s="33">
        <f t="shared" si="7"/>
        <v>2574.4699999999998</v>
      </c>
      <c r="BM6" s="33">
        <f t="shared" si="7"/>
        <v>2784</v>
      </c>
      <c r="BN6" s="33">
        <f t="shared" si="7"/>
        <v>2464.06</v>
      </c>
      <c r="BO6" s="32" t="str">
        <f>IF(BO7="","",IF(BO7="-","【-】","【"&amp;SUBSTITUTE(TEXT(BO7,"#,##0.00"),"-","△")&amp;"】"))</f>
        <v>【2,685.08】</v>
      </c>
      <c r="BP6" s="33">
        <f>IF(BP7="",NA(),BP7)</f>
        <v>100</v>
      </c>
      <c r="BQ6" s="33">
        <f t="shared" ref="BQ6:BY6" si="8">IF(BQ7="",NA(),BQ7)</f>
        <v>108.05</v>
      </c>
      <c r="BR6" s="33">
        <f t="shared" si="8"/>
        <v>129.55000000000001</v>
      </c>
      <c r="BS6" s="33">
        <f t="shared" si="8"/>
        <v>87.61</v>
      </c>
      <c r="BT6" s="33">
        <f t="shared" si="8"/>
        <v>100</v>
      </c>
      <c r="BU6" s="33">
        <f t="shared" si="8"/>
        <v>26.99</v>
      </c>
      <c r="BV6" s="33">
        <f t="shared" si="8"/>
        <v>29.25</v>
      </c>
      <c r="BW6" s="33">
        <f t="shared" si="8"/>
        <v>31.04</v>
      </c>
      <c r="BX6" s="33">
        <f t="shared" si="8"/>
        <v>29.21</v>
      </c>
      <c r="BY6" s="33">
        <f t="shared" si="8"/>
        <v>32.909999999999997</v>
      </c>
      <c r="BZ6" s="32" t="str">
        <f>IF(BZ7="","",IF(BZ7="-","【-】","【"&amp;SUBSTITUTE(TEXT(BZ7,"#,##0.00"),"-","△")&amp;"】"))</f>
        <v>【30.63】</v>
      </c>
      <c r="CA6" s="33">
        <f>IF(CA7="",NA(),CA7)</f>
        <v>124.79</v>
      </c>
      <c r="CB6" s="33">
        <f t="shared" ref="CB6:CJ6" si="9">IF(CB7="",NA(),CB7)</f>
        <v>108.46</v>
      </c>
      <c r="CC6" s="33">
        <f t="shared" si="9"/>
        <v>115.58</v>
      </c>
      <c r="CD6" s="33">
        <f t="shared" si="9"/>
        <v>178.61</v>
      </c>
      <c r="CE6" s="33">
        <f t="shared" si="9"/>
        <v>152.25</v>
      </c>
      <c r="CF6" s="33">
        <f t="shared" si="9"/>
        <v>663.6</v>
      </c>
      <c r="CG6" s="33">
        <f t="shared" si="9"/>
        <v>622.30999999999995</v>
      </c>
      <c r="CH6" s="33">
        <f t="shared" si="9"/>
        <v>589.39</v>
      </c>
      <c r="CI6" s="33">
        <f t="shared" si="9"/>
        <v>620.01</v>
      </c>
      <c r="CJ6" s="33">
        <f t="shared" si="9"/>
        <v>561.54</v>
      </c>
      <c r="CK6" s="32" t="str">
        <f>IF(CK7="","",IF(CK7="-","【-】","【"&amp;SUBSTITUTE(TEXT(CK7,"#,##0.00"),"-","△")&amp;"】"))</f>
        <v>【600.63】</v>
      </c>
      <c r="CL6" s="33">
        <f>IF(CL7="",NA(),CL7)</f>
        <v>41.18</v>
      </c>
      <c r="CM6" s="33">
        <f t="shared" ref="CM6:CU6" si="10">IF(CM7="",NA(),CM7)</f>
        <v>47.06</v>
      </c>
      <c r="CN6" s="33">
        <f t="shared" si="10"/>
        <v>47.06</v>
      </c>
      <c r="CO6" s="33">
        <f t="shared" si="10"/>
        <v>47.06</v>
      </c>
      <c r="CP6" s="33">
        <f t="shared" si="10"/>
        <v>47.06</v>
      </c>
      <c r="CQ6" s="33">
        <f t="shared" si="10"/>
        <v>38.97</v>
      </c>
      <c r="CR6" s="33">
        <f t="shared" si="10"/>
        <v>39.119999999999997</v>
      </c>
      <c r="CS6" s="33">
        <f t="shared" si="10"/>
        <v>41.24</v>
      </c>
      <c r="CT6" s="33">
        <f t="shared" si="10"/>
        <v>43.1</v>
      </c>
      <c r="CU6" s="33">
        <f t="shared" si="10"/>
        <v>34.92</v>
      </c>
      <c r="CV6" s="32" t="str">
        <f>IF(CV7="","",IF(CV7="-","【-】","【"&amp;SUBSTITUTE(TEXT(CV7,"#,##0.00"),"-","△")&amp;"】"))</f>
        <v>【36.67】</v>
      </c>
      <c r="CW6" s="33">
        <f>IF(CW7="",NA(),CW7)</f>
        <v>82.86</v>
      </c>
      <c r="CX6" s="33">
        <f t="shared" ref="CX6:DF6" si="11">IF(CX7="",NA(),CX7)</f>
        <v>84.85</v>
      </c>
      <c r="CY6" s="33">
        <f t="shared" si="11"/>
        <v>84.85</v>
      </c>
      <c r="CZ6" s="33">
        <f t="shared" si="11"/>
        <v>78.790000000000006</v>
      </c>
      <c r="DA6" s="33">
        <f t="shared" si="11"/>
        <v>84.38</v>
      </c>
      <c r="DB6" s="33">
        <f t="shared" si="11"/>
        <v>86.89</v>
      </c>
      <c r="DC6" s="33">
        <f t="shared" si="11"/>
        <v>87.79</v>
      </c>
      <c r="DD6" s="33">
        <f t="shared" si="11"/>
        <v>88.34</v>
      </c>
      <c r="DE6" s="33">
        <f t="shared" si="11"/>
        <v>88.02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【0.17】</v>
      </c>
    </row>
    <row r="7" spans="1:144" s="34" customFormat="1">
      <c r="A7" s="26"/>
      <c r="B7" s="35">
        <v>2015</v>
      </c>
      <c r="C7" s="35">
        <v>393631</v>
      </c>
      <c r="D7" s="35">
        <v>47</v>
      </c>
      <c r="E7" s="35">
        <v>17</v>
      </c>
      <c r="F7" s="35">
        <v>9</v>
      </c>
      <c r="G7" s="35">
        <v>0</v>
      </c>
      <c r="H7" s="35" t="s">
        <v>96</v>
      </c>
      <c r="I7" s="35" t="s">
        <v>97</v>
      </c>
      <c r="J7" s="35" t="s">
        <v>98</v>
      </c>
      <c r="K7" s="35" t="s">
        <v>99</v>
      </c>
      <c r="L7" s="35" t="s">
        <v>100</v>
      </c>
      <c r="M7" s="36" t="s">
        <v>101</v>
      </c>
      <c r="N7" s="36" t="s">
        <v>102</v>
      </c>
      <c r="O7" s="36">
        <v>0.79</v>
      </c>
      <c r="P7" s="36">
        <v>70.17</v>
      </c>
      <c r="Q7" s="36">
        <v>2762</v>
      </c>
      <c r="R7" s="36">
        <v>4084</v>
      </c>
      <c r="S7" s="36">
        <v>212.13</v>
      </c>
      <c r="T7" s="36">
        <v>19.25</v>
      </c>
      <c r="U7" s="36">
        <v>32</v>
      </c>
      <c r="V7" s="36">
        <v>0.02</v>
      </c>
      <c r="W7" s="36">
        <v>1600</v>
      </c>
      <c r="X7" s="36">
        <v>100</v>
      </c>
      <c r="Y7" s="36">
        <v>100</v>
      </c>
      <c r="Z7" s="36">
        <v>100</v>
      </c>
      <c r="AA7" s="36">
        <v>98.97</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2209.13</v>
      </c>
      <c r="BF7" s="36">
        <v>1930.2</v>
      </c>
      <c r="BG7" s="36">
        <v>1198.75</v>
      </c>
      <c r="BH7" s="36">
        <v>1273.06</v>
      </c>
      <c r="BI7" s="36">
        <v>13581.49</v>
      </c>
      <c r="BJ7" s="36">
        <v>2988.96</v>
      </c>
      <c r="BK7" s="36">
        <v>3055.24</v>
      </c>
      <c r="BL7" s="36">
        <v>2574.4699999999998</v>
      </c>
      <c r="BM7" s="36">
        <v>2784</v>
      </c>
      <c r="BN7" s="36">
        <v>2464.06</v>
      </c>
      <c r="BO7" s="36">
        <v>2685.08</v>
      </c>
      <c r="BP7" s="36">
        <v>100</v>
      </c>
      <c r="BQ7" s="36">
        <v>108.05</v>
      </c>
      <c r="BR7" s="36">
        <v>129.55000000000001</v>
      </c>
      <c r="BS7" s="36">
        <v>87.61</v>
      </c>
      <c r="BT7" s="36">
        <v>100</v>
      </c>
      <c r="BU7" s="36">
        <v>26.99</v>
      </c>
      <c r="BV7" s="36">
        <v>29.25</v>
      </c>
      <c r="BW7" s="36">
        <v>31.04</v>
      </c>
      <c r="BX7" s="36">
        <v>29.21</v>
      </c>
      <c r="BY7" s="36">
        <v>32.909999999999997</v>
      </c>
      <c r="BZ7" s="36">
        <v>30.63</v>
      </c>
      <c r="CA7" s="36">
        <v>124.79</v>
      </c>
      <c r="CB7" s="36">
        <v>108.46</v>
      </c>
      <c r="CC7" s="36">
        <v>115.58</v>
      </c>
      <c r="CD7" s="36">
        <v>178.61</v>
      </c>
      <c r="CE7" s="36">
        <v>152.25</v>
      </c>
      <c r="CF7" s="36">
        <v>663.6</v>
      </c>
      <c r="CG7" s="36">
        <v>622.30999999999995</v>
      </c>
      <c r="CH7" s="36">
        <v>589.39</v>
      </c>
      <c r="CI7" s="36">
        <v>620.01</v>
      </c>
      <c r="CJ7" s="36">
        <v>561.54</v>
      </c>
      <c r="CK7" s="36">
        <v>600.63</v>
      </c>
      <c r="CL7" s="36">
        <v>41.18</v>
      </c>
      <c r="CM7" s="36">
        <v>47.06</v>
      </c>
      <c r="CN7" s="36">
        <v>47.06</v>
      </c>
      <c r="CO7" s="36">
        <v>47.06</v>
      </c>
      <c r="CP7" s="36">
        <v>47.06</v>
      </c>
      <c r="CQ7" s="36">
        <v>38.97</v>
      </c>
      <c r="CR7" s="36">
        <v>39.119999999999997</v>
      </c>
      <c r="CS7" s="36">
        <v>41.24</v>
      </c>
      <c r="CT7" s="36">
        <v>43.1</v>
      </c>
      <c r="CU7" s="36">
        <v>34.92</v>
      </c>
      <c r="CV7" s="36">
        <v>36.67</v>
      </c>
      <c r="CW7" s="36">
        <v>82.86</v>
      </c>
      <c r="CX7" s="36">
        <v>84.85</v>
      </c>
      <c r="CY7" s="36">
        <v>84.85</v>
      </c>
      <c r="CZ7" s="36">
        <v>78.790000000000006</v>
      </c>
      <c r="DA7" s="36">
        <v>84.38</v>
      </c>
      <c r="DB7" s="36">
        <v>86.89</v>
      </c>
      <c r="DC7" s="36">
        <v>87.79</v>
      </c>
      <c r="DD7" s="36">
        <v>88.34</v>
      </c>
      <c r="DE7" s="36">
        <v>88.02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英理子</cp:lastModifiedBy>
  <dcterms:created xsi:type="dcterms:W3CDTF">2017-02-08T03:21:02Z</dcterms:created>
  <dcterms:modified xsi:type="dcterms:W3CDTF">2017-03-12T07:15:58Z</dcterms:modified>
  <cp:category/>
</cp:coreProperties>
</file>