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★平成28年度★\上下水道係\公営企業\調査もの\経営比較分析表（下水）\"/>
    </mc:Choice>
  </mc:AlternateContent>
  <workbookProtection workbookPassword="8649" lockStructure="1"/>
  <bookViews>
    <workbookView xWindow="0" yWindow="0" windowWidth="28800" windowHeight="1206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Q6" i="5"/>
  <c r="AD10" i="4" s="1"/>
  <c r="P6" i="5"/>
  <c r="O6" i="5"/>
  <c r="P10" i="4" s="1"/>
  <c r="N6" i="5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10" i="4"/>
  <c r="I10" i="4"/>
  <c r="B10" i="4"/>
  <c r="BB8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<sst xmlns="http://schemas.openxmlformats.org/spreadsheetml/2006/main" count="232" uniqueCount="111">
  <si>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</si>
  <si>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</si>
  <si>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</si>
  <si>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</si>
  <si>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</si>
  <si>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</si>
  <si>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</si>
  <si>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</si>
  <si>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</si>
  <si>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</si>
  <si>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</si>
  <si>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</si>
  <si>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</si>
  <si>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</si>
  <si>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</si>
  <si>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</si>
  <si>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</si>
  <si>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</si>
  <si>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</si>
  <si>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</si>
  <si>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</si>
  <si>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</si>
  <si>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</si>
  <si>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</si>
  <si>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</si>
  <si>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</si>
  <si>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</si>
  <si>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</si>
  <si>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</si>
  <si>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</si>
  <si>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</si>
  <si>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</si>
  <si>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</si>
  <si>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</si>
  <si>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</si>
  <si>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</si>
  <si>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</si>
  <si>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</si>
  <si>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</si>
  <si>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</si>
  <si>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</si>
  <si>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</si>
  <si>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</si>
  <si>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</si>
  <si>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</si>
  <si>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</si>
  <si>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</si>
  <si>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</si>
  <si>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</si>
  <si>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</si>
  <si>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</si>
  <si>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</si>
  <si>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</si>
  <si>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</si>
  <si>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</si>
  <si>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</si>
  <si>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</si>
  <si>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</si>
  <si>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</si>
  <si>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</si>
  <si>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</si>
  <si>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</si>
  <si>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</si>
  <si>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</si>
  <si>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</si>
  <si>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</si>
  <si>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</si>
  <si>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</si>
  <si>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</si>
  <si>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</si>
  <si>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</si>
  <si>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</si>
  <si>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</si>
  <si>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</si>
  <si>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</si>
  <si>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</si>
  <si>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</si>
  <si>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</si>
  <si>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</si>
  <si>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</si>
  <si>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</si>
  <si>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</si>
  <si>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</si>
  <si>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</si>
  <si>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</si>
  <si>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</si>
  <si>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</si>
  <si>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</si>
  <si>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</si>
  <si>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</si>
  <si>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</si>
  <si>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</si>
  <si>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</si>
  <si>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</si>
  <si>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</si>
  <si>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</si>
  <si>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高知県　土佐町</t>
  </si>
  <si>
    <t>法非適用</t>
  </si>
  <si>
    <t>下水道事業</t>
  </si>
  <si>
    <t>特定地域生活排水処理</t>
  </si>
  <si>
    <t>K2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</si>
  <si>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</si>
  <si>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</si>
  <si>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</si>
  <si>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</si>
  <si>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</si>
  <si>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</si>
  <si>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</si>
  <si>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浄化槽の設置年数に開きがあり、個々の老朽化に計画的に対応していかなければならない。</t>
    <phoneticPr fontId="4"/>
  </si>
  <si>
    <t>使用単価（料金収入/有収水量）は、上昇しているが、それ以上に汚水処理原価上昇率が高くなっているため、「料金改定」の必要性があると考える。
また、水洗化率向上に努めなければならないが、人口減少のため、急激な増加は見込めない。
今回の決算統計で委託料の計上場所の変更に伴い、現実的な分析が可能となった。今後はH27年以降で比較していきたい。</t>
    <rPh sb="112" eb="114">
      <t>コンカイ</t>
    </rPh>
    <rPh sb="115" eb="117">
      <t>ケッサン</t>
    </rPh>
    <rPh sb="117" eb="119">
      <t>トウケイ</t>
    </rPh>
    <rPh sb="120" eb="123">
      <t>イタクリョウ</t>
    </rPh>
    <rPh sb="124" eb="126">
      <t>ケイジョウ</t>
    </rPh>
    <rPh sb="126" eb="128">
      <t>バショ</t>
    </rPh>
    <rPh sb="129" eb="131">
      <t>ヘンコウ</t>
    </rPh>
    <rPh sb="132" eb="133">
      <t>トモナ</t>
    </rPh>
    <rPh sb="135" eb="138">
      <t>ゲンジツテキ</t>
    </rPh>
    <rPh sb="139" eb="141">
      <t>ブンセキ</t>
    </rPh>
    <rPh sb="142" eb="144">
      <t>カノウ</t>
    </rPh>
    <rPh sb="149" eb="151">
      <t>コンゴ</t>
    </rPh>
    <rPh sb="155" eb="158">
      <t>ネンイコウ</t>
    </rPh>
    <rPh sb="159" eb="161">
      <t>ヒカク</t>
    </rPh>
    <phoneticPr fontId="4"/>
  </si>
  <si>
    <t>「①収益的収支比率」は、前年から大きく減少し、一般会計繰入金が増加した。この背景には、H27年に委託費の計上見直しを行ったことがある。
「④企業債残高対事業規模比率」は、報告データの算定ミスにより増加しているが、実際の数値は例年とほとんど変化はない。
「⑤経費回収率」は、使用料収入を汚水処理費が上回っているため、一般会計繰入金率が増加している。この背景にも、H27年に委託費の計上見直しを行ったことがある。
「⑥汚水処理原価」は、類似団体と同程度まで増加した。この背景にも、H27年に委託費の計上見直しを行ったことがある。
「⑧水洗化率」は、近年大きな変化がなく、類似団体とも大きな差は見られないが、今後も水洗化率向上が必須である。
包括委託（水道・下水道）による維持管理の実施等により、経費の削減に努めている。また、町設置型の大型浄化槽の設置により料金収入が増加しており、H26から経営収入額が少し増加している。</t>
    <rPh sb="12" eb="14">
      <t>ゼンネン</t>
    </rPh>
    <rPh sb="16" eb="17">
      <t>オオ</t>
    </rPh>
    <rPh sb="19" eb="21">
      <t>ゲンショウ</t>
    </rPh>
    <rPh sb="31" eb="33">
      <t>ゾウカ</t>
    </rPh>
    <rPh sb="38" eb="40">
      <t>ハイケイ</t>
    </rPh>
    <rPh sb="46" eb="47">
      <t>ネン</t>
    </rPh>
    <rPh sb="48" eb="50">
      <t>イタク</t>
    </rPh>
    <rPh sb="50" eb="51">
      <t>ヒ</t>
    </rPh>
    <rPh sb="52" eb="54">
      <t>ケイジョウ</t>
    </rPh>
    <rPh sb="54" eb="56">
      <t>ミナオ</t>
    </rPh>
    <rPh sb="58" eb="59">
      <t>オコナ</t>
    </rPh>
    <rPh sb="168" eb="170">
      <t>ゾウカ</t>
    </rPh>
    <rPh sb="219" eb="223">
      <t>ルイジダンタイ</t>
    </rPh>
    <rPh sb="224" eb="227">
      <t>ドウテイド</t>
    </rPh>
    <rPh sb="229" eb="231">
      <t>ゾウカ</t>
    </rPh>
    <rPh sb="400" eb="402">
      <t>シュウニュウ</t>
    </rPh>
    <rPh sb="402" eb="403">
      <t>ガク</t>
    </rPh>
    <rPh sb="406" eb="408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</si>
</sst>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924152"/>
        <c:axId val="540924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924152"/>
        <c:axId val="540924544"/>
      </c:lineChart>
      <c:dateAx>
        <c:axId val="540924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0924544"/>
        <c:crosses val="autoZero"/>
        <c:auto val="1"/>
        <c:lblOffset val="100"/>
        <c:baseTimeUnit val="years"/>
      </c:dateAx>
      <c:valAx>
        <c:axId val="540924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0924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73.650000000000006</c:v>
                </c:pt>
                <c:pt idx="1">
                  <c:v>77.7</c:v>
                </c:pt>
                <c:pt idx="2">
                  <c:v>78.38</c:v>
                </c:pt>
                <c:pt idx="3">
                  <c:v>91.89</c:v>
                </c:pt>
                <c:pt idx="4">
                  <c:v>95.95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4188776"/>
        <c:axId val="544196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60.03</c:v>
                </c:pt>
                <c:pt idx="1">
                  <c:v>51.83</c:v>
                </c:pt>
                <c:pt idx="2">
                  <c:v>59.5</c:v>
                </c:pt>
                <c:pt idx="3">
                  <c:v>53.84</c:v>
                </c:pt>
                <c:pt idx="4">
                  <c:v>60.25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188776"/>
        <c:axId val="544196224"/>
      </c:lineChart>
      <c:dateAx>
        <c:axId val="544188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4196224"/>
        <c:crosses val="autoZero"/>
        <c:auto val="1"/>
        <c:lblOffset val="100"/>
        <c:baseTimeUnit val="years"/>
      </c:dateAx>
      <c:valAx>
        <c:axId val="544196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4188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94.67</c:v>
                </c:pt>
                <c:pt idx="1">
                  <c:v>94.87</c:v>
                </c:pt>
                <c:pt idx="2">
                  <c:v>93.99</c:v>
                </c:pt>
                <c:pt idx="3">
                  <c:v>94.57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4189952"/>
        <c:axId val="544197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76.8</c:v>
                </c:pt>
                <c:pt idx="1">
                  <c:v>97.64</c:v>
                </c:pt>
                <c:pt idx="2">
                  <c:v>92.37</c:v>
                </c:pt>
                <c:pt idx="3">
                  <c:v>95.04</c:v>
                </c:pt>
                <c:pt idx="4">
                  <c:v>95.26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189952"/>
        <c:axId val="544197008"/>
      </c:lineChart>
      <c:dateAx>
        <c:axId val="544189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4197008"/>
        <c:crosses val="autoZero"/>
        <c:auto val="1"/>
        <c:lblOffset val="100"/>
        <c:baseTimeUnit val="years"/>
      </c:dateAx>
      <c:valAx>
        <c:axId val="544197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4189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68.040000000000006</c:v>
                </c:pt>
                <c:pt idx="1">
                  <c:v>73.17</c:v>
                </c:pt>
                <c:pt idx="2">
                  <c:v>112.58</c:v>
                </c:pt>
                <c:pt idx="3">
                  <c:v>149.37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922584"/>
        <c:axId val="540927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922584"/>
        <c:axId val="540927288"/>
      </c:lineChart>
      <c:dateAx>
        <c:axId val="540922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0927288"/>
        <c:crosses val="autoZero"/>
        <c:auto val="1"/>
        <c:lblOffset val="100"/>
        <c:baseTimeUnit val="years"/>
      </c:dateAx>
      <c:valAx>
        <c:axId val="540927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0922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930424"/>
        <c:axId val="540932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930424"/>
        <c:axId val="540932384"/>
      </c:lineChart>
      <c:dateAx>
        <c:axId val="540930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0932384"/>
        <c:crosses val="autoZero"/>
        <c:auto val="1"/>
        <c:lblOffset val="100"/>
        <c:baseTimeUnit val="years"/>
      </c:dateAx>
      <c:valAx>
        <c:axId val="540932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0930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0933168"/>
        <c:axId val="540932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0933168"/>
        <c:axId val="540932776"/>
      </c:lineChart>
      <c:dateAx>
        <c:axId val="540933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0932776"/>
        <c:crosses val="autoZero"/>
        <c:auto val="1"/>
        <c:lblOffset val="100"/>
        <c:baseTimeUnit val="years"/>
      </c:dateAx>
      <c:valAx>
        <c:axId val="540932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0933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936928"/>
        <c:axId val="484932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936928"/>
        <c:axId val="484932224"/>
      </c:lineChart>
      <c:dateAx>
        <c:axId val="484936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4932224"/>
        <c:crosses val="autoZero"/>
        <c:auto val="1"/>
        <c:lblOffset val="100"/>
        <c:baseTimeUnit val="years"/>
      </c:dateAx>
      <c:valAx>
        <c:axId val="484932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4936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4937712"/>
        <c:axId val="487646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937712"/>
        <c:axId val="487646008"/>
      </c:lineChart>
      <c:dateAx>
        <c:axId val="484937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7646008"/>
        <c:crosses val="autoZero"/>
        <c:auto val="1"/>
        <c:lblOffset val="100"/>
        <c:baseTimeUnit val="years"/>
      </c:dateAx>
      <c:valAx>
        <c:axId val="487646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4937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222.33</c:v>
                </c:pt>
                <c:pt idx="1">
                  <c:v>178.43</c:v>
                </c:pt>
                <c:pt idx="2">
                  <c:v>96.59</c:v>
                </c:pt>
                <c:pt idx="3">
                  <c:v>76</c:v>
                </c:pt>
                <c:pt idx="4">
                  <c:v>410.36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4193480"/>
        <c:axId val="544192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421.01</c:v>
                </c:pt>
                <c:pt idx="1">
                  <c:v>202.91</c:v>
                </c:pt>
                <c:pt idx="2">
                  <c:v>232.83</c:v>
                </c:pt>
                <c:pt idx="3">
                  <c:v>261.08</c:v>
                </c:pt>
                <c:pt idx="4">
                  <c:v>241.49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193480"/>
        <c:axId val="544192696"/>
      </c:lineChart>
      <c:dateAx>
        <c:axId val="544193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4192696"/>
        <c:crosses val="autoZero"/>
        <c:auto val="1"/>
        <c:lblOffset val="100"/>
        <c:baseTimeUnit val="years"/>
      </c:dateAx>
      <c:valAx>
        <c:axId val="544192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4193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58.12</c:v>
                </c:pt>
                <c:pt idx="1">
                  <c:v>65.989999999999995</c:v>
                </c:pt>
                <c:pt idx="2">
                  <c:v>99.72</c:v>
                </c:pt>
                <c:pt idx="3">
                  <c:v>135.97999999999999</c:v>
                </c:pt>
                <c:pt idx="4">
                  <c:v>55.07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4195440"/>
        <c:axId val="544193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58.98</c:v>
                </c:pt>
                <c:pt idx="1">
                  <c:v>72.77</c:v>
                </c:pt>
                <c:pt idx="2">
                  <c:v>67.92</c:v>
                </c:pt>
                <c:pt idx="3">
                  <c:v>68.61</c:v>
                </c:pt>
                <c:pt idx="4">
                  <c:v>65.7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195440"/>
        <c:axId val="544193872"/>
      </c:lineChart>
      <c:dateAx>
        <c:axId val="544195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4193872"/>
        <c:crosses val="autoZero"/>
        <c:auto val="1"/>
        <c:lblOffset val="100"/>
        <c:baseTimeUnit val="years"/>
      </c:dateAx>
      <c:valAx>
        <c:axId val="544193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4195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150.01</c:v>
                </c:pt>
                <c:pt idx="2">
                  <c:v>134.19999999999999</c:v>
                </c:pt>
                <c:pt idx="3">
                  <c:v>101.62</c:v>
                </c:pt>
                <c:pt idx="4">
                  <c:v>252.64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4190736"/>
        <c:axId val="54419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253.84</c:v>
                </c:pt>
                <c:pt idx="1">
                  <c:v>243.06</c:v>
                </c:pt>
                <c:pt idx="2">
                  <c:v>229.12</c:v>
                </c:pt>
                <c:pt idx="3">
                  <c:v>241.18</c:v>
                </c:pt>
                <c:pt idx="4">
                  <c:v>247.94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4190736"/>
        <c:axId val="544193088"/>
      </c:lineChart>
      <c:dateAx>
        <c:axId val="544190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4193088"/>
        <c:crosses val="autoZero"/>
        <c:auto val="1"/>
        <c:lblOffset val="100"/>
        <c:baseTimeUnit val="years"/>
      </c:dateAx>
      <c:valAx>
        <c:axId val="54419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4190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【345.93】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【272.79】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7" zoomScale="80" zoomScaleNormal="8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高知県　土佐町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特定地域生活排水処理</v>
      </c>
      <c r="Q8" s="70"/>
      <c r="R8" s="70"/>
      <c r="S8" s="70"/>
      <c r="T8" s="70"/>
      <c r="U8" s="70"/>
      <c r="V8" s="70"/>
      <c r="W8" s="70" t="str">
        <f>データ!L6</f>
        <v>K2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4084</v>
      </c>
      <c r="AM8" s="64"/>
      <c r="AN8" s="64"/>
      <c r="AO8" s="64"/>
      <c r="AP8" s="64"/>
      <c r="AQ8" s="64"/>
      <c r="AR8" s="64"/>
      <c r="AS8" s="64"/>
      <c r="AT8" s="63">
        <f>データ!S6</f>
        <v>212.13</v>
      </c>
      <c r="AU8" s="63"/>
      <c r="AV8" s="63"/>
      <c r="AW8" s="63"/>
      <c r="AX8" s="63"/>
      <c r="AY8" s="63"/>
      <c r="AZ8" s="63"/>
      <c r="BA8" s="63"/>
      <c r="BB8" s="63">
        <f>データ!T6</f>
        <v>19.25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13.25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2762</v>
      </c>
      <c r="AE10" s="64"/>
      <c r="AF10" s="64"/>
      <c r="AG10" s="64"/>
      <c r="AH10" s="64"/>
      <c r="AI10" s="64"/>
      <c r="AJ10" s="64"/>
      <c r="AK10" s="2"/>
      <c r="AL10" s="64">
        <f>データ!U6</f>
        <v>538</v>
      </c>
      <c r="AM10" s="64"/>
      <c r="AN10" s="64"/>
      <c r="AO10" s="64"/>
      <c r="AP10" s="64"/>
      <c r="AQ10" s="64"/>
      <c r="AR10" s="64"/>
      <c r="AS10" s="64"/>
      <c r="AT10" s="63">
        <f>データ!V6</f>
        <v>210.74</v>
      </c>
      <c r="AU10" s="63"/>
      <c r="AV10" s="63"/>
      <c r="AW10" s="63"/>
      <c r="AX10" s="63"/>
      <c r="AY10" s="63"/>
      <c r="AZ10" s="63"/>
      <c r="BA10" s="63"/>
      <c r="BB10" s="63">
        <f>データ!W6</f>
        <v>2.5499999999999998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393631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高知県　土佐町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13.25</v>
      </c>
      <c r="P6" s="32">
        <f t="shared" si="3"/>
        <v>100</v>
      </c>
      <c r="Q6" s="32">
        <f t="shared" si="3"/>
        <v>2762</v>
      </c>
      <c r="R6" s="32">
        <f t="shared" si="3"/>
        <v>4084</v>
      </c>
      <c r="S6" s="32">
        <f t="shared" si="3"/>
        <v>212.13</v>
      </c>
      <c r="T6" s="32">
        <f t="shared" si="3"/>
        <v>19.25</v>
      </c>
      <c r="U6" s="32">
        <f t="shared" si="3"/>
        <v>538</v>
      </c>
      <c r="V6" s="32">
        <f t="shared" si="3"/>
        <v>210.74</v>
      </c>
      <c r="W6" s="32">
        <f t="shared" si="3"/>
        <v>2.5499999999999998</v>
      </c>
      <c r="X6" s="33">
        <f>IF(X7="",NA(),X7)</f>
        <v>68.040000000000006</v>
      </c>
      <c r="Y6" s="33">
        <f t="shared" ref="Y6:AG6" si="4">IF(Y7="",NA(),Y7)</f>
        <v>73.17</v>
      </c>
      <c r="Z6" s="33">
        <f t="shared" si="4"/>
        <v>112.58</v>
      </c>
      <c r="AA6" s="33">
        <f t="shared" si="4"/>
        <v>149.37</v>
      </c>
      <c r="AB6" s="33">
        <f t="shared" si="4"/>
        <v>100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222.33</v>
      </c>
      <c r="BF6" s="33">
        <f t="shared" ref="BF6:BN6" si="7">IF(BF7="",NA(),BF7)</f>
        <v>178.43</v>
      </c>
      <c r="BG6" s="33">
        <f t="shared" si="7"/>
        <v>96.59</v>
      </c>
      <c r="BH6" s="33">
        <f t="shared" si="7"/>
        <v>76</v>
      </c>
      <c r="BI6" s="33">
        <f t="shared" si="7"/>
        <v>410.36</v>
      </c>
      <c r="BJ6" s="33">
        <f t="shared" si="7"/>
        <v>421.01</v>
      </c>
      <c r="BK6" s="33">
        <f t="shared" si="7"/>
        <v>202.91</v>
      </c>
      <c r="BL6" s="33">
        <f t="shared" si="7"/>
        <v>232.83</v>
      </c>
      <c r="BM6" s="33">
        <f t="shared" si="7"/>
        <v>261.08</v>
      </c>
      <c r="BN6" s="33">
        <f t="shared" si="7"/>
        <v>241.49</v>
      </c>
      <c r="BO6" s="32" t="str">
        <f>IF(BO7="","",IF(BO7="-","【-】","【"&amp;SUBSTITUTE(TEXT(BO7,"#,##0.00"),"-","△")&amp;"】"))</f>
        <v>【345.93】</v>
      </c>
      <c r="BP6" s="33">
        <f>IF(BP7="",NA(),BP7)</f>
        <v>58.12</v>
      </c>
      <c r="BQ6" s="33">
        <f t="shared" ref="BQ6:BY6" si="8">IF(BQ7="",NA(),BQ7)</f>
        <v>65.989999999999995</v>
      </c>
      <c r="BR6" s="33">
        <f t="shared" si="8"/>
        <v>99.72</v>
      </c>
      <c r="BS6" s="33">
        <f t="shared" si="8"/>
        <v>135.97999999999999</v>
      </c>
      <c r="BT6" s="33">
        <f t="shared" si="8"/>
        <v>55.07</v>
      </c>
      <c r="BU6" s="33">
        <f t="shared" si="8"/>
        <v>58.98</v>
      </c>
      <c r="BV6" s="33">
        <f t="shared" si="8"/>
        <v>72.77</v>
      </c>
      <c r="BW6" s="33">
        <f t="shared" si="8"/>
        <v>67.92</v>
      </c>
      <c r="BX6" s="33">
        <f t="shared" si="8"/>
        <v>68.61</v>
      </c>
      <c r="BY6" s="33">
        <f t="shared" si="8"/>
        <v>65.7</v>
      </c>
      <c r="BZ6" s="32" t="str">
        <f>IF(BZ7="","",IF(BZ7="-","【-】","【"&amp;SUBSTITUTE(TEXT(BZ7,"#,##0.00"),"-","△")&amp;"】"))</f>
        <v>【59.44】</v>
      </c>
      <c r="CA6" s="33">
        <f>IF(CA7="",NA(),CA7)</f>
        <v>150</v>
      </c>
      <c r="CB6" s="33">
        <f t="shared" ref="CB6:CJ6" si="9">IF(CB7="",NA(),CB7)</f>
        <v>150.01</v>
      </c>
      <c r="CC6" s="33">
        <f t="shared" si="9"/>
        <v>134.19999999999999</v>
      </c>
      <c r="CD6" s="33">
        <f t="shared" si="9"/>
        <v>101.62</v>
      </c>
      <c r="CE6" s="33">
        <f t="shared" si="9"/>
        <v>252.64</v>
      </c>
      <c r="CF6" s="33">
        <f t="shared" si="9"/>
        <v>253.84</v>
      </c>
      <c r="CG6" s="33">
        <f t="shared" si="9"/>
        <v>243.06</v>
      </c>
      <c r="CH6" s="33">
        <f t="shared" si="9"/>
        <v>229.12</v>
      </c>
      <c r="CI6" s="33">
        <f t="shared" si="9"/>
        <v>241.18</v>
      </c>
      <c r="CJ6" s="33">
        <f t="shared" si="9"/>
        <v>247.94</v>
      </c>
      <c r="CK6" s="32" t="str">
        <f>IF(CK7="","",IF(CK7="-","【-】","【"&amp;SUBSTITUTE(TEXT(CK7,"#,##0.00"),"-","△")&amp;"】"))</f>
        <v>【272.79】</v>
      </c>
      <c r="CL6" s="33">
        <f>IF(CL7="",NA(),CL7)</f>
        <v>73.650000000000006</v>
      </c>
      <c r="CM6" s="33">
        <f t="shared" ref="CM6:CU6" si="10">IF(CM7="",NA(),CM7)</f>
        <v>77.7</v>
      </c>
      <c r="CN6" s="33">
        <f t="shared" si="10"/>
        <v>78.38</v>
      </c>
      <c r="CO6" s="33">
        <f t="shared" si="10"/>
        <v>91.89</v>
      </c>
      <c r="CP6" s="33">
        <f t="shared" si="10"/>
        <v>95.95</v>
      </c>
      <c r="CQ6" s="33">
        <f t="shared" si="10"/>
        <v>60.03</v>
      </c>
      <c r="CR6" s="33">
        <f t="shared" si="10"/>
        <v>51.83</v>
      </c>
      <c r="CS6" s="33">
        <f t="shared" si="10"/>
        <v>59.5</v>
      </c>
      <c r="CT6" s="33">
        <f t="shared" si="10"/>
        <v>53.84</v>
      </c>
      <c r="CU6" s="33">
        <f t="shared" si="10"/>
        <v>60.25</v>
      </c>
      <c r="CV6" s="32" t="str">
        <f>IF(CV7="","",IF(CV7="-","【-】","【"&amp;SUBSTITUTE(TEXT(CV7,"#,##0.00"),"-","△")&amp;"】"))</f>
        <v>【58.84】</v>
      </c>
      <c r="CW6" s="33">
        <f>IF(CW7="",NA(),CW7)</f>
        <v>94.67</v>
      </c>
      <c r="CX6" s="33">
        <f t="shared" ref="CX6:DF6" si="11">IF(CX7="",NA(),CX7)</f>
        <v>94.87</v>
      </c>
      <c r="CY6" s="33">
        <f t="shared" si="11"/>
        <v>93.99</v>
      </c>
      <c r="CZ6" s="33">
        <f t="shared" si="11"/>
        <v>94.57</v>
      </c>
      <c r="DA6" s="33">
        <f t="shared" si="11"/>
        <v>100</v>
      </c>
      <c r="DB6" s="33">
        <f t="shared" si="11"/>
        <v>76.8</v>
      </c>
      <c r="DC6" s="33">
        <f t="shared" si="11"/>
        <v>97.64</v>
      </c>
      <c r="DD6" s="33">
        <f t="shared" si="11"/>
        <v>92.37</v>
      </c>
      <c r="DE6" s="33">
        <f t="shared" si="11"/>
        <v>95.04</v>
      </c>
      <c r="DF6" s="33">
        <f t="shared" si="11"/>
        <v>95.26</v>
      </c>
      <c r="DG6" s="32" t="str">
        <f>IF(DG7="","",IF(DG7="-","【-】","【"&amp;SUBSTITUTE(TEXT(DG7,"#,##0.00"),"-","△")&amp;"】"))</f>
        <v>【74.35】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2015</v>
      </c>
      <c r="C7" s="35">
        <v>393631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13.25</v>
      </c>
      <c r="P7" s="36">
        <v>100</v>
      </c>
      <c r="Q7" s="36">
        <v>2762</v>
      </c>
      <c r="R7" s="36">
        <v>4084</v>
      </c>
      <c r="S7" s="36">
        <v>212.13</v>
      </c>
      <c r="T7" s="36">
        <v>19.25</v>
      </c>
      <c r="U7" s="36">
        <v>538</v>
      </c>
      <c r="V7" s="36">
        <v>210.74</v>
      </c>
      <c r="W7" s="36">
        <v>2.5499999999999998</v>
      </c>
      <c r="X7" s="36">
        <v>68.040000000000006</v>
      </c>
      <c r="Y7" s="36">
        <v>73.17</v>
      </c>
      <c r="Z7" s="36">
        <v>112.58</v>
      </c>
      <c r="AA7" s="36">
        <v>149.37</v>
      </c>
      <c r="AB7" s="36">
        <v>100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222.33</v>
      </c>
      <c r="BF7" s="36">
        <v>178.43</v>
      </c>
      <c r="BG7" s="36">
        <v>96.59</v>
      </c>
      <c r="BH7" s="36">
        <v>76</v>
      </c>
      <c r="BI7" s="36">
        <v>410.36</v>
      </c>
      <c r="BJ7" s="36">
        <v>421.01</v>
      </c>
      <c r="BK7" s="36">
        <v>202.91</v>
      </c>
      <c r="BL7" s="36">
        <v>232.83</v>
      </c>
      <c r="BM7" s="36">
        <v>261.08</v>
      </c>
      <c r="BN7" s="36">
        <v>241.49</v>
      </c>
      <c r="BO7" s="36">
        <v>345.93</v>
      </c>
      <c r="BP7" s="36">
        <v>58.12</v>
      </c>
      <c r="BQ7" s="36">
        <v>65.989999999999995</v>
      </c>
      <c r="BR7" s="36">
        <v>99.72</v>
      </c>
      <c r="BS7" s="36">
        <v>135.97999999999999</v>
      </c>
      <c r="BT7" s="36">
        <v>55.07</v>
      </c>
      <c r="BU7" s="36">
        <v>58.98</v>
      </c>
      <c r="BV7" s="36">
        <v>72.77</v>
      </c>
      <c r="BW7" s="36">
        <v>67.92</v>
      </c>
      <c r="BX7" s="36">
        <v>68.61</v>
      </c>
      <c r="BY7" s="36">
        <v>65.7</v>
      </c>
      <c r="BZ7" s="36">
        <v>59.44</v>
      </c>
      <c r="CA7" s="36">
        <v>150</v>
      </c>
      <c r="CB7" s="36">
        <v>150.01</v>
      </c>
      <c r="CC7" s="36">
        <v>134.19999999999999</v>
      </c>
      <c r="CD7" s="36">
        <v>101.62</v>
      </c>
      <c r="CE7" s="36">
        <v>252.64</v>
      </c>
      <c r="CF7" s="36">
        <v>253.84</v>
      </c>
      <c r="CG7" s="36">
        <v>243.06</v>
      </c>
      <c r="CH7" s="36">
        <v>229.12</v>
      </c>
      <c r="CI7" s="36">
        <v>241.18</v>
      </c>
      <c r="CJ7" s="36">
        <v>247.94</v>
      </c>
      <c r="CK7" s="36">
        <v>272.79000000000002</v>
      </c>
      <c r="CL7" s="36">
        <v>73.650000000000006</v>
      </c>
      <c r="CM7" s="36">
        <v>77.7</v>
      </c>
      <c r="CN7" s="36">
        <v>78.38</v>
      </c>
      <c r="CO7" s="36">
        <v>91.89</v>
      </c>
      <c r="CP7" s="36">
        <v>95.95</v>
      </c>
      <c r="CQ7" s="36">
        <v>60.03</v>
      </c>
      <c r="CR7" s="36">
        <v>51.83</v>
      </c>
      <c r="CS7" s="36">
        <v>59.5</v>
      </c>
      <c r="CT7" s="36">
        <v>53.84</v>
      </c>
      <c r="CU7" s="36">
        <v>60.25</v>
      </c>
      <c r="CV7" s="36">
        <v>58.84</v>
      </c>
      <c r="CW7" s="36">
        <v>94.67</v>
      </c>
      <c r="CX7" s="36">
        <v>94.87</v>
      </c>
      <c r="CY7" s="36">
        <v>93.99</v>
      </c>
      <c r="CZ7" s="36">
        <v>94.57</v>
      </c>
      <c r="DA7" s="36">
        <v>100</v>
      </c>
      <c r="DB7" s="36">
        <v>76.8</v>
      </c>
      <c r="DC7" s="36">
        <v>97.64</v>
      </c>
      <c r="DD7" s="36">
        <v>92.37</v>
      </c>
      <c r="DE7" s="36">
        <v>95.04</v>
      </c>
      <c r="DF7" s="36">
        <v>95.26</v>
      </c>
      <c r="DG7" s="36">
        <v>74.349999999999994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高橋 英理子</cp:lastModifiedBy>
  <cp:lastPrinted>2017-03-12T07:15:41Z</cp:lastPrinted>
  <dcterms:created xsi:type="dcterms:W3CDTF">2017-02-08T03:24:14Z</dcterms:created>
  <dcterms:modified xsi:type="dcterms:W3CDTF">2017-03-12T07:15:42Z</dcterms:modified>
  <cp:category/>
</cp:coreProperties>
</file>