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810" yWindow="915" windowWidth="14940" windowHeight="889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<sst xmlns="http://schemas.openxmlformats.org/spreadsheetml/2006/main" count="232" uniqueCount="111">
  <si>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</si>
  <si>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</si>
  <si>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</si>
  <si>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</si>
  <si>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</si>
  <si>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</si>
  <si>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</si>
  <si>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</si>
  <si>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</si>
  <si>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</si>
  <si>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</si>
  <si>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</si>
  <si>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</si>
  <si>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</si>
  <si>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</si>
  <si>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</si>
  <si>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</si>
  <si>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</si>
  <si>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</si>
  <si>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</si>
  <si>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</si>
  <si>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</si>
  <si>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</si>
  <si>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</si>
  <si>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</si>
  <si>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</si>
  <si>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</si>
  <si>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</si>
  <si>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</si>
  <si>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</si>
  <si>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</si>
  <si>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</si>
  <si>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</si>
  <si>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</si>
  <si>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</si>
  <si>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</si>
  <si>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</si>
  <si>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</si>
  <si>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</si>
  <si>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</si>
  <si>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</si>
  <si>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</si>
  <si>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</si>
  <si>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</si>
  <si>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</si>
  <si>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</si>
  <si>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</si>
  <si>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</si>
  <si>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</si>
  <si>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</si>
  <si>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</si>
  <si>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</si>
  <si>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</si>
  <si>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</si>
  <si>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</si>
  <si>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</si>
  <si>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</si>
  <si>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</si>
  <si>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</si>
  <si>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</si>
  <si>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</si>
  <si>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</si>
  <si>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</si>
  <si>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</si>
  <si>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</si>
  <si>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</si>
  <si>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</si>
  <si>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</si>
  <si>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</si>
  <si>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</si>
  <si>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</si>
  <si>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</si>
  <si>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</si>
  <si>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</si>
  <si>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</si>
  <si>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</si>
  <si>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</si>
  <si>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</si>
  <si>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</si>
  <si>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</si>
  <si>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</si>
  <si>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</si>
  <si>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</si>
  <si>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</si>
  <si>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</si>
  <si>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</si>
  <si>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</si>
  <si>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</si>
  <si>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</si>
  <si>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</si>
  <si>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</si>
  <si>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</si>
  <si>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</si>
  <si>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</si>
  <si>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</si>
  <si>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</si>
  <si>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津野町</t>
  </si>
  <si>
    <t>法非適用</t>
  </si>
  <si>
    <t>下水道事業</t>
  </si>
  <si>
    <t>特定地域生活排水処理</t>
  </si>
  <si>
    <t>K2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</si>
  <si>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</si>
  <si>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</si>
  <si>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</si>
  <si>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</si>
  <si>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</si>
  <si>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</si>
  <si>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</si>
  <si>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①については、H23からH26にかけて70％付近を推移していたが、H27で大幅に上昇しており、経営改善の成果が見られる。今後も継続して改善に向けた取組を行っていく。
　⑤については前年に続き回収率が上昇し、改善傾向がみられるので、引き続き経営改善を図る。
　⑥が類似団体平均より低く、⑦が類似団体平均より高いことから、比較的効率の良い汚水処理ができていると判断できる。</t>
    <phoneticPr fontId="4"/>
  </si>
  <si>
    <t>　当町は下水処理を戸別浄化槽で行っており、管渠の老朽化の該当はないが、浄化槽本体の老朽化への対応の必要がある。
　浄化槽の耐用年数は、その使用実績より現在30年以上とされており、当町管理浄化槽でその耐用年数を超えたものはなく、老朽化への対応は10年程度先の見込みとなっている。</t>
    <phoneticPr fontId="4"/>
  </si>
  <si>
    <t>　今後も引き続き経営改善に向けての取組を行っていく必要がある。
　さらに、浄化槽の新規設置に加え、老朽化対策へ向けて将来的に支出の増も見込まれるため、料金改定も視野に入れた経営を行う。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</si>
</sst>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26144"/>
        <c:axId val="11253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26144"/>
        <c:axId val="112530560"/>
      </c:lineChart>
      <c:dateAx>
        <c:axId val="11072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530560"/>
        <c:crosses val="autoZero"/>
        <c:auto val="1"/>
        <c:lblOffset val="100"/>
        <c:baseTimeUnit val="years"/>
      </c:dateAx>
      <c:valAx>
        <c:axId val="11253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72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97920"/>
        <c:axId val="15611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49.56</c:v>
                </c:pt>
                <c:pt idx="1">
                  <c:v>51.83</c:v>
                </c:pt>
                <c:pt idx="2">
                  <c:v>59.5</c:v>
                </c:pt>
                <c:pt idx="3">
                  <c:v>53.84</c:v>
                </c:pt>
                <c:pt idx="4">
                  <c:v>60.25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97920"/>
        <c:axId val="156116480"/>
      </c:lineChart>
      <c:dateAx>
        <c:axId val="15609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116480"/>
        <c:crosses val="autoZero"/>
        <c:auto val="1"/>
        <c:lblOffset val="100"/>
        <c:baseTimeUnit val="years"/>
      </c:dateAx>
      <c:valAx>
        <c:axId val="15611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9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138496"/>
        <c:axId val="156148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98.1</c:v>
                </c:pt>
                <c:pt idx="1">
                  <c:v>97.64</c:v>
                </c:pt>
                <c:pt idx="2">
                  <c:v>92.37</c:v>
                </c:pt>
                <c:pt idx="3">
                  <c:v>95.04</c:v>
                </c:pt>
                <c:pt idx="4">
                  <c:v>95.26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138496"/>
        <c:axId val="156148864"/>
      </c:lineChart>
      <c:dateAx>
        <c:axId val="156138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148864"/>
        <c:crosses val="autoZero"/>
        <c:auto val="1"/>
        <c:lblOffset val="100"/>
        <c:baseTimeUnit val="years"/>
      </c:dateAx>
      <c:valAx>
        <c:axId val="156148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138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70.959999999999994</c:v>
                </c:pt>
                <c:pt idx="1">
                  <c:v>70.959999999999994</c:v>
                </c:pt>
                <c:pt idx="2">
                  <c:v>71.040000000000006</c:v>
                </c:pt>
                <c:pt idx="3">
                  <c:v>71.28</c:v>
                </c:pt>
                <c:pt idx="4">
                  <c:v>129.30000000000001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64864"/>
        <c:axId val="112571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564864"/>
        <c:axId val="112571136"/>
      </c:lineChart>
      <c:dateAx>
        <c:axId val="11256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571136"/>
        <c:crosses val="autoZero"/>
        <c:auto val="1"/>
        <c:lblOffset val="100"/>
        <c:baseTimeUnit val="years"/>
      </c:dateAx>
      <c:valAx>
        <c:axId val="112571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56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703744"/>
        <c:axId val="11275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703744"/>
        <c:axId val="112750976"/>
      </c:lineChart>
      <c:dateAx>
        <c:axId val="11270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2750976"/>
        <c:crosses val="autoZero"/>
        <c:auto val="1"/>
        <c:lblOffset val="100"/>
        <c:baseTimeUnit val="years"/>
      </c:dateAx>
      <c:valAx>
        <c:axId val="11275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70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19488"/>
        <c:axId val="148746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19488"/>
        <c:axId val="148746240"/>
      </c:lineChart>
      <c:dateAx>
        <c:axId val="14871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46240"/>
        <c:crosses val="autoZero"/>
        <c:auto val="1"/>
        <c:lblOffset val="100"/>
        <c:baseTimeUnit val="years"/>
      </c:dateAx>
      <c:valAx>
        <c:axId val="148746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1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19808"/>
        <c:axId val="14892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19808"/>
        <c:axId val="148921728"/>
      </c:lineChart>
      <c:dateAx>
        <c:axId val="148919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21728"/>
        <c:crosses val="autoZero"/>
        <c:auto val="1"/>
        <c:lblOffset val="100"/>
        <c:baseTimeUnit val="years"/>
      </c:dateAx>
      <c:valAx>
        <c:axId val="14892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19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33504"/>
        <c:axId val="15293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33504"/>
        <c:axId val="152935424"/>
      </c:lineChart>
      <c:dateAx>
        <c:axId val="15293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35424"/>
        <c:crosses val="autoZero"/>
        <c:auto val="1"/>
        <c:lblOffset val="100"/>
        <c:baseTimeUnit val="years"/>
      </c:dateAx>
      <c:valAx>
        <c:axId val="15293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3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57696"/>
        <c:axId val="15295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188.97</c:v>
                </c:pt>
                <c:pt idx="1">
                  <c:v>202.91</c:v>
                </c:pt>
                <c:pt idx="2">
                  <c:v>232.83</c:v>
                </c:pt>
                <c:pt idx="3">
                  <c:v>261.08</c:v>
                </c:pt>
                <c:pt idx="4">
                  <c:v>241.49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57696"/>
        <c:axId val="152959616"/>
      </c:lineChart>
      <c:dateAx>
        <c:axId val="15295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2959616"/>
        <c:crosses val="autoZero"/>
        <c:auto val="1"/>
        <c:lblOffset val="100"/>
        <c:baseTimeUnit val="years"/>
      </c:dateAx>
      <c:valAx>
        <c:axId val="15295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295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57.85</c:v>
                </c:pt>
                <c:pt idx="1">
                  <c:v>58.24</c:v>
                </c:pt>
                <c:pt idx="2">
                  <c:v>63.04</c:v>
                </c:pt>
                <c:pt idx="3">
                  <c:v>100.07</c:v>
                </c:pt>
                <c:pt idx="4">
                  <c:v>186.27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919296"/>
        <c:axId val="15492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75.040000000000006</c:v>
                </c:pt>
                <c:pt idx="1">
                  <c:v>72.77</c:v>
                </c:pt>
                <c:pt idx="2">
                  <c:v>67.92</c:v>
                </c:pt>
                <c:pt idx="3">
                  <c:v>68.61</c:v>
                </c:pt>
                <c:pt idx="4">
                  <c:v>65.7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919296"/>
        <c:axId val="154921216"/>
      </c:lineChart>
      <c:dateAx>
        <c:axId val="15491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4921216"/>
        <c:crosses val="autoZero"/>
        <c:auto val="1"/>
        <c:lblOffset val="100"/>
        <c:baseTimeUnit val="years"/>
      </c:dateAx>
      <c:valAx>
        <c:axId val="15492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491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222.25</c:v>
                </c:pt>
                <c:pt idx="1">
                  <c:v>214.05</c:v>
                </c:pt>
                <c:pt idx="2">
                  <c:v>200.77</c:v>
                </c:pt>
                <c:pt idx="3">
                  <c:v>133.44999999999999</c:v>
                </c:pt>
                <c:pt idx="4">
                  <c:v>75.290000000000006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065792"/>
        <c:axId val="15606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241.94</c:v>
                </c:pt>
                <c:pt idx="1">
                  <c:v>243.06</c:v>
                </c:pt>
                <c:pt idx="2">
                  <c:v>229.12</c:v>
                </c:pt>
                <c:pt idx="3">
                  <c:v>241.18</c:v>
                </c:pt>
                <c:pt idx="4">
                  <c:v>247.94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065792"/>
        <c:axId val="156067712"/>
      </c:lineChart>
      <c:dateAx>
        <c:axId val="156065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6067712"/>
        <c:crosses val="autoZero"/>
        <c:auto val="1"/>
        <c:lblOffset val="100"/>
        <c:baseTimeUnit val="years"/>
      </c:dateAx>
      <c:valAx>
        <c:axId val="15606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6065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【272.79】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U13" zoomScale="55" zoomScaleNormal="55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津野町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6143</v>
      </c>
      <c r="AM8" s="64"/>
      <c r="AN8" s="64"/>
      <c r="AO8" s="64"/>
      <c r="AP8" s="64"/>
      <c r="AQ8" s="64"/>
      <c r="AR8" s="64"/>
      <c r="AS8" s="64"/>
      <c r="AT8" s="63">
        <f>データ!S6</f>
        <v>197.85</v>
      </c>
      <c r="AU8" s="63"/>
      <c r="AV8" s="63"/>
      <c r="AW8" s="63"/>
      <c r="AX8" s="63"/>
      <c r="AY8" s="63"/>
      <c r="AZ8" s="63"/>
      <c r="BA8" s="63"/>
      <c r="BB8" s="63">
        <f>データ!T6</f>
        <v>31.05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40.159999999999997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2570</v>
      </c>
      <c r="AE10" s="64"/>
      <c r="AF10" s="64"/>
      <c r="AG10" s="64"/>
      <c r="AH10" s="64"/>
      <c r="AI10" s="64"/>
      <c r="AJ10" s="64"/>
      <c r="AK10" s="2"/>
      <c r="AL10" s="64">
        <f>データ!U6</f>
        <v>2459</v>
      </c>
      <c r="AM10" s="64"/>
      <c r="AN10" s="64"/>
      <c r="AO10" s="64"/>
      <c r="AP10" s="64"/>
      <c r="AQ10" s="64"/>
      <c r="AR10" s="64"/>
      <c r="AS10" s="64"/>
      <c r="AT10" s="63">
        <f>データ!V6</f>
        <v>197.98</v>
      </c>
      <c r="AU10" s="63"/>
      <c r="AV10" s="63"/>
      <c r="AW10" s="63"/>
      <c r="AX10" s="63"/>
      <c r="AY10" s="63"/>
      <c r="AZ10" s="63"/>
      <c r="BA10" s="63"/>
      <c r="BB10" s="63">
        <f>データ!W6</f>
        <v>12.42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394114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高知県　津野町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40.159999999999997</v>
      </c>
      <c r="P6" s="32">
        <f t="shared" si="3"/>
        <v>100</v>
      </c>
      <c r="Q6" s="32">
        <f t="shared" si="3"/>
        <v>2570</v>
      </c>
      <c r="R6" s="32">
        <f t="shared" si="3"/>
        <v>6143</v>
      </c>
      <c r="S6" s="32">
        <f t="shared" si="3"/>
        <v>197.85</v>
      </c>
      <c r="T6" s="32">
        <f t="shared" si="3"/>
        <v>31.05</v>
      </c>
      <c r="U6" s="32">
        <f t="shared" si="3"/>
        <v>2459</v>
      </c>
      <c r="V6" s="32">
        <f t="shared" si="3"/>
        <v>197.98</v>
      </c>
      <c r="W6" s="32">
        <f t="shared" si="3"/>
        <v>12.42</v>
      </c>
      <c r="X6" s="33">
        <f>IF(X7="",NA(),X7)</f>
        <v>70.959999999999994</v>
      </c>
      <c r="Y6" s="33">
        <f t="shared" ref="Y6:AG6" si="4">IF(Y7="",NA(),Y7)</f>
        <v>70.959999999999994</v>
      </c>
      <c r="Z6" s="33">
        <f t="shared" si="4"/>
        <v>71.040000000000006</v>
      </c>
      <c r="AA6" s="33">
        <f t="shared" si="4"/>
        <v>71.28</v>
      </c>
      <c r="AB6" s="33">
        <f t="shared" si="4"/>
        <v>129.30000000000001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188.97</v>
      </c>
      <c r="BK6" s="33">
        <f t="shared" si="7"/>
        <v>202.91</v>
      </c>
      <c r="BL6" s="33">
        <f t="shared" si="7"/>
        <v>232.83</v>
      </c>
      <c r="BM6" s="33">
        <f t="shared" si="7"/>
        <v>261.08</v>
      </c>
      <c r="BN6" s="33">
        <f t="shared" si="7"/>
        <v>241.49</v>
      </c>
      <c r="BO6" s="32" t="str">
        <f>IF(BO7="","",IF(BO7="-","【-】","【"&amp;SUBSTITUTE(TEXT(BO7,"#,##0.00"),"-","△")&amp;"】"))</f>
        <v>【345.93】</v>
      </c>
      <c r="BP6" s="33">
        <f>IF(BP7="",NA(),BP7)</f>
        <v>57.85</v>
      </c>
      <c r="BQ6" s="33">
        <f t="shared" ref="BQ6:BY6" si="8">IF(BQ7="",NA(),BQ7)</f>
        <v>58.24</v>
      </c>
      <c r="BR6" s="33">
        <f t="shared" si="8"/>
        <v>63.04</v>
      </c>
      <c r="BS6" s="33">
        <f t="shared" si="8"/>
        <v>100.07</v>
      </c>
      <c r="BT6" s="33">
        <f t="shared" si="8"/>
        <v>186.27</v>
      </c>
      <c r="BU6" s="33">
        <f t="shared" si="8"/>
        <v>75.040000000000006</v>
      </c>
      <c r="BV6" s="33">
        <f t="shared" si="8"/>
        <v>72.77</v>
      </c>
      <c r="BW6" s="33">
        <f t="shared" si="8"/>
        <v>67.92</v>
      </c>
      <c r="BX6" s="33">
        <f t="shared" si="8"/>
        <v>68.61</v>
      </c>
      <c r="BY6" s="33">
        <f t="shared" si="8"/>
        <v>65.7</v>
      </c>
      <c r="BZ6" s="32" t="str">
        <f>IF(BZ7="","",IF(BZ7="-","【-】","【"&amp;SUBSTITUTE(TEXT(BZ7,"#,##0.00"),"-","△")&amp;"】"))</f>
        <v>【59.44】</v>
      </c>
      <c r="CA6" s="33">
        <f>IF(CA7="",NA(),CA7)</f>
        <v>222.25</v>
      </c>
      <c r="CB6" s="33">
        <f t="shared" ref="CB6:CJ6" si="9">IF(CB7="",NA(),CB7)</f>
        <v>214.05</v>
      </c>
      <c r="CC6" s="33">
        <f t="shared" si="9"/>
        <v>200.77</v>
      </c>
      <c r="CD6" s="33">
        <f t="shared" si="9"/>
        <v>133.44999999999999</v>
      </c>
      <c r="CE6" s="33">
        <f t="shared" si="9"/>
        <v>75.290000000000006</v>
      </c>
      <c r="CF6" s="33">
        <f t="shared" si="9"/>
        <v>241.94</v>
      </c>
      <c r="CG6" s="33">
        <f t="shared" si="9"/>
        <v>243.06</v>
      </c>
      <c r="CH6" s="33">
        <f t="shared" si="9"/>
        <v>229.12</v>
      </c>
      <c r="CI6" s="33">
        <f t="shared" si="9"/>
        <v>241.18</v>
      </c>
      <c r="CJ6" s="33">
        <f t="shared" si="9"/>
        <v>247.94</v>
      </c>
      <c r="CK6" s="32" t="str">
        <f>IF(CK7="","",IF(CK7="-","【-】","【"&amp;SUBSTITUTE(TEXT(CK7,"#,##0.00"),"-","△")&amp;"】"))</f>
        <v>【272.79】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49.56</v>
      </c>
      <c r="CR6" s="33">
        <f t="shared" si="10"/>
        <v>51.83</v>
      </c>
      <c r="CS6" s="33">
        <f t="shared" si="10"/>
        <v>59.5</v>
      </c>
      <c r="CT6" s="33">
        <f t="shared" si="10"/>
        <v>53.84</v>
      </c>
      <c r="CU6" s="33">
        <f t="shared" si="10"/>
        <v>60.25</v>
      </c>
      <c r="CV6" s="32" t="str">
        <f>IF(CV7="","",IF(CV7="-","【-】","【"&amp;SUBSTITUTE(TEXT(CV7,"#,##0.00"),"-","△")&amp;"】"))</f>
        <v>【58.84】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98.1</v>
      </c>
      <c r="DC6" s="33">
        <f t="shared" si="11"/>
        <v>97.64</v>
      </c>
      <c r="DD6" s="33">
        <f t="shared" si="11"/>
        <v>92.37</v>
      </c>
      <c r="DE6" s="33">
        <f t="shared" si="11"/>
        <v>95.04</v>
      </c>
      <c r="DF6" s="33">
        <f t="shared" si="11"/>
        <v>95.26</v>
      </c>
      <c r="DG6" s="32" t="str">
        <f>IF(DG7="","",IF(DG7="-","【-】","【"&amp;SUBSTITUTE(TEXT(DG7,"#,##0.00"),"-","△")&amp;"】"))</f>
        <v>【74.35】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394114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40.159999999999997</v>
      </c>
      <c r="P7" s="36">
        <v>100</v>
      </c>
      <c r="Q7" s="36">
        <v>2570</v>
      </c>
      <c r="R7" s="36">
        <v>6143</v>
      </c>
      <c r="S7" s="36">
        <v>197.85</v>
      </c>
      <c r="T7" s="36">
        <v>31.05</v>
      </c>
      <c r="U7" s="36">
        <v>2459</v>
      </c>
      <c r="V7" s="36">
        <v>197.98</v>
      </c>
      <c r="W7" s="36">
        <v>12.42</v>
      </c>
      <c r="X7" s="36">
        <v>70.959999999999994</v>
      </c>
      <c r="Y7" s="36">
        <v>70.959999999999994</v>
      </c>
      <c r="Z7" s="36">
        <v>71.040000000000006</v>
      </c>
      <c r="AA7" s="36">
        <v>71.28</v>
      </c>
      <c r="AB7" s="36">
        <v>129.30000000000001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188.97</v>
      </c>
      <c r="BK7" s="36">
        <v>202.91</v>
      </c>
      <c r="BL7" s="36">
        <v>232.83</v>
      </c>
      <c r="BM7" s="36">
        <v>261.08</v>
      </c>
      <c r="BN7" s="36">
        <v>241.49</v>
      </c>
      <c r="BO7" s="36">
        <v>345.93</v>
      </c>
      <c r="BP7" s="36">
        <v>57.85</v>
      </c>
      <c r="BQ7" s="36">
        <v>58.24</v>
      </c>
      <c r="BR7" s="36">
        <v>63.04</v>
      </c>
      <c r="BS7" s="36">
        <v>100.07</v>
      </c>
      <c r="BT7" s="36">
        <v>186.27</v>
      </c>
      <c r="BU7" s="36">
        <v>75.040000000000006</v>
      </c>
      <c r="BV7" s="36">
        <v>72.77</v>
      </c>
      <c r="BW7" s="36">
        <v>67.92</v>
      </c>
      <c r="BX7" s="36">
        <v>68.61</v>
      </c>
      <c r="BY7" s="36">
        <v>65.7</v>
      </c>
      <c r="BZ7" s="36">
        <v>59.44</v>
      </c>
      <c r="CA7" s="36">
        <v>222.25</v>
      </c>
      <c r="CB7" s="36">
        <v>214.05</v>
      </c>
      <c r="CC7" s="36">
        <v>200.77</v>
      </c>
      <c r="CD7" s="36">
        <v>133.44999999999999</v>
      </c>
      <c r="CE7" s="36">
        <v>75.290000000000006</v>
      </c>
      <c r="CF7" s="36">
        <v>241.94</v>
      </c>
      <c r="CG7" s="36">
        <v>243.06</v>
      </c>
      <c r="CH7" s="36">
        <v>229.12</v>
      </c>
      <c r="CI7" s="36">
        <v>241.18</v>
      </c>
      <c r="CJ7" s="36">
        <v>247.94</v>
      </c>
      <c r="CK7" s="36">
        <v>272.79000000000002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49.56</v>
      </c>
      <c r="CR7" s="36">
        <v>51.83</v>
      </c>
      <c r="CS7" s="36">
        <v>59.5</v>
      </c>
      <c r="CT7" s="36">
        <v>53.84</v>
      </c>
      <c r="CU7" s="36">
        <v>60.25</v>
      </c>
      <c r="CV7" s="36">
        <v>58.84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98.1</v>
      </c>
      <c r="DC7" s="36">
        <v>97.64</v>
      </c>
      <c r="DD7" s="36">
        <v>92.37</v>
      </c>
      <c r="DE7" s="36">
        <v>95.04</v>
      </c>
      <c r="DF7" s="36">
        <v>95.26</v>
      </c>
      <c r="DG7" s="36">
        <v>74.349999999999994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hbis</cp:lastModifiedBy>
  <dcterms:created xsi:type="dcterms:W3CDTF">2017-02-08T03:24:15Z</dcterms:created>
  <dcterms:modified xsi:type="dcterms:W3CDTF">2017-02-14T23:47:29Z</dcterms:modified>
</cp:coreProperties>
</file>