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niiya\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<sst xmlns="http://schemas.openxmlformats.org/spreadsheetml/2006/main" count="237" uniqueCount="125">
  <si>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</si>
  <si>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</si>
  <si>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</si>
  <si>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</si>
  <si>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</si>
  <si>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</si>
  <si>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</si>
  <si>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</si>
  <si>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</si>
  <si>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</si>
  <si>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</si>
  <si>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</si>
  <si>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</si>
  <si>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</si>
  <si>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</si>
  <si>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</si>
  <si>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</si>
  <si>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</si>
  <si>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</si>
  <si>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</si>
  <si>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</si>
  <si>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</si>
  <si>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</si>
  <si>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</si>
  <si>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</si>
  <si>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</si>
  <si>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</si>
  <si>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</si>
  <si>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</si>
  <si>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</si>
  <si>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</si>
  <si>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</si>
  <si>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</si>
  <si>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</si>
  <si>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</si>
  <si>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</si>
  <si>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</si>
  <si>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</si>
  <si>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</si>
  <si>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</si>
  <si>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</si>
  <si>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</si>
  <si>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</si>
  <si>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</si>
  <si>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</si>
  <si>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</si>
  <si>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</si>
  <si>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</si>
  <si>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</si>
  <si>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</si>
  <si>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</si>
  <si>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</si>
  <si>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</si>
  <si>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</si>
  <si>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</si>
  <si>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</si>
  <si>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</si>
  <si>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</si>
  <si>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</si>
  <si>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</si>
  <si>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</si>
  <si>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</si>
  <si>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</si>
  <si>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</si>
  <si>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</si>
  <si>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</si>
  <si>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</si>
  <si>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</si>
  <si>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</si>
  <si>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</si>
  <si>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</si>
  <si>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</si>
  <si>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</si>
  <si>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</si>
  <si>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</si>
  <si>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</si>
  <si>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</si>
  <si>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</si>
  <si>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</si>
  <si>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</si>
  <si>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</si>
  <si>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</si>
  <si>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</si>
  <si>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</si>
  <si>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</si>
  <si>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</si>
  <si>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</si>
  <si>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</si>
  <si>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</si>
  <si>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</si>
  <si>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</si>
  <si>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</si>
  <si>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</si>
  <si>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</si>
  <si>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</si>
  <si>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</si>
  <si>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</si>
  <si>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</si>
  <si>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</si>
  <si>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</si>
  <si>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</si>
  <si>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</si>
  <si>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</si>
  <si>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</si>
  <si>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</si>
  <si>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</si>
  <si>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</si>
  <si>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</si>
  <si>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</si>
  <si>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三原村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</si>
  <si>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</si>
  <si>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</si>
  <si>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</si>
  <si>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</si>
  <si>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</si>
  <si>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</si>
  <si>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</si>
  <si>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</si>
  <si>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</si>
  <si>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</si>
  <si>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</si>
  <si>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管路等については耐用年数が来ていないため、管路の更新等は行っていないが、平成28年度においても漏水箇所が発見された為改善しています。今後は老朽化に伴い更新を実施していく中で、地震対策も考慮した更新が必要となり、厳しい財政状況が課題となる。</t>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</si>
  <si>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このような状況を踏まえ、水道事業の現状の分析を行い、将来の水需要量に見合った施設整備計画（長寿命化計画の策定）及び財政収支計画を作成するなど経営改善に向けた取組みが必要である。</t>
    <rPh sb="97" eb="99">
      <t>サクセイ</t>
    </rPh>
    <phoneticPr fontId="4"/>
  </si>
  <si>
    <t>非設置</t>
    <rPh sb="0" eb="1">
      <t>ヒ</t>
    </rPh>
    <rPh sb="1" eb="3">
      <t>セッチ</t>
    </rPh>
    <phoneticPr fontId="4"/>
  </si>
  <si>
    <t>給水人口が少ないため総収益が少なく、管路延長が人口の割りに長いため経費もかさみ、収益的収支比率については50％程度と平均値を下回り、料金回収率については平均値を上回っているものの、単年度赤字であることより、水道料金の改定を含めた経営改善の取組みが必要であると考えられる。
企業債残高は、これまで新たな起債の借入がなくＨ28年度には類似団体平均値を下回ったが、Ｈ31年度に水道設備整備を予定しており企業債残高が増となる見込みである。</t>
    <rPh sb="111" eb="112">
      <t>フク</t>
    </rPh>
    <rPh sb="136" eb="138">
      <t>キギョウ</t>
    </rPh>
    <rPh sb="138" eb="139">
      <t>サイ</t>
    </rPh>
    <rPh sb="139" eb="141">
      <t>ザンダカ</t>
    </rPh>
    <rPh sb="147" eb="148">
      <t>アラ</t>
    </rPh>
    <rPh sb="150" eb="152">
      <t>キサイ</t>
    </rPh>
    <rPh sb="153" eb="155">
      <t>カリイレ</t>
    </rPh>
    <rPh sb="161" eb="163">
      <t>ネンド</t>
    </rPh>
    <rPh sb="165" eb="167">
      <t>ルイジ</t>
    </rPh>
    <rPh sb="167" eb="169">
      <t>ダンタイ</t>
    </rPh>
    <rPh sb="169" eb="172">
      <t>ヘイキンチ</t>
    </rPh>
    <rPh sb="173" eb="175">
      <t>シタマワ</t>
    </rPh>
    <rPh sb="182" eb="184">
      <t>ネンド</t>
    </rPh>
    <rPh sb="185" eb="187">
      <t>スイドウ</t>
    </rPh>
    <rPh sb="187" eb="189">
      <t>セツビ</t>
    </rPh>
    <rPh sb="189" eb="191">
      <t>セイビ</t>
    </rPh>
    <rPh sb="192" eb="194">
      <t>ヨテイ</t>
    </rPh>
    <rPh sb="198" eb="200">
      <t>キギョウ</t>
    </rPh>
    <rPh sb="200" eb="201">
      <t>サイ</t>
    </rPh>
    <rPh sb="201" eb="203">
      <t>ザンダカ</t>
    </rPh>
    <rPh sb="204" eb="205">
      <t>ゾウ</t>
    </rPh>
    <rPh sb="208" eb="21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</si>
</sst>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7284064"/>
        <c:axId val="61741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607284064"/>
        <c:axId val="617411848"/>
      </c:lineChart>
      <c:dateAx>
        <c:axId val="607284064"/>
        <c:scaling>
          <c:orientation val="minMax"/>
        </c:scaling>
        <c:delete val="1"/>
        <c:axPos val="b"/>
        <c:numFmt formatCode="ge" sourceLinked="1"/>
        <c:majorTickMark val="none"/>
        <c:minorTickMark val="none"/>
        <c:tickLblPos val="none"/>
        <c:crossAx val="617411848"/>
        <c:crosses val="autoZero"/>
        <c:auto val="1"/>
        <c:lblOffset val="100"/>
        <c:baseTimeUnit val="years"/>
      </c:dateAx>
      <c:valAx>
        <c:axId val="6174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2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59.95</c:v>
                </c:pt>
                <c:pt idx="1">
                  <c:v>59.53</c:v>
                </c:pt>
                <c:pt idx="2">
                  <c:v>58.28</c:v>
                </c:pt>
                <c:pt idx="3">
                  <c:v>62.4</c:v>
                </c:pt>
                <c:pt idx="4">
                  <c:v>68.3</c:v>
                </c:pt>
              </c:numCache>
            </c:numRef>
          </c:val>
        </c:ser>
        <c:dLbls>
          <c:showLegendKey val="0"/>
          <c:showVal val="0"/>
          <c:showCatName val="0"/>
          <c:showSerName val="0"/>
          <c:showPercent val="0"/>
          <c:showBubbleSize val="0"/>
        </c:dLbls>
        <c:gapWidth val="150"/>
        <c:axId val="712034304"/>
        <c:axId val="71203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712034304"/>
        <c:axId val="712034696"/>
      </c:lineChart>
      <c:dateAx>
        <c:axId val="712034304"/>
        <c:scaling>
          <c:orientation val="minMax"/>
        </c:scaling>
        <c:delete val="1"/>
        <c:axPos val="b"/>
        <c:numFmt formatCode="ge" sourceLinked="1"/>
        <c:majorTickMark val="none"/>
        <c:minorTickMark val="none"/>
        <c:tickLblPos val="none"/>
        <c:crossAx val="712034696"/>
        <c:crosses val="autoZero"/>
        <c:auto val="1"/>
        <c:lblOffset val="100"/>
        <c:baseTimeUnit val="years"/>
      </c:dateAx>
      <c:valAx>
        <c:axId val="7120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74.5</c:v>
                </c:pt>
                <c:pt idx="1">
                  <c:v>75.040000000000006</c:v>
                </c:pt>
                <c:pt idx="2">
                  <c:v>74.13</c:v>
                </c:pt>
                <c:pt idx="3">
                  <c:v>69.5</c:v>
                </c:pt>
                <c:pt idx="4">
                  <c:v>64.680000000000007</c:v>
                </c:pt>
              </c:numCache>
            </c:numRef>
          </c:val>
        </c:ser>
        <c:dLbls>
          <c:showLegendKey val="0"/>
          <c:showVal val="0"/>
          <c:showCatName val="0"/>
          <c:showSerName val="0"/>
          <c:showPercent val="0"/>
          <c:showBubbleSize val="0"/>
        </c:dLbls>
        <c:gapWidth val="150"/>
        <c:axId val="712035872"/>
        <c:axId val="71211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712035872"/>
        <c:axId val="712112208"/>
      </c:lineChart>
      <c:dateAx>
        <c:axId val="712035872"/>
        <c:scaling>
          <c:orientation val="minMax"/>
        </c:scaling>
        <c:delete val="1"/>
        <c:axPos val="b"/>
        <c:numFmt formatCode="ge" sourceLinked="1"/>
        <c:majorTickMark val="none"/>
        <c:minorTickMark val="none"/>
        <c:tickLblPos val="none"/>
        <c:crossAx val="712112208"/>
        <c:crosses val="autoZero"/>
        <c:auto val="1"/>
        <c:lblOffset val="100"/>
        <c:baseTimeUnit val="years"/>
      </c:dateAx>
      <c:valAx>
        <c:axId val="71211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0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45.12</c:v>
                </c:pt>
                <c:pt idx="1">
                  <c:v>53.54</c:v>
                </c:pt>
                <c:pt idx="2">
                  <c:v>49.73</c:v>
                </c:pt>
                <c:pt idx="3">
                  <c:v>48.65</c:v>
                </c:pt>
                <c:pt idx="4">
                  <c:v>54.89</c:v>
                </c:pt>
              </c:numCache>
            </c:numRef>
          </c:val>
        </c:ser>
        <c:dLbls>
          <c:showLegendKey val="0"/>
          <c:showVal val="0"/>
          <c:showCatName val="0"/>
          <c:showSerName val="0"/>
          <c:showPercent val="0"/>
          <c:showBubbleSize val="0"/>
        </c:dLbls>
        <c:gapWidth val="150"/>
        <c:axId val="617413024"/>
        <c:axId val="61741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617413024"/>
        <c:axId val="617413416"/>
      </c:lineChart>
      <c:dateAx>
        <c:axId val="617413024"/>
        <c:scaling>
          <c:orientation val="minMax"/>
        </c:scaling>
        <c:delete val="1"/>
        <c:axPos val="b"/>
        <c:numFmt formatCode="ge" sourceLinked="1"/>
        <c:majorTickMark val="none"/>
        <c:minorTickMark val="none"/>
        <c:tickLblPos val="none"/>
        <c:crossAx val="617413416"/>
        <c:crosses val="autoZero"/>
        <c:auto val="1"/>
        <c:lblOffset val="100"/>
        <c:baseTimeUnit val="years"/>
      </c:dateAx>
      <c:valAx>
        <c:axId val="61741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4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526208"/>
        <c:axId val="62052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526208"/>
        <c:axId val="620526600"/>
      </c:lineChart>
      <c:dateAx>
        <c:axId val="620526208"/>
        <c:scaling>
          <c:orientation val="minMax"/>
        </c:scaling>
        <c:delete val="1"/>
        <c:axPos val="b"/>
        <c:numFmt formatCode="ge" sourceLinked="1"/>
        <c:majorTickMark val="none"/>
        <c:minorTickMark val="none"/>
        <c:tickLblPos val="none"/>
        <c:crossAx val="620526600"/>
        <c:crosses val="autoZero"/>
        <c:auto val="1"/>
        <c:lblOffset val="100"/>
        <c:baseTimeUnit val="years"/>
      </c:dateAx>
      <c:valAx>
        <c:axId val="6205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525816"/>
        <c:axId val="62051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525816"/>
        <c:axId val="620517144"/>
      </c:lineChart>
      <c:dateAx>
        <c:axId val="620525816"/>
        <c:scaling>
          <c:orientation val="minMax"/>
        </c:scaling>
        <c:delete val="1"/>
        <c:axPos val="b"/>
        <c:numFmt formatCode="ge" sourceLinked="1"/>
        <c:majorTickMark val="none"/>
        <c:minorTickMark val="none"/>
        <c:tickLblPos val="none"/>
        <c:crossAx val="620517144"/>
        <c:crosses val="autoZero"/>
        <c:auto val="1"/>
        <c:lblOffset val="100"/>
        <c:baseTimeUnit val="years"/>
      </c:dateAx>
      <c:valAx>
        <c:axId val="62051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5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2296528"/>
        <c:axId val="71229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2296528"/>
        <c:axId val="712296920"/>
      </c:lineChart>
      <c:dateAx>
        <c:axId val="712296528"/>
        <c:scaling>
          <c:orientation val="minMax"/>
        </c:scaling>
        <c:delete val="1"/>
        <c:axPos val="b"/>
        <c:numFmt formatCode="ge" sourceLinked="1"/>
        <c:majorTickMark val="none"/>
        <c:minorTickMark val="none"/>
        <c:tickLblPos val="none"/>
        <c:crossAx val="712296920"/>
        <c:crosses val="autoZero"/>
        <c:auto val="1"/>
        <c:lblOffset val="100"/>
        <c:baseTimeUnit val="years"/>
      </c:dateAx>
      <c:valAx>
        <c:axId val="71229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29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2298096"/>
        <c:axId val="620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2298096"/>
        <c:axId val="620636160"/>
      </c:lineChart>
      <c:dateAx>
        <c:axId val="712298096"/>
        <c:scaling>
          <c:orientation val="minMax"/>
        </c:scaling>
        <c:delete val="1"/>
        <c:axPos val="b"/>
        <c:numFmt formatCode="ge" sourceLinked="1"/>
        <c:majorTickMark val="none"/>
        <c:minorTickMark val="none"/>
        <c:tickLblPos val="none"/>
        <c:crossAx val="620636160"/>
        <c:crosses val="autoZero"/>
        <c:auto val="1"/>
        <c:lblOffset val="100"/>
        <c:baseTimeUnit val="years"/>
      </c:dateAx>
      <c:valAx>
        <c:axId val="620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29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2080.11</c:v>
                </c:pt>
                <c:pt idx="1">
                  <c:v>1949.5</c:v>
                </c:pt>
                <c:pt idx="2">
                  <c:v>1824.03</c:v>
                </c:pt>
                <c:pt idx="3">
                  <c:v>1661.78</c:v>
                </c:pt>
                <c:pt idx="4">
                  <c:v>1507.57</c:v>
                </c:pt>
              </c:numCache>
            </c:numRef>
          </c:val>
        </c:ser>
        <c:dLbls>
          <c:showLegendKey val="0"/>
          <c:showVal val="0"/>
          <c:showCatName val="0"/>
          <c:showSerName val="0"/>
          <c:showPercent val="0"/>
          <c:showBubbleSize val="0"/>
        </c:dLbls>
        <c:gapWidth val="150"/>
        <c:axId val="620637336"/>
        <c:axId val="6206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620637336"/>
        <c:axId val="620637728"/>
      </c:lineChart>
      <c:dateAx>
        <c:axId val="620637336"/>
        <c:scaling>
          <c:orientation val="minMax"/>
        </c:scaling>
        <c:delete val="1"/>
        <c:axPos val="b"/>
        <c:numFmt formatCode="ge" sourceLinked="1"/>
        <c:majorTickMark val="none"/>
        <c:minorTickMark val="none"/>
        <c:tickLblPos val="none"/>
        <c:crossAx val="620637728"/>
        <c:crosses val="autoZero"/>
        <c:auto val="1"/>
        <c:lblOffset val="100"/>
        <c:baseTimeUnit val="years"/>
      </c:dateAx>
      <c:valAx>
        <c:axId val="6206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63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41.11</c:v>
                </c:pt>
                <c:pt idx="1">
                  <c:v>40.81</c:v>
                </c:pt>
                <c:pt idx="2">
                  <c:v>39.090000000000003</c:v>
                </c:pt>
                <c:pt idx="3">
                  <c:v>38.81</c:v>
                </c:pt>
                <c:pt idx="4">
                  <c:v>43.33</c:v>
                </c:pt>
              </c:numCache>
            </c:numRef>
          </c:val>
        </c:ser>
        <c:dLbls>
          <c:showLegendKey val="0"/>
          <c:showVal val="0"/>
          <c:showCatName val="0"/>
          <c:showSerName val="0"/>
          <c:showPercent val="0"/>
          <c:showBubbleSize val="0"/>
        </c:dLbls>
        <c:gapWidth val="150"/>
        <c:axId val="711895808"/>
        <c:axId val="71189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711895808"/>
        <c:axId val="711896200"/>
      </c:lineChart>
      <c:dateAx>
        <c:axId val="711895808"/>
        <c:scaling>
          <c:orientation val="minMax"/>
        </c:scaling>
        <c:delete val="1"/>
        <c:axPos val="b"/>
        <c:numFmt formatCode="ge" sourceLinked="1"/>
        <c:majorTickMark val="none"/>
        <c:minorTickMark val="none"/>
        <c:tickLblPos val="none"/>
        <c:crossAx val="711896200"/>
        <c:crosses val="autoZero"/>
        <c:auto val="1"/>
        <c:lblOffset val="100"/>
        <c:baseTimeUnit val="years"/>
      </c:dateAx>
      <c:valAx>
        <c:axId val="71189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8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281.33999999999997</c:v>
                </c:pt>
                <c:pt idx="1">
                  <c:v>282.27999999999997</c:v>
                </c:pt>
                <c:pt idx="2">
                  <c:v>302.27</c:v>
                </c:pt>
                <c:pt idx="3">
                  <c:v>305.5</c:v>
                </c:pt>
                <c:pt idx="4">
                  <c:v>270.8</c:v>
                </c:pt>
              </c:numCache>
            </c:numRef>
          </c:val>
        </c:ser>
        <c:dLbls>
          <c:showLegendKey val="0"/>
          <c:showVal val="0"/>
          <c:showCatName val="0"/>
          <c:showSerName val="0"/>
          <c:showPercent val="0"/>
          <c:showBubbleSize val="0"/>
        </c:dLbls>
        <c:gapWidth val="150"/>
        <c:axId val="711932288"/>
        <c:axId val="71193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711932288"/>
        <c:axId val="711932680"/>
      </c:lineChart>
      <c:dateAx>
        <c:axId val="711932288"/>
        <c:scaling>
          <c:orientation val="minMax"/>
        </c:scaling>
        <c:delete val="1"/>
        <c:axPos val="b"/>
        <c:numFmt formatCode="ge" sourceLinked="1"/>
        <c:majorTickMark val="none"/>
        <c:minorTickMark val="none"/>
        <c:tickLblPos val="none"/>
        <c:crossAx val="711932680"/>
        <c:crosses val="autoZero"/>
        <c:auto val="1"/>
        <c:lblOffset val="100"/>
        <c:baseTimeUnit val="years"/>
      </c:dateAx>
      <c:valAx>
        <c:axId val="71193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9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三原村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1646</v>
      </c>
      <c r="AM8" s="51"/>
      <c r="AN8" s="51"/>
      <c r="AO8" s="51"/>
      <c r="AP8" s="51"/>
      <c r="AQ8" s="51"/>
      <c r="AR8" s="51"/>
      <c r="AS8" s="51"/>
      <c r="AT8" s="46">
        <f>データ!$S$6</f>
        <v>85.37</v>
      </c>
      <c r="AU8" s="46"/>
      <c r="AV8" s="46"/>
      <c r="AW8" s="46"/>
      <c r="AX8" s="46"/>
      <c r="AY8" s="46"/>
      <c r="AZ8" s="46"/>
      <c r="BA8" s="46"/>
      <c r="BB8" s="46">
        <f>データ!$T$6</f>
        <v>19.28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99.82</v>
      </c>
      <c r="Q10" s="46"/>
      <c r="R10" s="46"/>
      <c r="S10" s="46"/>
      <c r="T10" s="46"/>
      <c r="U10" s="46"/>
      <c r="V10" s="46"/>
      <c r="W10" s="51">
        <f>データ!$Q$6</f>
        <v>2138</v>
      </c>
      <c r="X10" s="51"/>
      <c r="Y10" s="51"/>
      <c r="Z10" s="51"/>
      <c r="AA10" s="51"/>
      <c r="AB10" s="51"/>
      <c r="AC10" s="51"/>
      <c r="AD10" s="2"/>
      <c r="AE10" s="2"/>
      <c r="AF10" s="2"/>
      <c r="AG10" s="2"/>
      <c r="AH10" s="2"/>
      <c r="AI10" s="2"/>
      <c r="AJ10" s="2"/>
      <c r="AK10" s="2"/>
      <c r="AL10" s="51">
        <f>データ!$U$6</f>
        <v>1624</v>
      </c>
      <c r="AM10" s="51"/>
      <c r="AN10" s="51"/>
      <c r="AO10" s="51"/>
      <c r="AP10" s="51"/>
      <c r="AQ10" s="51"/>
      <c r="AR10" s="51"/>
      <c r="AS10" s="51"/>
      <c r="AT10" s="46">
        <f>データ!$V$6</f>
        <v>53.44</v>
      </c>
      <c r="AU10" s="46"/>
      <c r="AV10" s="46"/>
      <c r="AW10" s="46"/>
      <c r="AX10" s="46"/>
      <c r="AY10" s="46"/>
      <c r="AZ10" s="46"/>
      <c r="BA10" s="46"/>
      <c r="BB10" s="46">
        <f>データ!$W$6</f>
        <v>30.39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124</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58</v>
      </c>
      <c r="B3" s="30" t="s">
        <v>59</v>
      </c>
      <c r="C3" s="30" t="s">
        <v>60</v>
      </c>
      <c r="D3" s="30" t="s">
        <v>61</v>
      </c>
      <c r="E3" s="30" t="s">
        <v>62</v>
      </c>
      <c r="F3" s="30" t="s">
        <v>63</v>
      </c>
      <c r="G3" s="30" t="s">
        <v>64</v>
      </c>
      <c r="H3" s="78" t="s">
        <v>65</v>
      </c>
      <c r="I3" s="79"/>
      <c r="J3" s="79"/>
      <c r="K3" s="79"/>
      <c r="L3" s="79"/>
      <c r="M3" s="79"/>
      <c r="N3" s="79"/>
      <c r="O3" s="79"/>
      <c r="P3" s="79"/>
      <c r="Q3" s="79"/>
      <c r="R3" s="79"/>
      <c r="S3" s="79"/>
      <c r="T3" s="79"/>
      <c r="U3" s="79"/>
      <c r="V3" s="79"/>
      <c r="W3" s="80"/>
      <c r="X3" s="84" t="s">
        <v>66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68</v>
      </c>
      <c r="B4" s="31"/>
      <c r="C4" s="31"/>
      <c r="D4" s="31"/>
      <c r="E4" s="31"/>
      <c r="F4" s="31"/>
      <c r="G4" s="31"/>
      <c r="H4" s="81"/>
      <c r="I4" s="82"/>
      <c r="J4" s="82"/>
      <c r="K4" s="82"/>
      <c r="L4" s="82"/>
      <c r="M4" s="82"/>
      <c r="N4" s="82"/>
      <c r="O4" s="82"/>
      <c r="P4" s="82"/>
      <c r="Q4" s="82"/>
      <c r="R4" s="82"/>
      <c r="S4" s="82"/>
      <c r="T4" s="82"/>
      <c r="U4" s="82"/>
      <c r="V4" s="82"/>
      <c r="W4" s="83"/>
      <c r="X4" s="77" t="s">
        <v>69</v>
      </c>
      <c r="Y4" s="77"/>
      <c r="Z4" s="77"/>
      <c r="AA4" s="77"/>
      <c r="AB4" s="77"/>
      <c r="AC4" s="77"/>
      <c r="AD4" s="77"/>
      <c r="AE4" s="77"/>
      <c r="AF4" s="77"/>
      <c r="AG4" s="77"/>
      <c r="AH4" s="77"/>
      <c r="AI4" s="77" t="s">
        <v>70</v>
      </c>
      <c r="AJ4" s="77"/>
      <c r="AK4" s="77"/>
      <c r="AL4" s="77"/>
      <c r="AM4" s="77"/>
      <c r="AN4" s="77"/>
      <c r="AO4" s="77"/>
      <c r="AP4" s="77"/>
      <c r="AQ4" s="77"/>
      <c r="AR4" s="77"/>
      <c r="AS4" s="77"/>
      <c r="AT4" s="77" t="s">
        <v>71</v>
      </c>
      <c r="AU4" s="77"/>
      <c r="AV4" s="77"/>
      <c r="AW4" s="77"/>
      <c r="AX4" s="77"/>
      <c r="AY4" s="77"/>
      <c r="AZ4" s="77"/>
      <c r="BA4" s="77"/>
      <c r="BB4" s="77"/>
      <c r="BC4" s="77"/>
      <c r="BD4" s="77"/>
      <c r="BE4" s="77" t="s">
        <v>72</v>
      </c>
      <c r="BF4" s="77"/>
      <c r="BG4" s="77"/>
      <c r="BH4" s="77"/>
      <c r="BI4" s="77"/>
      <c r="BJ4" s="77"/>
      <c r="BK4" s="77"/>
      <c r="BL4" s="77"/>
      <c r="BM4" s="77"/>
      <c r="BN4" s="77"/>
      <c r="BO4" s="77"/>
      <c r="BP4" s="77" t="s">
        <v>73</v>
      </c>
      <c r="BQ4" s="77"/>
      <c r="BR4" s="77"/>
      <c r="BS4" s="77"/>
      <c r="BT4" s="77"/>
      <c r="BU4" s="77"/>
      <c r="BV4" s="77"/>
      <c r="BW4" s="77"/>
      <c r="BX4" s="77"/>
      <c r="BY4" s="77"/>
      <c r="BZ4" s="77"/>
      <c r="CA4" s="77" t="s">
        <v>74</v>
      </c>
      <c r="CB4" s="77"/>
      <c r="CC4" s="77"/>
      <c r="CD4" s="77"/>
      <c r="CE4" s="77"/>
      <c r="CF4" s="77"/>
      <c r="CG4" s="77"/>
      <c r="CH4" s="77"/>
      <c r="CI4" s="77"/>
      <c r="CJ4" s="77"/>
      <c r="CK4" s="77"/>
      <c r="CL4" s="77" t="s">
        <v>75</v>
      </c>
      <c r="CM4" s="77"/>
      <c r="CN4" s="77"/>
      <c r="CO4" s="77"/>
      <c r="CP4" s="77"/>
      <c r="CQ4" s="77"/>
      <c r="CR4" s="77"/>
      <c r="CS4" s="77"/>
      <c r="CT4" s="77"/>
      <c r="CU4" s="77"/>
      <c r="CV4" s="77"/>
      <c r="CW4" s="77" t="s">
        <v>76</v>
      </c>
      <c r="CX4" s="77"/>
      <c r="CY4" s="77"/>
      <c r="CZ4" s="77"/>
      <c r="DA4" s="77"/>
      <c r="DB4" s="77"/>
      <c r="DC4" s="77"/>
      <c r="DD4" s="77"/>
      <c r="DE4" s="77"/>
      <c r="DF4" s="77"/>
      <c r="DG4" s="77"/>
      <c r="DH4" s="77" t="s">
        <v>77</v>
      </c>
      <c r="DI4" s="77"/>
      <c r="DJ4" s="77"/>
      <c r="DK4" s="77"/>
      <c r="DL4" s="77"/>
      <c r="DM4" s="77"/>
      <c r="DN4" s="77"/>
      <c r="DO4" s="77"/>
      <c r="DP4" s="77"/>
      <c r="DQ4" s="77"/>
      <c r="DR4" s="77"/>
      <c r="DS4" s="77" t="s">
        <v>78</v>
      </c>
      <c r="DT4" s="77"/>
      <c r="DU4" s="77"/>
      <c r="DV4" s="77"/>
      <c r="DW4" s="77"/>
      <c r="DX4" s="77"/>
      <c r="DY4" s="77"/>
      <c r="DZ4" s="77"/>
      <c r="EA4" s="77"/>
      <c r="EB4" s="77"/>
      <c r="EC4" s="77"/>
      <c r="ED4" s="77" t="s">
        <v>79</v>
      </c>
      <c r="EE4" s="77"/>
      <c r="EF4" s="77"/>
      <c r="EG4" s="77"/>
      <c r="EH4" s="77"/>
      <c r="EI4" s="77"/>
      <c r="EJ4" s="77"/>
      <c r="EK4" s="77"/>
      <c r="EL4" s="77"/>
      <c r="EM4" s="77"/>
      <c r="EN4" s="77"/>
    </row>
    <row r="5" spans="1:144">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c r="A6" s="29" t="s">
        <v>108</v>
      </c>
      <c r="B6" s="34">
        <f>B7</f>
        <v>2016</v>
      </c>
      <c r="C6" s="34">
        <f t="shared" ref="C6:W6" si="3">C7</f>
        <v>394271</v>
      </c>
      <c r="D6" s="34">
        <f t="shared" si="3"/>
        <v>47</v>
      </c>
      <c r="E6" s="34">
        <f t="shared" si="3"/>
        <v>1</v>
      </c>
      <c r="F6" s="34">
        <f t="shared" si="3"/>
        <v>0</v>
      </c>
      <c r="G6" s="34">
        <f t="shared" si="3"/>
        <v>0</v>
      </c>
      <c r="H6" s="34" t="str">
        <f t="shared" si="3"/>
        <v>高知県　三原村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99.82</v>
      </c>
      <c r="Q6" s="35">
        <f t="shared" si="3"/>
        <v>2138</v>
      </c>
      <c r="R6" s="35">
        <f t="shared" si="3"/>
        <v>1646</v>
      </c>
      <c r="S6" s="35">
        <f t="shared" si="3"/>
        <v>85.37</v>
      </c>
      <c r="T6" s="35">
        <f t="shared" si="3"/>
        <v>19.28</v>
      </c>
      <c r="U6" s="35">
        <f t="shared" si="3"/>
        <v>1624</v>
      </c>
      <c r="V6" s="35">
        <f t="shared" si="3"/>
        <v>53.44</v>
      </c>
      <c r="W6" s="35">
        <f t="shared" si="3"/>
        <v>30.39</v>
      </c>
      <c r="X6" s="36">
        <f>IF(X7="",NA(),X7)</f>
        <v>45.12</v>
      </c>
      <c r="Y6" s="36">
        <f t="shared" ref="Y6:AG6" si="4">IF(Y7="",NA(),Y7)</f>
        <v>53.54</v>
      </c>
      <c r="Z6" s="36">
        <f t="shared" si="4"/>
        <v>49.73</v>
      </c>
      <c r="AA6" s="36">
        <f t="shared" si="4"/>
        <v>48.65</v>
      </c>
      <c r="AB6" s="36">
        <f t="shared" si="4"/>
        <v>54.89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2080.11</v>
      </c>
      <c r="BF6" s="36">
        <f t="shared" ref="BF6:BN6" si="7">IF(BF7="",NA(),BF7)</f>
        <v>1949.5</v>
      </c>
      <c r="BG6" s="36">
        <f t="shared" si="7"/>
        <v>1824.03</v>
      </c>
      <c r="BH6" s="36">
        <f t="shared" si="7"/>
        <v>1661.78</v>
      </c>
      <c r="BI6" s="36">
        <f t="shared" si="7"/>
        <v>1507.57</v>
      </c>
      <c r="BJ6" s="36">
        <f t="shared" si="7"/>
        <v>1496.15</v>
      </c>
      <c r="BK6" s="36">
        <f t="shared" si="7"/>
        <v>1462.56</v>
      </c>
      <c r="BL6" s="36">
        <f t="shared" si="7"/>
        <v>1486.62</v>
      </c>
      <c r="BM6" s="36">
        <f t="shared" si="7"/>
        <v>1510.14</v>
      </c>
      <c r="BN6" s="36">
        <f t="shared" si="7"/>
        <v>1595.62</v>
      </c>
      <c r="BO6" s="35" t="str">
        <f>IF(BO7="","",IF(BO7="-","【-】","【"&amp;SUBSTITUTE(TEXT(BO7,"#,##0.00"),"-","△")&amp;"】"))</f>
        <v>【1,280.76】</v>
      </c>
      <c r="BP6" s="36">
        <f>IF(BP7="",NA(),BP7)</f>
        <v>41.11</v>
      </c>
      <c r="BQ6" s="36">
        <f t="shared" ref="BQ6:BY6" si="8">IF(BQ7="",NA(),BQ7)</f>
        <v>40.81</v>
      </c>
      <c r="BR6" s="36">
        <f t="shared" si="8"/>
        <v>39.090000000000003</v>
      </c>
      <c r="BS6" s="36">
        <f t="shared" si="8"/>
        <v>38.81</v>
      </c>
      <c r="BT6" s="36">
        <f t="shared" si="8"/>
        <v>43.33</v>
      </c>
      <c r="BU6" s="36">
        <f t="shared" si="8"/>
        <v>33.01</v>
      </c>
      <c r="BV6" s="36">
        <f t="shared" si="8"/>
        <v>32.39</v>
      </c>
      <c r="BW6" s="36">
        <f t="shared" si="8"/>
        <v>24.39</v>
      </c>
      <c r="BX6" s="36">
        <f t="shared" si="8"/>
        <v>22.67</v>
      </c>
      <c r="BY6" s="36">
        <f t="shared" si="8"/>
        <v>37.92</v>
      </c>
      <c r="BZ6" s="35" t="str">
        <f>IF(BZ7="","",IF(BZ7="-","【-】","【"&amp;SUBSTITUTE(TEXT(BZ7,"#,##0.00"),"-","△")&amp;"】"))</f>
        <v>【53.06】</v>
      </c>
      <c r="CA6" s="36">
        <f>IF(CA7="",NA(),CA7)</f>
        <v>281.33999999999997</v>
      </c>
      <c r="CB6" s="36">
        <f t="shared" ref="CB6:CJ6" si="9">IF(CB7="",NA(),CB7)</f>
        <v>282.27999999999997</v>
      </c>
      <c r="CC6" s="36">
        <f t="shared" si="9"/>
        <v>302.27</v>
      </c>
      <c r="CD6" s="36">
        <f t="shared" si="9"/>
        <v>305.5</v>
      </c>
      <c r="CE6" s="36">
        <f t="shared" si="9"/>
        <v>270.8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59.95</v>
      </c>
      <c r="CM6" s="36">
        <f t="shared" ref="CM6:CU6" si="10">IF(CM7="",NA(),CM7)</f>
        <v>59.53</v>
      </c>
      <c r="CN6" s="36">
        <f t="shared" si="10"/>
        <v>58.28</v>
      </c>
      <c r="CO6" s="36">
        <f t="shared" si="10"/>
        <v>62.4</v>
      </c>
      <c r="CP6" s="36">
        <f t="shared" si="10"/>
        <v>68.3</v>
      </c>
      <c r="CQ6" s="36">
        <f t="shared" si="10"/>
        <v>51.11</v>
      </c>
      <c r="CR6" s="36">
        <f t="shared" si="10"/>
        <v>50.49</v>
      </c>
      <c r="CS6" s="36">
        <f t="shared" si="10"/>
        <v>48.36</v>
      </c>
      <c r="CT6" s="36">
        <f t="shared" si="10"/>
        <v>48.7</v>
      </c>
      <c r="CU6" s="36">
        <f t="shared" si="10"/>
        <v>46.9</v>
      </c>
      <c r="CV6" s="35" t="str">
        <f>IF(CV7="","",IF(CV7="-","【-】","【"&amp;SUBSTITUTE(TEXT(CV7,"#,##0.00"),"-","△")&amp;"】"))</f>
        <v>【56.28】</v>
      </c>
      <c r="CW6" s="36">
        <f>IF(CW7="",NA(),CW7)</f>
        <v>74.5</v>
      </c>
      <c r="CX6" s="36">
        <f t="shared" ref="CX6:DF6" si="11">IF(CX7="",NA(),CX7)</f>
        <v>75.040000000000006</v>
      </c>
      <c r="CY6" s="36">
        <f t="shared" si="11"/>
        <v>74.13</v>
      </c>
      <c r="CZ6" s="36">
        <f t="shared" si="11"/>
        <v>69.5</v>
      </c>
      <c r="DA6" s="36">
        <f t="shared" si="11"/>
        <v>64.680000000000007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394271</v>
      </c>
      <c r="D7" s="38">
        <v>47</v>
      </c>
      <c r="E7" s="38">
        <v>1</v>
      </c>
      <c r="F7" s="38">
        <v>0</v>
      </c>
      <c r="G7" s="38">
        <v>0</v>
      </c>
      <c r="H7" s="38" t="s">
        <v>109</v>
      </c>
      <c r="I7" s="38" t="s">
        <v>110</v>
      </c>
      <c r="J7" s="38" t="s">
        <v>111</v>
      </c>
      <c r="K7" s="38" t="s">
        <v>112</v>
      </c>
      <c r="L7" s="38" t="s">
        <v>113</v>
      </c>
      <c r="M7" s="38"/>
      <c r="N7" s="39" t="s">
        <v>114</v>
      </c>
      <c r="O7" s="39" t="s">
        <v>115</v>
      </c>
      <c r="P7" s="39">
        <v>99.82</v>
      </c>
      <c r="Q7" s="39">
        <v>2138</v>
      </c>
      <c r="R7" s="39">
        <v>1646</v>
      </c>
      <c r="S7" s="39">
        <v>85.37</v>
      </c>
      <c r="T7" s="39">
        <v>19.28</v>
      </c>
      <c r="U7" s="39">
        <v>1624</v>
      </c>
      <c r="V7" s="39">
        <v>53.44</v>
      </c>
      <c r="W7" s="39">
        <v>30.39</v>
      </c>
      <c r="X7" s="39">
        <v>45.12</v>
      </c>
      <c r="Y7" s="39">
        <v>53.54</v>
      </c>
      <c r="Z7" s="39">
        <v>49.73</v>
      </c>
      <c r="AA7" s="39">
        <v>48.65</v>
      </c>
      <c r="AB7" s="39">
        <v>54.89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2080.11</v>
      </c>
      <c r="BF7" s="39">
        <v>1949.5</v>
      </c>
      <c r="BG7" s="39">
        <v>1824.03</v>
      </c>
      <c r="BH7" s="39">
        <v>1661.78</v>
      </c>
      <c r="BI7" s="39">
        <v>1507.57</v>
      </c>
      <c r="BJ7" s="39">
        <v>1496.15</v>
      </c>
      <c r="BK7" s="39">
        <v>1462.56</v>
      </c>
      <c r="BL7" s="39">
        <v>1486.62</v>
      </c>
      <c r="BM7" s="39">
        <v>1510.14</v>
      </c>
      <c r="BN7" s="39">
        <v>1595.62</v>
      </c>
      <c r="BO7" s="39">
        <v>1280.76</v>
      </c>
      <c r="BP7" s="39">
        <v>41.11</v>
      </c>
      <c r="BQ7" s="39">
        <v>40.81</v>
      </c>
      <c r="BR7" s="39">
        <v>39.090000000000003</v>
      </c>
      <c r="BS7" s="39">
        <v>38.81</v>
      </c>
      <c r="BT7" s="39">
        <v>43.33</v>
      </c>
      <c r="BU7" s="39">
        <v>33.01</v>
      </c>
      <c r="BV7" s="39">
        <v>32.39</v>
      </c>
      <c r="BW7" s="39">
        <v>24.39</v>
      </c>
      <c r="BX7" s="39">
        <v>22.67</v>
      </c>
      <c r="BY7" s="39">
        <v>37.92</v>
      </c>
      <c r="BZ7" s="39">
        <v>53.06</v>
      </c>
      <c r="CA7" s="39">
        <v>281.33999999999997</v>
      </c>
      <c r="CB7" s="39">
        <v>282.27999999999997</v>
      </c>
      <c r="CC7" s="39">
        <v>302.27</v>
      </c>
      <c r="CD7" s="39">
        <v>305.5</v>
      </c>
      <c r="CE7" s="39">
        <v>270.8</v>
      </c>
      <c r="CF7" s="39">
        <v>523.08000000000004</v>
      </c>
      <c r="CG7" s="39">
        <v>530.83000000000004</v>
      </c>
      <c r="CH7" s="39">
        <v>734.18</v>
      </c>
      <c r="CI7" s="39">
        <v>789.62</v>
      </c>
      <c r="CJ7" s="39">
        <v>423.18</v>
      </c>
      <c r="CK7" s="39">
        <v>314.83</v>
      </c>
      <c r="CL7" s="39">
        <v>59.95</v>
      </c>
      <c r="CM7" s="39">
        <v>59.53</v>
      </c>
      <c r="CN7" s="39">
        <v>58.28</v>
      </c>
      <c r="CO7" s="39">
        <v>62.4</v>
      </c>
      <c r="CP7" s="39">
        <v>68.3</v>
      </c>
      <c r="CQ7" s="39">
        <v>51.11</v>
      </c>
      <c r="CR7" s="39">
        <v>50.49</v>
      </c>
      <c r="CS7" s="39">
        <v>48.36</v>
      </c>
      <c r="CT7" s="39">
        <v>48.7</v>
      </c>
      <c r="CU7" s="39">
        <v>46.9</v>
      </c>
      <c r="CV7" s="39">
        <v>56.28</v>
      </c>
      <c r="CW7" s="39">
        <v>74.5</v>
      </c>
      <c r="CX7" s="39">
        <v>75.040000000000006</v>
      </c>
      <c r="CY7" s="39">
        <v>74.13</v>
      </c>
      <c r="CZ7" s="39">
        <v>69.5</v>
      </c>
      <c r="DA7" s="39">
        <v>64.680000000000007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新谷　進一</cp:lastModifiedBy>
  <cp:lastPrinted>2018-02-13T01:09:19Z</cp:lastPrinted>
  <dcterms:created xsi:type="dcterms:W3CDTF">2017-12-25T01:47:21Z</dcterms:created>
  <dcterms:modified xsi:type="dcterms:W3CDTF">2018-02-26T07:02:57Z</dcterms:modified>
  <cp:category/>
</cp:coreProperties>
</file>