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<sst xmlns:r="http://schemas.openxmlformats.org/officeDocument/2006/relationships" xmlns="http://schemas.openxmlformats.org/spreadsheetml/2006/main" count="131" uniqueCount="131">
  <si>
    <t>事業名</t>
    <rPh sb="0" eb="2">
      <t>ジギョウ</t>
    </rPh>
    <rPh sb="2" eb="3">
      <t>メイ</t>
    </rPh>
    <phoneticPr fontId="7"/>
  </si>
  <si>
    <t>業種名</t>
  </si>
  <si>
    <t>⑦</t>
  </si>
  <si>
    <t>経営比較分析表（平成28年度決算）</t>
    <rPh sb="8" eb="10">
      <t>ヘイセイ</t>
    </rPh>
    <rPh sb="12" eb="14">
      <t>ネンド</t>
    </rPh>
    <rPh sb="14" eb="16">
      <t>ケッサン</t>
    </rPh>
    <phoneticPr fontId="7"/>
  </si>
  <si>
    <t>駐車場使用面積(㎡)</t>
  </si>
  <si>
    <t>①</t>
  </si>
  <si>
    <t>業務名</t>
    <rPh sb="2" eb="3">
      <t>メイ</t>
    </rPh>
    <phoneticPr fontId="7"/>
  </si>
  <si>
    <t>分析欄</t>
    <rPh sb="0" eb="2">
      <t>ブンセキ</t>
    </rPh>
    <rPh sb="2" eb="3">
      <t>ラン</t>
    </rPh>
    <phoneticPr fontId="7"/>
  </si>
  <si>
    <t>類似施設区分</t>
    <rPh sb="0" eb="2">
      <t>ルイジ</t>
    </rPh>
    <rPh sb="2" eb="4">
      <t>シセツ</t>
    </rPh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</si>
  <si>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</si>
  <si>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7"/>
  </si>
  <si>
    <t>当該値(N-4)</t>
  </si>
  <si>
    <t>立地</t>
    <rPh sb="0" eb="2">
      <t>リッチ</t>
    </rPh>
    <phoneticPr fontId="7"/>
  </si>
  <si>
    <t>【】</t>
  </si>
  <si>
    <t>グラフ凡例</t>
    <rPh sb="3" eb="5">
      <t>ハンレイ</t>
    </rPh>
    <phoneticPr fontId="7"/>
  </si>
  <si>
    <t>■</t>
  </si>
  <si>
    <t>⑤</t>
  </si>
  <si>
    <t>当該施設値（当該値）</t>
    <rPh sb="2" eb="4">
      <t>シセツ</t>
    </rPh>
    <phoneticPr fontId="7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</si>
  <si>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</si>
  <si>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「売上高に対する営業総利益」</t>
  </si>
  <si>
    <t>項番</t>
    <rPh sb="0" eb="2">
      <t>コウバン</t>
    </rPh>
    <phoneticPr fontId="7"/>
  </si>
  <si>
    <t>種類</t>
    <rPh sb="0" eb="2">
      <t>シュルイ</t>
    </rPh>
    <phoneticPr fontId="7"/>
  </si>
  <si>
    <t>⑩</t>
  </si>
  <si>
    <t>都市計画駐車場</t>
  </si>
  <si>
    <t>構造</t>
    <rPh sb="0" eb="2">
      <t>コウゾウ</t>
    </rPh>
    <phoneticPr fontId="7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</si>
  <si>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7"/>
  </si>
  <si>
    <t>駐車場整備事業</t>
  </si>
  <si>
    <t>収容台数(台)</t>
  </si>
  <si>
    <t>一時間当たりの基本料金(円)</t>
  </si>
  <si>
    <t>1.収益等の状況</t>
  </si>
  <si>
    <t>類似施設平均(N)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</si>
  <si>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7"/>
  </si>
  <si>
    <t>業種CD</t>
    <rPh sb="0" eb="2">
      <t>ギョウシュ</t>
    </rPh>
    <phoneticPr fontId="7"/>
  </si>
  <si>
    <t>－</t>
  </si>
  <si>
    <t>類似施設平均値（平均値）</t>
  </si>
  <si>
    <t>「累積欠損」</t>
  </si>
  <si>
    <t>平成28年度全国平均</t>
  </si>
  <si>
    <t>「経常損益」</t>
  </si>
  <si>
    <t>3. 利用の状況について</t>
  </si>
  <si>
    <t>「他会計補助金額」</t>
  </si>
  <si>
    <t>3.利用の状況</t>
  </si>
  <si>
    <t>1. 収益等の状況について</t>
    <rPh sb="3" eb="5">
      <t>シュウエキ</t>
    </rPh>
    <rPh sb="5" eb="6">
      <t>トウ</t>
    </rPh>
    <rPh sb="7" eb="9">
      <t>ジョウキョウ</t>
    </rPh>
    <phoneticPr fontId="7"/>
  </si>
  <si>
    <t>当該値</t>
    <rPh sb="0" eb="2">
      <t>トウガイ</t>
    </rPh>
    <rPh sb="2" eb="3">
      <t>チ</t>
    </rPh>
    <phoneticPr fontId="7"/>
  </si>
  <si>
    <t>2. 資産等の状況について</t>
  </si>
  <si>
    <t>平均値</t>
    <rPh sb="0" eb="2">
      <t>ヘイキン</t>
    </rPh>
    <rPh sb="2" eb="3">
      <t>チ</t>
    </rPh>
    <phoneticPr fontId="7"/>
  </si>
  <si>
    <t>②</t>
  </si>
  <si>
    <t>「他会計補助金割合」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</si>
  <si>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7"/>
  </si>
  <si>
    <t>「施設の効率性」</t>
  </si>
  <si>
    <t>「減価償却前営業利益」</t>
  </si>
  <si>
    <t>代行制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</si>
  <si>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7"/>
  </si>
  <si>
    <t>2.資産等の状況</t>
  </si>
  <si>
    <t>⑥</t>
  </si>
  <si>
    <t>⑦敷地の地価(千円)</t>
  </si>
  <si>
    <t>③駐車台数一台当たりの他会計補助金額(円)</t>
  </si>
  <si>
    <t>⑧</t>
  </si>
  <si>
    <t>全体総括</t>
    <rPh sb="0" eb="2">
      <t>ゼンタイ</t>
    </rPh>
    <rPh sb="2" eb="4">
      <t>ソウカツ</t>
    </rPh>
    <phoneticPr fontId="7"/>
  </si>
  <si>
    <t>⑧設備投資見込額(千円)</t>
  </si>
  <si>
    <t>⑧設備投資
見込額(千円)</t>
  </si>
  <si>
    <t>「施設全体の減価償却の状況」</t>
  </si>
  <si>
    <t>「債務残高」</t>
  </si>
  <si>
    <t>全国平均</t>
    <rPh sb="0" eb="2">
      <t>ゼンコク</t>
    </rPh>
    <rPh sb="2" eb="4">
      <t>ヘイキン</t>
    </rPh>
    <phoneticPr fontId="7"/>
  </si>
  <si>
    <t>③</t>
  </si>
  <si>
    <t>⑪</t>
  </si>
  <si>
    <t>④</t>
  </si>
  <si>
    <t>⑨</t>
  </si>
  <si>
    <t>　本駐車場は中心市街地に位置しているため，敷地地価は高額となっている。
　設備投資見込額については，他の駐車場と比較して高くなっているが，これは本駐車場が地下二層式となっており，他と比較して多くの設備を有していることが要因となっている。
　企業債については残高が残っておらず，対料金収入比率は0.0％となっている。</t>
    <rPh sb="1" eb="2">
      <t>ホン</t>
    </rPh>
    <rPh sb="2" eb="5">
      <t>チュウシャジョウ</t>
    </rPh>
    <rPh sb="12" eb="14">
      <t>イチ</t>
    </rPh>
    <rPh sb="21" eb="23">
      <t>シキチ</t>
    </rPh>
    <rPh sb="23" eb="25">
      <t>チカ</t>
    </rPh>
    <rPh sb="26" eb="28">
      <t>コウガク</t>
    </rPh>
    <rPh sb="37" eb="39">
      <t>セツビ</t>
    </rPh>
    <rPh sb="39" eb="41">
      <t>トウシ</t>
    </rPh>
    <rPh sb="41" eb="43">
      <t>ミコミ</t>
    </rPh>
    <rPh sb="43" eb="44">
      <t>ガク</t>
    </rPh>
    <rPh sb="50" eb="51">
      <t>タ</t>
    </rPh>
    <rPh sb="52" eb="54">
      <t>チュウシャ</t>
    </rPh>
    <rPh sb="54" eb="55">
      <t>ジョウ</t>
    </rPh>
    <rPh sb="56" eb="58">
      <t>ヒカク</t>
    </rPh>
    <rPh sb="60" eb="61">
      <t>タカ</t>
    </rPh>
    <rPh sb="72" eb="73">
      <t>ホン</t>
    </rPh>
    <rPh sb="73" eb="75">
      <t>チュウシャ</t>
    </rPh>
    <rPh sb="75" eb="76">
      <t>ジョウ</t>
    </rPh>
    <rPh sb="77" eb="79">
      <t>チカ</t>
    </rPh>
    <rPh sb="79" eb="81">
      <t>ニソウ</t>
    </rPh>
    <rPh sb="81" eb="82">
      <t>シキ</t>
    </rPh>
    <rPh sb="89" eb="90">
      <t>タ</t>
    </rPh>
    <rPh sb="91" eb="93">
      <t>ヒカク</t>
    </rPh>
    <rPh sb="95" eb="96">
      <t>オオ</t>
    </rPh>
    <rPh sb="98" eb="100">
      <t>セツビ</t>
    </rPh>
    <rPh sb="101" eb="102">
      <t>ユウ</t>
    </rPh>
    <rPh sb="109" eb="111">
      <t>ヨウイン</t>
    </rPh>
    <rPh sb="120" eb="122">
      <t>キギョウ</t>
    </rPh>
    <rPh sb="138" eb="139">
      <t>タイ</t>
    </rPh>
    <rPh sb="139" eb="141">
      <t>リョウキン</t>
    </rPh>
    <rPh sb="141" eb="143">
      <t>シュウニュウ</t>
    </rPh>
    <rPh sb="143" eb="145">
      <t>ヒリツ</t>
    </rPh>
    <phoneticPr fontId="7"/>
  </si>
  <si>
    <t>年度</t>
    <rPh sb="0" eb="2">
      <t>ネンド</t>
    </rPh>
    <phoneticPr fontId="7"/>
  </si>
  <si>
    <t>-</t>
  </si>
  <si>
    <t>大項目</t>
    <rPh sb="0" eb="3">
      <t>ダイコウモク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</si>
  <si>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</si>
  <si>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</si>
  <si>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当該値(N)</t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</si>
  <si>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</si>
  <si>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</si>
  <si>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</si>
  <si>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収益等の状況</t>
    <rPh sb="3" eb="5">
      <t>シュウエキ</t>
    </rPh>
    <rPh sb="5" eb="6">
      <t>トウ</t>
    </rPh>
    <rPh sb="7" eb="9">
      <t>ジョウキョウ</t>
    </rPh>
    <phoneticPr fontId="7"/>
  </si>
  <si>
    <t>業務名称</t>
    <rPh sb="0" eb="4">
      <t>ギョウムメイショウ</t>
    </rPh>
    <phoneticPr fontId="7"/>
  </si>
  <si>
    <t>2. 資産等の状況</t>
  </si>
  <si>
    <t>中項目</t>
    <rPh sb="0" eb="1">
      <t>チュウ</t>
    </rPh>
    <rPh sb="1" eb="3">
      <t>コウモク</t>
    </rPh>
    <phoneticPr fontId="7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</si>
  <si>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7"/>
  </si>
  <si>
    <t>立地</t>
    <rPh sb="0" eb="2">
      <t>リッチ</t>
    </rPh>
    <phoneticPr fontId="18"/>
  </si>
  <si>
    <t>②他会計補助金比率(％)</t>
  </si>
  <si>
    <t>④売上高ＧＯＰ比率(％)</t>
  </si>
  <si>
    <t>⑤ＥＢＩＴＤＡ(千円)</t>
  </si>
  <si>
    <t>⑥有形固定資産減価償却率(％)</t>
  </si>
  <si>
    <t>⑦敷地の
地価(千円)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</si>
  <si>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</si>
  <si>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</si>
  <si>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</si>
  <si>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7"/>
  </si>
  <si>
    <t>団体名</t>
    <rPh sb="0" eb="3">
      <t>ダンタイメイ</t>
    </rPh>
    <phoneticPr fontId="7"/>
  </si>
  <si>
    <t>法非適用</t>
  </si>
  <si>
    <t>施設名称</t>
    <rPh sb="0" eb="2">
      <t>シセツ</t>
    </rPh>
    <rPh sb="2" eb="4">
      <t>メイショウ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</si>
  <si>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</si>
  <si>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</si>
  <si>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自己資本構成比率(％)</t>
  </si>
  <si>
    <t>構造</t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</si>
  <si>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8"/>
  </si>
  <si>
    <t>駐車場使用面積</t>
    <rPh sb="0" eb="3">
      <t>チュウシャジョウ</t>
    </rPh>
    <rPh sb="3" eb="5">
      <t>シヨウ</t>
    </rPh>
    <rPh sb="5" eb="7">
      <t>メンセキ</t>
    </rPh>
    <phoneticPr fontId="18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</si>
  <si>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</si>
  <si>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</si>
  <si>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</si>
  <si>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</si>
  <si>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</si>
  <si>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 xml:space="preserve"> </t>
  </si>
  <si>
    <t>当該値(N-1)</t>
  </si>
  <si>
    <t>類似施設平均(N-4)</t>
  </si>
  <si>
    <t>類似施設平均(N-3)</t>
  </si>
  <si>
    <t>類似施設平均(N-2)</t>
  </si>
  <si>
    <t>該当数値なし</t>
  </si>
  <si>
    <t>類似施設平均(N-1)</t>
  </si>
  <si>
    <t>全国平均</t>
  </si>
  <si>
    <t>グラフ参照用</t>
    <rPh sb="3" eb="6">
      <t>サンショウヨウ</t>
    </rPh>
    <phoneticPr fontId="7"/>
  </si>
  <si>
    <t>表参照用</t>
    <rPh sb="0" eb="1">
      <t>ヒョウ</t>
    </rPh>
    <rPh sb="1" eb="4">
      <t>サンショウヨウ</t>
    </rPh>
    <phoneticPr fontId="7"/>
  </si>
  <si>
    <t>高知県　高知市</t>
  </si>
  <si>
    <t>中央公園地下駐車場</t>
  </si>
  <si>
    <t>Ａ２Ｂ１</t>
  </si>
  <si>
    <t>地下式</t>
  </si>
  <si>
    <t>商業施設</t>
  </si>
  <si>
    <t>無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</si>
  <si>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</si>
  <si>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</si>
  <si>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</si>
  <si>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</si>
  <si>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</si>
  <si>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7"/>
  </si>
  <si>
    <t>　本駐車場は中心市街地に位置しており，年間を通して高い稼働率であり，全国平均や類似施設平均値と比較して高い水準で推移しており，収益的収支比率は平成27年度までは類似施設平均値より高い水準であったが，平成29年1月より基本料金を下げたこと等により,平成28年度は類似施設平均値と同水準となっている。
　また，売上高ＧＯＰ比率やＥＢＩＴＤＡについては，全国平均や類似施設平均値と比較して高い値で推移しており，高い収益性を確保している。</t>
    <rPh sb="1" eb="2">
      <t>ホン</t>
    </rPh>
    <rPh sb="2" eb="4">
      <t>チュウシャ</t>
    </rPh>
    <rPh sb="4" eb="5">
      <t>ジョウ</t>
    </rPh>
    <rPh sb="6" eb="8">
      <t>チュウシン</t>
    </rPh>
    <rPh sb="8" eb="11">
      <t>シガイチ</t>
    </rPh>
    <rPh sb="12" eb="14">
      <t>イチ</t>
    </rPh>
    <rPh sb="19" eb="21">
      <t>ネンカン</t>
    </rPh>
    <rPh sb="22" eb="23">
      <t>トオ</t>
    </rPh>
    <rPh sb="25" eb="26">
      <t>タカ</t>
    </rPh>
    <rPh sb="27" eb="29">
      <t>カドウ</t>
    </rPh>
    <rPh sb="29" eb="30">
      <t>リツ</t>
    </rPh>
    <rPh sb="34" eb="36">
      <t>ゼンコク</t>
    </rPh>
    <rPh sb="36" eb="38">
      <t>ヘイキン</t>
    </rPh>
    <rPh sb="39" eb="41">
      <t>ルイジ</t>
    </rPh>
    <rPh sb="41" eb="43">
      <t>シセツ</t>
    </rPh>
    <rPh sb="43" eb="45">
      <t>ヘイキン</t>
    </rPh>
    <rPh sb="45" eb="46">
      <t>アタイ</t>
    </rPh>
    <rPh sb="47" eb="49">
      <t>ヒカク</t>
    </rPh>
    <rPh sb="51" eb="52">
      <t>タカ</t>
    </rPh>
    <rPh sb="53" eb="55">
      <t>スイジュン</t>
    </rPh>
    <rPh sb="56" eb="58">
      <t>スイイ</t>
    </rPh>
    <rPh sb="63" eb="65">
      <t>シュウエキ</t>
    </rPh>
    <rPh sb="65" eb="66">
      <t>テキ</t>
    </rPh>
    <rPh sb="66" eb="68">
      <t>シュウシ</t>
    </rPh>
    <rPh sb="68" eb="70">
      <t>ヒリツ</t>
    </rPh>
    <rPh sb="71" eb="73">
      <t>ヘイセイ</t>
    </rPh>
    <rPh sb="75" eb="77">
      <t>ネンド</t>
    </rPh>
    <rPh sb="80" eb="82">
      <t>ルイジ</t>
    </rPh>
    <rPh sb="82" eb="84">
      <t>シセツ</t>
    </rPh>
    <rPh sb="84" eb="87">
      <t>ヘイキンチ</t>
    </rPh>
    <rPh sb="89" eb="90">
      <t>タカ</t>
    </rPh>
    <rPh sb="91" eb="93">
      <t>スイジュン</t>
    </rPh>
    <rPh sb="99" eb="101">
      <t>ヘイセイ</t>
    </rPh>
    <rPh sb="103" eb="104">
      <t>ネン</t>
    </rPh>
    <rPh sb="105" eb="106">
      <t>ガツ</t>
    </rPh>
    <rPh sb="108" eb="110">
      <t>キホン</t>
    </rPh>
    <rPh sb="110" eb="112">
      <t>リョウキン</t>
    </rPh>
    <rPh sb="113" eb="114">
      <t>サ</t>
    </rPh>
    <rPh sb="118" eb="119">
      <t>トウ</t>
    </rPh>
    <rPh sb="123" eb="125">
      <t>ヘイセイ</t>
    </rPh>
    <rPh sb="127" eb="129">
      <t>ネンド</t>
    </rPh>
    <rPh sb="130" eb="132">
      <t>ルイジ</t>
    </rPh>
    <rPh sb="132" eb="134">
      <t>シセツ</t>
    </rPh>
    <rPh sb="134" eb="136">
      <t>ヘイキン</t>
    </rPh>
    <rPh sb="136" eb="137">
      <t>アタイ</t>
    </rPh>
    <rPh sb="138" eb="141">
      <t>ドウスイジュン</t>
    </rPh>
    <rPh sb="153" eb="155">
      <t>ウリアゲ</t>
    </rPh>
    <rPh sb="155" eb="156">
      <t>タカ</t>
    </rPh>
    <rPh sb="159" eb="161">
      <t>ヒリツ</t>
    </rPh>
    <rPh sb="174" eb="176">
      <t>ゼンコク</t>
    </rPh>
    <rPh sb="176" eb="178">
      <t>ヘイキン</t>
    </rPh>
    <rPh sb="179" eb="181">
      <t>ルイジ</t>
    </rPh>
    <rPh sb="181" eb="183">
      <t>シセツ</t>
    </rPh>
    <rPh sb="183" eb="186">
      <t>ヘイキンチ</t>
    </rPh>
    <rPh sb="187" eb="189">
      <t>ヒカク</t>
    </rPh>
    <rPh sb="191" eb="192">
      <t>タカ</t>
    </rPh>
    <rPh sb="193" eb="194">
      <t>アタイ</t>
    </rPh>
    <rPh sb="195" eb="197">
      <t>スイイ</t>
    </rPh>
    <rPh sb="202" eb="203">
      <t>タカ</t>
    </rPh>
    <rPh sb="204" eb="206">
      <t>シュウエキ</t>
    </rPh>
    <rPh sb="206" eb="207">
      <t>セイ</t>
    </rPh>
    <rPh sb="208" eb="210">
      <t>カクホ</t>
    </rPh>
    <phoneticPr fontId="7"/>
  </si>
  <si>
    <t>　本駐車場は中心市街地に位置しており，年間を通して高い稼働率であり，全国平均や類似施設平均値と比較して高い水準で推移している。
　また収益的収支比率も類似施設平均値と同水準であり，概ね良好な利用状況にあると考えられる。</t>
    <rPh sb="67" eb="69">
      <t>シュウエキ</t>
    </rPh>
    <rPh sb="69" eb="70">
      <t>テキ</t>
    </rPh>
    <rPh sb="70" eb="72">
      <t>シュウシ</t>
    </rPh>
    <rPh sb="72" eb="74">
      <t>ヒリツ</t>
    </rPh>
    <rPh sb="75" eb="77">
      <t>ルイジ</t>
    </rPh>
    <rPh sb="77" eb="79">
      <t>シセツ</t>
    </rPh>
    <rPh sb="79" eb="82">
      <t>ヘイキンチ</t>
    </rPh>
    <rPh sb="83" eb="86">
      <t>ドウスイジュン</t>
    </rPh>
    <rPh sb="90" eb="91">
      <t>オオム</t>
    </rPh>
    <rPh sb="92" eb="94">
      <t>リョウコウ</t>
    </rPh>
    <rPh sb="95" eb="97">
      <t>リヨウ</t>
    </rPh>
    <rPh sb="97" eb="99">
      <t>ジョウキョウ</t>
    </rPh>
    <rPh sb="103" eb="104">
      <t>カンガ</t>
    </rPh>
    <phoneticPr fontId="7"/>
  </si>
  <si>
    <t>　今後も指定管理者と連携し，利用台数・料金収入の確保と経費削減に努め，現在の収益性の確保と健全な経営に努める。</t>
    <rPh sb="1" eb="3">
      <t>コンゴ</t>
    </rPh>
    <rPh sb="4" eb="6">
      <t>シテイ</t>
    </rPh>
    <rPh sb="6" eb="9">
      <t>カンリシャ</t>
    </rPh>
    <rPh sb="10" eb="12">
      <t>レンケイ</t>
    </rPh>
    <rPh sb="14" eb="16">
      <t>リヨウ</t>
    </rPh>
    <rPh sb="16" eb="18">
      <t>ダイスウ</t>
    </rPh>
    <rPh sb="19" eb="21">
      <t>リョウキン</t>
    </rPh>
    <rPh sb="21" eb="23">
      <t>シュウニュウ</t>
    </rPh>
    <rPh sb="24" eb="26">
      <t>カクホ</t>
    </rPh>
    <rPh sb="27" eb="29">
      <t>ケイヒ</t>
    </rPh>
    <rPh sb="29" eb="31">
      <t>サクゲン</t>
    </rPh>
    <rPh sb="32" eb="33">
      <t>ツト</t>
    </rPh>
    <rPh sb="35" eb="37">
      <t>ゲンザイ</t>
    </rPh>
    <rPh sb="38" eb="41">
      <t>シュウエキセイ</t>
    </rPh>
    <rPh sb="42" eb="44">
      <t>カクホ</t>
    </rPh>
    <rPh sb="45" eb="47">
      <t>ケンゼン</t>
    </rPh>
    <rPh sb="48" eb="50">
      <t>ケイエイ</t>
    </rPh>
    <rPh sb="51" eb="52">
      <t>ツト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</si>
</sst>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7">
    <numFmt numFmtId="182" formatCode="#,##0.00;&quot;△&quot;#,##0.00"/>
    <numFmt numFmtId="176" formatCode="#,##0.0;&quot;△ &quot;#,##0.0"/>
    <numFmt numFmtId="178" formatCode="#,##0.0;&quot;△&quot;#,##0.0"/>
    <numFmt numFmtId="180" formatCode="#,##0;&quot;△ &quot;#,##0"/>
    <numFmt numFmtId="179" formatCode="#,##0;&quot;△&quot;#,##0"/>
    <numFmt numFmtId="181" formatCode="0.00_);[Red]\(0.00\)"/>
    <numFmt numFmtId="177" formatCode="ge"/>
  </numFmts>
  <fonts count="19">
    <font>
      <sz val="11"/>
      <color theme="1"/>
      <name val="ＭＳ Ｐゴシック"/>
    </font>
    <font>
      <sz val="11"/>
      <color theme="1"/>
      <name val="ＭＳ Ｐゴシック"/>
    </font>
    <font>
      <sz val="11"/>
      <color auto="1"/>
      <name val="ＭＳ Ｐゴシック"/>
    </font>
    <font>
      <sz val="11"/>
      <color auto="1"/>
      <name val="ＭＳ ゴシック"/>
    </font>
    <font>
      <sz val="12"/>
      <color theme="1"/>
      <name val="ＭＳ 明朝"/>
    </font>
    <font>
      <sz val="9"/>
      <color theme="1"/>
      <name val="ＭＳ ゴシック"/>
    </font>
    <font>
      <sz val="9"/>
      <color auto="1"/>
      <name val="ＭＳ 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8"/>
      <color theme="1"/>
      <name val="ＭＳ ゴシック"/>
    </font>
    <font>
      <b/>
      <sz val="11"/>
      <color auto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sz val="18"/>
      <color theme="1"/>
      <name val="ＭＳ ゴシック"/>
    </font>
  </fonts>
  <fills count="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20" fontId="9" fillId="0" borderId="0" xfId="4" applyNumberFormat="1" applyFont="1">
      <alignment vertical="center"/>
    </xf>
    <xf numFmtId="0" fontId="9" fillId="0" borderId="1" xfId="4" applyFont="1" applyBorder="1">
      <alignment vertical="center"/>
    </xf>
    <xf numFmtId="0" fontId="10" fillId="0" borderId="0" xfId="4" applyFont="1" applyAlignment="1">
      <alignment horizontal="center" vertical="center"/>
    </xf>
    <xf numFmtId="0" fontId="8" fillId="0" borderId="2" xfId="4" applyNumberFormat="1" applyFont="1" applyBorder="1" applyAlignment="1" applyProtection="1">
      <alignment horizontal="left" vertical="center" shrinkToFit="1"/>
      <protection hidden="1"/>
    </xf>
    <xf numFmtId="0" fontId="8" fillId="2" borderId="3" xfId="4" applyFont="1" applyFill="1" applyBorder="1" applyAlignment="1">
      <alignment horizontal="center" vertical="center" shrinkToFit="1"/>
    </xf>
    <xf numFmtId="0" fontId="9" fillId="0" borderId="3" xfId="4" applyNumberFormat="1" applyFont="1" applyBorder="1" applyAlignment="1" applyProtection="1">
      <alignment horizontal="center" vertical="center" shrinkToFit="1"/>
      <protection hidden="1"/>
    </xf>
    <xf numFmtId="176" fontId="9" fillId="0" borderId="3" xfId="4" applyNumberFormat="1" applyFont="1" applyBorder="1" applyAlignment="1" applyProtection="1">
      <alignment horizontal="center" vertical="center" shrinkToFit="1"/>
      <protection hidden="1"/>
    </xf>
    <xf numFmtId="0" fontId="9" fillId="0" borderId="0" xfId="4" applyFont="1" applyBorder="1">
      <alignment vertical="center"/>
    </xf>
    <xf numFmtId="0" fontId="11" fillId="0" borderId="4" xfId="4" applyFont="1" applyBorder="1" applyAlignment="1">
      <alignment vertical="center"/>
    </xf>
    <xf numFmtId="0" fontId="11" fillId="0" borderId="5" xfId="4" applyFont="1" applyBorder="1" applyAlignment="1">
      <alignment vertical="center"/>
    </xf>
    <xf numFmtId="0" fontId="9" fillId="0" borderId="5" xfId="4" applyFont="1" applyBorder="1">
      <alignment vertical="center"/>
    </xf>
    <xf numFmtId="0" fontId="1" fillId="0" borderId="5" xfId="4" applyBorder="1">
      <alignment vertical="center"/>
    </xf>
    <xf numFmtId="0" fontId="9" fillId="0" borderId="6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8" fillId="2" borderId="7" xfId="4" applyFont="1" applyFill="1" applyBorder="1" applyAlignment="1">
      <alignment horizontal="center" vertical="center" shrinkToFit="1"/>
    </xf>
    <xf numFmtId="0" fontId="9" fillId="0" borderId="7" xfId="4" applyNumberFormat="1" applyFont="1" applyBorder="1" applyAlignment="1" applyProtection="1">
      <alignment horizontal="center" vertical="center" shrinkToFit="1"/>
      <protection hidden="1"/>
    </xf>
    <xf numFmtId="176" fontId="9" fillId="0" borderId="7" xfId="4" applyNumberFormat="1" applyFont="1" applyBorder="1" applyAlignment="1" applyProtection="1">
      <alignment horizontal="center" vertical="center" shrinkToFit="1"/>
      <protection hidden="1"/>
    </xf>
    <xf numFmtId="0" fontId="11" fillId="0" borderId="8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" fillId="0" borderId="0" xfId="4" applyBorder="1">
      <alignment vertical="center"/>
    </xf>
    <xf numFmtId="0" fontId="13" fillId="0" borderId="0" xfId="4" applyFont="1" applyBorder="1" applyAlignment="1">
      <alignment horizontal="center" vertical="center"/>
    </xf>
    <xf numFmtId="0" fontId="9" fillId="0" borderId="2" xfId="4" applyFont="1" applyBorder="1">
      <alignment vertical="center"/>
    </xf>
    <xf numFmtId="0" fontId="11" fillId="0" borderId="8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2" fillId="0" borderId="0" xfId="4" applyFont="1">
      <alignment vertical="center"/>
    </xf>
    <xf numFmtId="177" fontId="14" fillId="0" borderId="0" xfId="4" applyNumberFormat="1" applyFont="1" applyBorder="1" applyAlignment="1">
      <alignment vertical="center" shrinkToFit="1"/>
    </xf>
    <xf numFmtId="0" fontId="9" fillId="0" borderId="0" xfId="4" applyFont="1" applyBorder="1" applyAlignment="1">
      <alignment vertical="center"/>
    </xf>
    <xf numFmtId="177" fontId="14" fillId="0" borderId="10" xfId="4" applyNumberFormat="1" applyFont="1" applyBorder="1" applyAlignment="1" applyProtection="1">
      <alignment horizontal="center" vertical="center" shrinkToFit="1"/>
      <protection hidden="1"/>
    </xf>
    <xf numFmtId="178" fontId="14" fillId="0" borderId="10" xfId="4" applyNumberFormat="1" applyFont="1" applyBorder="1" applyAlignment="1" applyProtection="1">
      <alignment horizontal="center" vertical="center" shrinkToFit="1"/>
      <protection hidden="1"/>
    </xf>
    <xf numFmtId="177" fontId="14" fillId="0" borderId="11" xfId="4" applyNumberFormat="1" applyFont="1" applyBorder="1" applyAlignment="1" applyProtection="1">
      <alignment horizontal="center" vertical="center" shrinkToFit="1"/>
      <protection hidden="1"/>
    </xf>
    <xf numFmtId="178" fontId="14" fillId="0" borderId="11" xfId="4" applyNumberFormat="1" applyFont="1" applyBorder="1" applyAlignment="1" applyProtection="1">
      <alignment horizontal="center" vertical="center" shrinkToFit="1"/>
      <protection hidden="1"/>
    </xf>
    <xf numFmtId="0" fontId="14" fillId="0" borderId="12" xfId="4" applyFont="1" applyBorder="1" applyAlignment="1">
      <alignment horizontal="center" vertical="center" shrinkToFit="1"/>
    </xf>
    <xf numFmtId="177" fontId="14" fillId="0" borderId="9" xfId="4" applyNumberFormat="1" applyFont="1" applyBorder="1" applyAlignment="1" applyProtection="1">
      <alignment horizontal="center" vertical="center" shrinkToFit="1"/>
      <protection hidden="1"/>
    </xf>
    <xf numFmtId="178" fontId="14" fillId="0" borderId="9" xfId="4" applyNumberFormat="1" applyFont="1" applyBorder="1" applyAlignment="1" applyProtection="1">
      <alignment horizontal="center" vertical="center" shrinkToFit="1"/>
      <protection hidden="1"/>
    </xf>
    <xf numFmtId="179" fontId="14" fillId="0" borderId="9" xfId="4" applyNumberFormat="1" applyFont="1" applyBorder="1" applyAlignment="1" applyProtection="1">
      <alignment horizontal="center" vertical="center" shrinkToFit="1"/>
      <protection hidden="1"/>
    </xf>
    <xf numFmtId="177" fontId="14" fillId="0" borderId="12" xfId="4" applyNumberFormat="1" applyFont="1" applyBorder="1" applyAlignment="1" applyProtection="1">
      <alignment horizontal="center" vertical="center" shrinkToFit="1"/>
      <protection hidden="1"/>
    </xf>
    <xf numFmtId="178" fontId="14" fillId="0" borderId="12" xfId="4" applyNumberFormat="1" applyFont="1" applyBorder="1" applyAlignment="1" applyProtection="1">
      <alignment horizontal="center" vertical="center" shrinkToFit="1"/>
      <protection hidden="1"/>
    </xf>
    <xf numFmtId="0" fontId="8" fillId="2" borderId="13" xfId="4" applyFont="1" applyFill="1" applyBorder="1" applyAlignment="1">
      <alignment horizontal="center" vertical="center" shrinkToFit="1"/>
    </xf>
    <xf numFmtId="0" fontId="9" fillId="0" borderId="13" xfId="4" applyNumberFormat="1" applyFont="1" applyBorder="1" applyAlignment="1" applyProtection="1">
      <alignment horizontal="center" vertical="center" shrinkToFit="1"/>
      <protection hidden="1"/>
    </xf>
    <xf numFmtId="176" fontId="9" fillId="0" borderId="13" xfId="4" applyNumberFormat="1" applyFont="1" applyBorder="1" applyAlignment="1" applyProtection="1">
      <alignment horizontal="center" vertical="center" shrinkToFit="1"/>
      <protection hidden="1"/>
    </xf>
    <xf numFmtId="0" fontId="8" fillId="0" borderId="14" xfId="4" applyFont="1" applyBorder="1" applyAlignment="1">
      <alignment horizontal="center" vertical="center" shrinkToFit="1"/>
    </xf>
    <xf numFmtId="180" fontId="11" fillId="0" borderId="4" xfId="1" applyNumberFormat="1" applyFont="1" applyBorder="1" applyAlignment="1" applyProtection="1">
      <alignment horizontal="center" vertical="center" shrinkToFit="1"/>
      <protection hidden="1"/>
    </xf>
    <xf numFmtId="180" fontId="11" fillId="0" borderId="5" xfId="1" applyNumberFormat="1" applyFont="1" applyBorder="1" applyAlignment="1" applyProtection="1">
      <alignment horizontal="center" vertical="center" shrinkToFit="1"/>
      <protection hidden="1"/>
    </xf>
    <xf numFmtId="180" fontId="11" fillId="0" borderId="6" xfId="1" applyNumberFormat="1" applyFont="1" applyBorder="1" applyAlignment="1" applyProtection="1">
      <alignment horizontal="center" vertical="center" shrinkToFit="1"/>
      <protection hidden="1"/>
    </xf>
    <xf numFmtId="180" fontId="11" fillId="0" borderId="8" xfId="1" applyNumberFormat="1" applyFont="1" applyBorder="1" applyAlignment="1" applyProtection="1">
      <alignment horizontal="center" vertical="center" shrinkToFit="1"/>
      <protection hidden="1"/>
    </xf>
    <xf numFmtId="180" fontId="11" fillId="0" borderId="0" xfId="1" applyNumberFormat="1" applyFont="1" applyBorder="1" applyAlignment="1" applyProtection="1">
      <alignment horizontal="center" vertical="center" shrinkToFit="1"/>
      <protection hidden="1"/>
    </xf>
    <xf numFmtId="180" fontId="11" fillId="0" borderId="2" xfId="1" applyNumberFormat="1" applyFont="1" applyBorder="1" applyAlignment="1" applyProtection="1">
      <alignment horizontal="center" vertical="center" shrinkToFit="1"/>
      <protection hidden="1"/>
    </xf>
    <xf numFmtId="176" fontId="14" fillId="0" borderId="0" xfId="4" applyNumberFormat="1" applyFont="1" applyBorder="1" applyAlignment="1">
      <alignment vertical="center" shrinkToFit="1"/>
    </xf>
    <xf numFmtId="0" fontId="15" fillId="2" borderId="14" xfId="4" applyFont="1" applyFill="1" applyBorder="1" applyAlignment="1">
      <alignment horizontal="center" vertical="center" shrinkToFit="1"/>
    </xf>
    <xf numFmtId="0" fontId="9" fillId="0" borderId="14" xfId="4" applyNumberFormat="1" applyFont="1" applyBorder="1" applyAlignment="1" applyProtection="1">
      <alignment horizontal="center" vertical="center" shrinkToFit="1"/>
      <protection hidden="1"/>
    </xf>
    <xf numFmtId="0" fontId="8" fillId="2" borderId="14" xfId="4" applyFont="1" applyFill="1" applyBorder="1" applyAlignment="1">
      <alignment horizontal="center" vertical="center" shrinkToFit="1"/>
    </xf>
    <xf numFmtId="180" fontId="9" fillId="0" borderId="14" xfId="4" applyNumberFormat="1" applyFont="1" applyBorder="1" applyAlignment="1" applyProtection="1">
      <alignment horizontal="center" vertical="center" shrinkToFit="1"/>
      <protection hidden="1"/>
    </xf>
    <xf numFmtId="0" fontId="9" fillId="0" borderId="14" xfId="4" applyNumberFormat="1" applyFont="1" applyBorder="1" applyAlignment="1" applyProtection="1">
      <alignment horizontal="center" vertical="center" shrinkToFit="1"/>
      <protection locked="0"/>
    </xf>
    <xf numFmtId="180" fontId="11" fillId="0" borderId="15" xfId="1" applyNumberFormat="1" applyFont="1" applyBorder="1" applyAlignment="1" applyProtection="1">
      <alignment horizontal="center" vertical="center" shrinkToFit="1"/>
      <protection hidden="1"/>
    </xf>
    <xf numFmtId="180" fontId="11" fillId="0" borderId="1" xfId="1" applyNumberFormat="1" applyFont="1" applyBorder="1" applyAlignment="1" applyProtection="1">
      <alignment horizontal="center" vertical="center" shrinkToFit="1"/>
      <protection hidden="1"/>
    </xf>
    <xf numFmtId="180" fontId="11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0" xfId="4" applyNumberFormat="1" applyFont="1" applyBorder="1" applyAlignment="1">
      <alignment vertical="center" shrinkToFit="1"/>
    </xf>
    <xf numFmtId="0" fontId="11" fillId="0" borderId="15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7" fontId="14" fillId="0" borderId="1" xfId="4" applyNumberFormat="1" applyFont="1" applyBorder="1" applyAlignment="1">
      <alignment vertical="center" shrinkToFit="1"/>
    </xf>
    <xf numFmtId="180" fontId="14" fillId="0" borderId="1" xfId="4" applyNumberFormat="1" applyFont="1" applyBorder="1" applyAlignment="1">
      <alignment vertical="center" shrinkToFit="1"/>
    </xf>
    <xf numFmtId="0" fontId="8" fillId="0" borderId="5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2" xfId="4" applyFont="1" applyBorder="1" applyAlignment="1">
      <alignment horizontal="center" vertical="center"/>
    </xf>
    <xf numFmtId="38" fontId="11" fillId="0" borderId="0" xfId="1" applyNumberFormat="1" applyFont="1" applyBorder="1" applyAlignment="1">
      <alignment vertical="center"/>
    </xf>
    <xf numFmtId="0" fontId="10" fillId="0" borderId="0" xfId="4" applyFont="1" applyBorder="1" applyAlignment="1">
      <alignment horizontal="center" vertical="center"/>
    </xf>
    <xf numFmtId="0" fontId="8" fillId="0" borderId="16" xfId="4" applyFont="1" applyBorder="1" applyAlignment="1">
      <alignment vertical="center"/>
    </xf>
    <xf numFmtId="0" fontId="1" fillId="0" borderId="1" xfId="4" applyBorder="1">
      <alignment vertical="center"/>
    </xf>
    <xf numFmtId="0" fontId="9" fillId="0" borderId="16" xfId="4" applyFont="1" applyBorder="1">
      <alignment vertical="center"/>
    </xf>
    <xf numFmtId="0" fontId="9" fillId="0" borderId="17" xfId="4" applyFont="1" applyBorder="1">
      <alignment vertical="center"/>
    </xf>
    <xf numFmtId="0" fontId="16" fillId="0" borderId="5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2" xfId="4" applyFont="1" applyBorder="1" applyAlignment="1">
      <alignment horizontal="left"/>
    </xf>
    <xf numFmtId="0" fontId="8" fillId="0" borderId="4" xfId="4" applyFont="1" applyBorder="1" applyAlignment="1" applyProtection="1">
      <alignment horizontal="left" vertical="top" shrinkToFit="1"/>
      <protection hidden="1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6" xfId="4" applyFont="1" applyBorder="1" applyAlignment="1" applyProtection="1">
      <alignment horizontal="left" vertical="top" wrapText="1"/>
      <protection locked="0"/>
    </xf>
    <xf numFmtId="0" fontId="16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8" fillId="0" borderId="8" xfId="4" applyFont="1" applyBorder="1" applyAlignment="1" applyProtection="1">
      <alignment horizontal="left" vertical="top" shrinkToFit="1"/>
      <protection hidden="1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2" xfId="4" applyFont="1" applyBorder="1" applyAlignment="1" applyProtection="1">
      <alignment horizontal="left" vertical="top" wrapText="1"/>
      <protection locked="0"/>
    </xf>
    <xf numFmtId="0" fontId="16" fillId="0" borderId="0" xfId="4" applyFont="1" applyBorder="1" applyAlignment="1">
      <alignment horizontal="left" vertical="center"/>
    </xf>
    <xf numFmtId="0" fontId="17" fillId="0" borderId="0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0" fontId="16" fillId="0" borderId="0" xfId="4" applyFont="1" applyBorder="1" applyAlignment="1">
      <alignment vertical="center"/>
    </xf>
    <xf numFmtId="0" fontId="17" fillId="0" borderId="0" xfId="4" applyFont="1" applyBorder="1" applyAlignment="1">
      <alignment vertical="center"/>
    </xf>
    <xf numFmtId="0" fontId="16" fillId="0" borderId="1" xfId="4" applyFont="1" applyBorder="1" applyAlignment="1">
      <alignment vertical="center"/>
    </xf>
    <xf numFmtId="0" fontId="17" fillId="0" borderId="1" xfId="4" applyFont="1" applyBorder="1" applyAlignment="1">
      <alignment vertical="center"/>
    </xf>
    <xf numFmtId="0" fontId="8" fillId="0" borderId="15" xfId="4" applyFont="1" applyBorder="1" applyAlignment="1" applyProtection="1">
      <alignment horizontal="left" vertical="top" shrinkToFit="1"/>
      <protection hidden="1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16" xfId="4" applyFont="1" applyBorder="1" applyAlignment="1" applyProtection="1">
      <alignment horizontal="left" vertical="top" wrapText="1"/>
      <protection locked="0"/>
    </xf>
    <xf numFmtId="49" fontId="0" fillId="0" borderId="0" xfId="4" applyNumberFormat="1" applyFont="1" applyAlignment="1">
      <alignment vertical="center" shrinkToFit="1"/>
    </xf>
    <xf numFmtId="0" fontId="1" fillId="3" borderId="14" xfId="4" applyFill="1" applyBorder="1">
      <alignment vertical="center"/>
    </xf>
    <xf numFmtId="0" fontId="1" fillId="2" borderId="14" xfId="4" applyFill="1" applyBorder="1">
      <alignment vertical="center"/>
    </xf>
    <xf numFmtId="0" fontId="1" fillId="3" borderId="18" xfId="4" applyFill="1" applyBorder="1">
      <alignment vertical="center"/>
    </xf>
    <xf numFmtId="0" fontId="1" fillId="3" borderId="17" xfId="4" applyFill="1" applyBorder="1">
      <alignment vertical="center"/>
    </xf>
    <xf numFmtId="0" fontId="1" fillId="3" borderId="19" xfId="4" applyFill="1" applyBorder="1">
      <alignment vertical="center"/>
    </xf>
    <xf numFmtId="0" fontId="1" fillId="4" borderId="14" xfId="4" applyNumberFormat="1" applyFill="1" applyBorder="1" applyAlignment="1">
      <alignment vertical="center" shrinkToFit="1"/>
    </xf>
    <xf numFmtId="0" fontId="1" fillId="0" borderId="14" xfId="4" applyNumberFormat="1" applyBorder="1" applyAlignment="1">
      <alignment vertical="center" shrinkToFit="1"/>
    </xf>
    <xf numFmtId="177" fontId="1" fillId="0" borderId="14" xfId="4" applyNumberFormat="1" applyBorder="1">
      <alignment vertical="center"/>
    </xf>
    <xf numFmtId="0" fontId="1" fillId="3" borderId="4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14" xfId="4" applyFill="1" applyBorder="1" applyAlignment="1">
      <alignment vertical="center" shrinkToFit="1"/>
    </xf>
    <xf numFmtId="0" fontId="1" fillId="3" borderId="8" xfId="4" applyFill="1" applyBorder="1" applyAlignment="1">
      <alignment horizontal="center" vertical="center"/>
    </xf>
    <xf numFmtId="0" fontId="1" fillId="3" borderId="2" xfId="4" applyFill="1" applyBorder="1" applyAlignment="1">
      <alignment horizontal="center" vertical="center"/>
    </xf>
    <xf numFmtId="176" fontId="1" fillId="4" borderId="14" xfId="1" applyNumberFormat="1" applyFont="1" applyFill="1" applyBorder="1" applyAlignment="1">
      <alignment vertical="center" shrinkToFit="1"/>
    </xf>
    <xf numFmtId="176" fontId="1" fillId="0" borderId="14" xfId="1" applyNumberFormat="1" applyFont="1" applyBorder="1" applyAlignment="1">
      <alignment vertical="center" shrinkToFit="1"/>
    </xf>
    <xf numFmtId="180" fontId="1" fillId="4" borderId="14" xfId="1" applyNumberFormat="1" applyFont="1" applyFill="1" applyBorder="1" applyAlignment="1">
      <alignment vertical="center" shrinkToFit="1"/>
    </xf>
    <xf numFmtId="180" fontId="1" fillId="0" borderId="14" xfId="1" applyNumberFormat="1" applyFont="1" applyBorder="1" applyAlignment="1">
      <alignment vertical="center" shrinkToFit="1"/>
    </xf>
    <xf numFmtId="181" fontId="0" fillId="0" borderId="0" xfId="4" applyNumberFormat="1" applyFont="1" applyFill="1">
      <alignment vertical="center"/>
    </xf>
    <xf numFmtId="0" fontId="1" fillId="3" borderId="3" xfId="4" applyFill="1" applyBorder="1" applyAlignment="1">
      <alignment vertical="center"/>
    </xf>
    <xf numFmtId="0" fontId="1" fillId="3" borderId="3" xfId="4" applyFill="1" applyBorder="1" applyAlignment="1">
      <alignment horizontal="center" vertical="center"/>
    </xf>
    <xf numFmtId="178" fontId="1" fillId="4" borderId="14" xfId="1" applyNumberFormat="1" applyFont="1" applyFill="1" applyBorder="1" applyAlignment="1">
      <alignment vertical="center" shrinkToFit="1"/>
    </xf>
    <xf numFmtId="178" fontId="1" fillId="0" borderId="14" xfId="1" applyNumberFormat="1" applyFont="1" applyBorder="1" applyAlignment="1">
      <alignment vertical="center" shrinkToFit="1"/>
    </xf>
    <xf numFmtId="0" fontId="1" fillId="3" borderId="7" xfId="4" applyFill="1" applyBorder="1" applyAlignment="1">
      <alignment vertical="center" wrapText="1"/>
    </xf>
    <xf numFmtId="0" fontId="1" fillId="3" borderId="7" xfId="4" applyFill="1" applyBorder="1" applyAlignment="1">
      <alignment horizontal="center" vertical="center"/>
    </xf>
    <xf numFmtId="0" fontId="1" fillId="3" borderId="13" xfId="4" applyFill="1" applyBorder="1" applyAlignment="1">
      <alignment horizontal="center" vertical="center"/>
    </xf>
    <xf numFmtId="0" fontId="1" fillId="3" borderId="7" xfId="4" applyFill="1" applyBorder="1" applyAlignment="1">
      <alignment vertical="center"/>
    </xf>
    <xf numFmtId="0" fontId="1" fillId="3" borderId="14" xfId="4" applyFill="1" applyBorder="1" applyAlignment="1">
      <alignment horizontal="center" vertical="center"/>
    </xf>
    <xf numFmtId="0" fontId="1" fillId="3" borderId="14" xfId="4" applyFill="1" applyBorder="1" applyAlignment="1">
      <alignment horizontal="center" vertical="center" wrapText="1"/>
    </xf>
    <xf numFmtId="179" fontId="1" fillId="4" borderId="14" xfId="1" applyNumberFormat="1" applyFont="1" applyFill="1" applyBorder="1" applyAlignment="1">
      <alignment vertical="center" shrinkToFit="1"/>
    </xf>
    <xf numFmtId="179" fontId="1" fillId="0" borderId="14" xfId="1" applyNumberFormat="1" applyFont="1" applyBorder="1" applyAlignment="1">
      <alignment vertical="center" shrinkToFit="1"/>
    </xf>
    <xf numFmtId="182" fontId="1" fillId="0" borderId="0" xfId="1" applyNumberFormat="1" applyFont="1" applyFill="1" applyBorder="1" applyAlignment="1">
      <alignment vertical="center" shrinkToFit="1"/>
    </xf>
    <xf numFmtId="179" fontId="1" fillId="0" borderId="14" xfId="4" applyNumberFormat="1" applyBorder="1">
      <alignment vertical="center"/>
    </xf>
    <xf numFmtId="181" fontId="1" fillId="0" borderId="0" xfId="4" applyNumberFormat="1" applyFill="1" applyBorder="1">
      <alignment vertical="center"/>
    </xf>
    <xf numFmtId="0" fontId="1" fillId="3" borderId="13" xfId="4" applyFill="1" applyBorder="1" applyAlignment="1">
      <alignment vertical="center" wrapText="1"/>
    </xf>
    <xf numFmtId="0" fontId="1" fillId="3" borderId="0" xfId="4" applyFill="1" applyBorder="1" applyAlignment="1">
      <alignment vertical="center" wrapText="1"/>
    </xf>
    <xf numFmtId="0" fontId="1" fillId="3" borderId="18" xfId="4" applyFill="1" applyBorder="1" applyAlignment="1">
      <alignment horizontal="center" vertical="center" wrapText="1"/>
    </xf>
    <xf numFmtId="0" fontId="1" fillId="3" borderId="19" xfId="4" applyFill="1" applyBorder="1" applyAlignment="1">
      <alignment horizontal="center" vertical="center"/>
    </xf>
    <xf numFmtId="0" fontId="1" fillId="3" borderId="0" xfId="4" applyFill="1" applyBorder="1">
      <alignment vertical="center"/>
    </xf>
  </cellXfs>
  <cellStyles count="18">
    <cellStyle name="桁区切り 2" xfId="1"/>
    <cellStyle name="桁区切り 3" xfId="2"/>
    <cellStyle name="桁区切り 3 2" xfId="3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  <cellStyle name="通貨 2" xfId="17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_rels/chart1.xml.rels>&#65279;<?xml version="1.0" encoding="utf-8"?><Relationships xmlns="http://schemas.openxmlformats.org/package/2006/relationships"><Relationship Type="http://schemas.openxmlformats.org/officeDocument/2006/relationships/chartUserShapes" Target="../drawings/drawing2.xml" Id="rId1" /></Relationships>
</file>

<file path=xl/charts/_rels/chart2.xml.rels>&#65279;<?xml version="1.0" encoding="utf-8"?><Relationships xmlns="http://schemas.openxmlformats.org/package/2006/relationships"><Relationship Type="http://schemas.openxmlformats.org/officeDocument/2006/relationships/chartUserShapes" Target="../drawings/drawing3.xml" Id="rId1" /></Relationships>
</file>

<file path=xl/charts/_rels/chart3.xml.rels>&#65279;<?xml version="1.0" encoding="utf-8"?><Relationships xmlns="http://schemas.openxmlformats.org/package/2006/relationships"><Relationship Type="http://schemas.openxmlformats.org/officeDocument/2006/relationships/chartUserShapes" Target="../drawings/drawing4.xml" Id="rId1" /></Relationships>
</file>

<file path=xl/charts/_rels/chart4.xml.rels>&#65279;<?xml version="1.0" encoding="utf-8"?><Relationships xmlns="http://schemas.openxmlformats.org/package/2006/relationships"><Relationship Type="http://schemas.openxmlformats.org/officeDocument/2006/relationships/chartUserShapes" Target="../drawings/drawing5.xml" Id="rId1" /></Relationships>
</file>

<file path=xl/charts/_rels/chart5.xml.rels>&#65279;<?xml version="1.0" encoding="utf-8"?><Relationships xmlns="http://schemas.openxmlformats.org/package/2006/relationships"><Relationship Type="http://schemas.openxmlformats.org/officeDocument/2006/relationships/chartUserShapes" Target="../drawings/drawing6.xml" Id="rId1" /></Relationships>
</file>

<file path=xl/charts/_rels/chart6.xml.rels>&#65279;<?xml version="1.0" encoding="utf-8"?><Relationships xmlns="http://schemas.openxmlformats.org/package/2006/relationships"><Relationship Type="http://schemas.openxmlformats.org/officeDocument/2006/relationships/chartUserShapes" Target="../drawings/drawing7.xml" Id="rId1" /></Relationships>
</file>

<file path=xl/charts/_rels/chart7.xml.rels>&#65279;<?xml version="1.0" encoding="utf-8"?><Relationships xmlns="http://schemas.openxmlformats.org/package/2006/relationships"><Relationship Type="http://schemas.openxmlformats.org/officeDocument/2006/relationships/chartUserShapes" Target="../drawings/drawing8.xml" Id="rId1" /></Relationships>
</file>

<file path=xl/charts/_rels/chart8.xml.rels>&#65279;<?xml version="1.0" encoding="utf-8"?><Relationships xmlns="http://schemas.openxmlformats.org/package/2006/relationships"><Relationship Type="http://schemas.openxmlformats.org/officeDocument/2006/relationships/chartUserShapes" Target="../drawings/drawing9.xml" Id="rId1" /></Relationships>
</file>

<file path=xl/charts/_rels/chart9.xml.rels>&#65279;<?xml version="1.0" encoding="utf-8"?><Relationships xmlns="http://schemas.openxmlformats.org/package/2006/relationships"><Relationship Type="http://schemas.openxmlformats.org/officeDocument/2006/relationships/chartUserShapes" Target="../drawings/drawing10.xml" Id="rId1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801406503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"/>
          <c:y val="0.15806945669028449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267.2</c:v>
                </c:pt>
                <c:pt idx="1">
                  <c:v>248.6</c:v>
                </c:pt>
                <c:pt idx="2">
                  <c:v>223</c:v>
                </c:pt>
                <c:pt idx="3">
                  <c:v>206.2</c:v>
                </c:pt>
                <c:pt idx="4">
                  <c:v>220.1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138.69999999999999</c:v>
                </c:pt>
                <c:pt idx="1">
                  <c:v>110.6</c:v>
                </c:pt>
                <c:pt idx="2">
                  <c:v>118.2</c:v>
                </c:pt>
                <c:pt idx="3">
                  <c:v>120.9</c:v>
                </c:pt>
                <c:pt idx="4">
                  <c:v>205.8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79508539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5"/>
          <c:y val="0.15806945669028449"/>
          <c:w val="0.848503816245915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データ!$DE$6:$DI$6</c:f>
              <c:numCache>
                <c:formatCode>#,##0.0;"△"#,##0.0</c:formatCode>
                <c:ptCount val="5"/>
                <c:pt idx="0">
                  <c:v>543</c:v>
                </c:pt>
                <c:pt idx="1">
                  <c:v>421.1</c:v>
                </c:pt>
                <c:pt idx="2">
                  <c:v>339.7</c:v>
                </c:pt>
                <c:pt idx="3">
                  <c:v>269.89999999999998</c:v>
                </c:pt>
                <c:pt idx="4">
                  <c:v>196.2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85927720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8"/>
          <c:y val="0.15806945669028449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47382301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9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7096832361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6"/>
          <c:y val="0.15806945669028449"/>
          <c:w val="0.854003791650730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30.1</c:v>
                </c:pt>
                <c:pt idx="2">
                  <c:v>26.5</c:v>
                </c:pt>
                <c:pt idx="3">
                  <c:v>25.2</c:v>
                </c:pt>
                <c:pt idx="4">
                  <c:v>28.8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91733285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9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650</c:v>
                </c:pt>
                <c:pt idx="1">
                  <c:v>650</c:v>
                </c:pt>
                <c:pt idx="2">
                  <c:v>543</c:v>
                </c:pt>
                <c:pt idx="3">
                  <c:v>454</c:v>
                </c:pt>
                <c:pt idx="4">
                  <c:v>384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486005089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6"/>
          <c:y val="0.15806945669028449"/>
          <c:w val="0.854003791650730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269.8</c:v>
                </c:pt>
                <c:pt idx="2">
                  <c:v>260.60000000000002</c:v>
                </c:pt>
                <c:pt idx="3">
                  <c:v>273.2</c:v>
                </c:pt>
                <c:pt idx="4">
                  <c:v>277.8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データ!$DP$6:$DT$6</c:f>
              <c:numCache>
                <c:formatCode>#,##0.0;"△"#,##0.0</c:formatCode>
                <c:ptCount val="5"/>
                <c:pt idx="0">
                  <c:v>195.5</c:v>
                </c:pt>
                <c:pt idx="1">
                  <c:v>199.1</c:v>
                </c:pt>
                <c:pt idx="2">
                  <c:v>191.4</c:v>
                </c:pt>
                <c:pt idx="3">
                  <c:v>194.7</c:v>
                </c:pt>
                <c:pt idx="4">
                  <c:v>193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42868305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6"/>
          <c:y val="0.15806945669028449"/>
          <c:w val="0.854003791650730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59.8</c:v>
                </c:pt>
                <c:pt idx="2">
                  <c:v>55.1</c:v>
                </c:pt>
                <c:pt idx="3">
                  <c:v>51.5</c:v>
                </c:pt>
                <c:pt idx="4">
                  <c:v>54.5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24.4</c:v>
                </c:pt>
                <c:pt idx="2">
                  <c:v>24.2</c:v>
                </c:pt>
                <c:pt idx="3">
                  <c:v>25.5</c:v>
                </c:pt>
                <c:pt idx="4">
                  <c:v>22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3447336258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2"/>
          <c:y val="0.15806945669028449"/>
          <c:w val="0.8517775065952806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94911</c:v>
                </c:pt>
                <c:pt idx="1">
                  <c:v>89043</c:v>
                </c:pt>
                <c:pt idx="2">
                  <c:v>79002</c:v>
                </c:pt>
                <c:pt idx="3">
                  <c:v>77497</c:v>
                </c:pt>
                <c:pt idx="4">
                  <c:v>77663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データ!$BV$6:$BZ$6</c:f>
              <c:numCache>
                <c:formatCode>#,##0;"△"#,##0</c:formatCode>
                <c:ptCount val="5"/>
                <c:pt idx="0">
                  <c:v>40082</c:v>
                </c:pt>
                <c:pt idx="1">
                  <c:v>40365</c:v>
                </c:pt>
                <c:pt idx="2">
                  <c:v>48967</c:v>
                </c:pt>
                <c:pt idx="3">
                  <c:v>46827</c:v>
                </c:pt>
                <c:pt idx="4">
                  <c:v>47288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275</xdr:col>
      <xdr:colOff>5080</xdr:colOff>
      <xdr:row>62</xdr:row>
      <xdr:rowOff>11430</xdr:rowOff>
    </xdr:from>
    <xdr:to xmlns:xdr="http://schemas.openxmlformats.org/drawingml/2006/spreadsheetDrawing"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183</xdr:col>
      <xdr:colOff>3175</xdr:colOff>
      <xdr:row>62</xdr:row>
      <xdr:rowOff>11430</xdr:rowOff>
    </xdr:from>
    <xdr:to xmlns:xdr="http://schemas.openxmlformats.org/drawingml/2006/spreadsheetDrawing"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45085</xdr:colOff>
      <xdr:row>62</xdr:row>
      <xdr:rowOff>11430</xdr:rowOff>
    </xdr:from>
    <xdr:to xmlns:xdr="http://schemas.openxmlformats.org/drawingml/2006/spreadsheetDrawing"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16</xdr:row>
      <xdr:rowOff>0</xdr:rowOff>
    </xdr:from>
    <xdr:to xmlns:xdr="http://schemas.openxmlformats.org/drawingml/2006/spreadsheetDrawing"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37</xdr:row>
      <xdr:rowOff>0</xdr:rowOff>
    </xdr:from>
    <xdr:to xmlns:xdr="http://schemas.openxmlformats.org/drawingml/2006/spreadsheetDrawing"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16</xdr:row>
      <xdr:rowOff>0</xdr:rowOff>
    </xdr:from>
    <xdr:to xmlns:xdr="http://schemas.openxmlformats.org/drawingml/2006/spreadsheetDrawing"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37</xdr:row>
      <xdr:rowOff>0</xdr:rowOff>
    </xdr:from>
    <xdr:to xmlns:xdr="http://schemas.openxmlformats.org/drawingml/2006/spreadsheetDrawing"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37</xdr:row>
      <xdr:rowOff>0</xdr:rowOff>
    </xdr:from>
    <xdr:to xmlns:xdr="http://schemas.openxmlformats.org/drawingml/2006/spreadsheetDrawing"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0</xdr:colOff>
      <xdr:row>63</xdr:row>
      <xdr:rowOff>57150</xdr:rowOff>
    </xdr:from>
    <xdr:to xmlns:xdr="http://schemas.openxmlformats.org/drawingml/2006/spreadsheetDrawing"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182</xdr:col>
      <xdr:colOff>43815</xdr:colOff>
      <xdr:row>63</xdr:row>
      <xdr:rowOff>57150</xdr:rowOff>
    </xdr:from>
    <xdr:to xmlns:xdr="http://schemas.openxmlformats.org/drawingml/2006/spreadsheetDrawing"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【275.4】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/>
  <cols>
    <col min="1" max="1" width="2.625" style="1"/>
    <col min="2" max="2" width="0.875" style="1" customWidth="1"/>
    <col min="3" max="244" width="0.625" style="1" customWidth="1"/>
    <col min="245" max="245" width="0.875" style="1" customWidth="1"/>
    <col min="246" max="366" width="0.625" style="1" customWidth="1"/>
    <col min="367" max="367" width="2.625" style="1"/>
    <col min="368" max="382" width="3.125" style="1" customWidth="1"/>
    <col min="383" max="16384" width="2.625" style="1"/>
  </cols>
  <sheetData>
    <row r="1" spans="1:382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</row>
    <row r="2" spans="1:382" ht="9.75" customHeight="1">
      <c r="A2" s="3"/>
      <c r="B2" s="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</row>
    <row r="3" spans="1:382" ht="9.75" customHeight="1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</row>
    <row r="4" spans="1:382" ht="9.75" customHeight="1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</row>
    <row r="5" spans="1:382" ht="9.7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</row>
    <row r="6" spans="1:382" ht="18.75" customHeight="1">
      <c r="A6" s="3"/>
      <c r="B6" s="7" t="str">
        <f>データ!H6&amp;"　"&amp;データ!I6</f>
        <v>高知県高知市　中央公園地下駐車場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77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</row>
    <row r="7" spans="1:382" ht="18.75" customHeight="1">
      <c r="A7" s="3"/>
      <c r="B7" s="8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47"/>
      <c r="AQ7" s="8" t="s">
        <v>1</v>
      </c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47"/>
      <c r="CF7" s="8" t="s">
        <v>0</v>
      </c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47"/>
      <c r="DU7" s="58" t="s">
        <v>8</v>
      </c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60" t="s">
        <v>9</v>
      </c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60" t="s">
        <v>12</v>
      </c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 t="s">
        <v>10</v>
      </c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  <c r="KQ7" s="60"/>
      <c r="KR7" s="60"/>
      <c r="KS7" s="60"/>
      <c r="KT7" s="60"/>
      <c r="KU7" s="60"/>
      <c r="KV7" s="60"/>
      <c r="KW7" s="60"/>
      <c r="KX7" s="60"/>
      <c r="KY7" s="60"/>
      <c r="KZ7" s="60"/>
      <c r="LA7" s="60"/>
      <c r="LB7" s="60"/>
      <c r="LC7" s="60"/>
      <c r="LD7" s="60"/>
      <c r="LE7" s="60"/>
      <c r="LF7" s="60"/>
      <c r="LG7" s="60"/>
      <c r="LH7" s="60"/>
      <c r="LI7" s="60"/>
      <c r="LJ7" s="60" t="s">
        <v>4</v>
      </c>
      <c r="LK7" s="60"/>
      <c r="LL7" s="60"/>
      <c r="LM7" s="60"/>
      <c r="LN7" s="60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"/>
      <c r="ND7" s="12" t="s">
        <v>14</v>
      </c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67"/>
    </row>
    <row r="8" spans="1:382" ht="18.75" customHeight="1">
      <c r="A8" s="3"/>
      <c r="B8" s="9" t="str">
        <f>データ!J7</f>
        <v>法非適用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48"/>
      <c r="AQ8" s="9" t="str">
        <f>データ!K7</f>
        <v>駐車場整備事業</v>
      </c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48"/>
      <c r="CF8" s="9" t="str">
        <f>データ!L7</f>
        <v>-</v>
      </c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48"/>
      <c r="DU8" s="59" t="str">
        <f>データ!M7</f>
        <v>Ａ２Ｂ１</v>
      </c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62" t="s">
        <v>127</v>
      </c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59" t="str">
        <f>データ!S7</f>
        <v>商業施設</v>
      </c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 t="str">
        <f>データ!T7</f>
        <v>無</v>
      </c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61">
        <f>データ!U7</f>
        <v>11092</v>
      </c>
      <c r="LK8" s="61"/>
      <c r="LL8" s="61"/>
      <c r="LM8" s="61"/>
      <c r="LN8" s="61"/>
      <c r="LO8" s="61"/>
      <c r="LP8" s="61"/>
      <c r="LQ8" s="61"/>
      <c r="LR8" s="61"/>
      <c r="LS8" s="61"/>
      <c r="LT8" s="61"/>
      <c r="LU8" s="61"/>
      <c r="LV8" s="61"/>
      <c r="LW8" s="61"/>
      <c r="LX8" s="61"/>
      <c r="LY8" s="61"/>
      <c r="LZ8" s="61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"/>
      <c r="ND8" s="82" t="s">
        <v>15</v>
      </c>
      <c r="NE8" s="90"/>
      <c r="NF8" s="95" t="s">
        <v>17</v>
      </c>
      <c r="NG8" s="98"/>
      <c r="NH8" s="98"/>
      <c r="NI8" s="98"/>
      <c r="NJ8" s="98"/>
      <c r="NK8" s="98"/>
      <c r="NL8" s="98"/>
      <c r="NM8" s="98"/>
      <c r="NN8" s="98"/>
      <c r="NO8" s="98"/>
      <c r="NP8" s="98"/>
      <c r="NQ8" s="100"/>
    </row>
    <row r="9" spans="1:382" ht="18.75" customHeight="1">
      <c r="A9" s="3"/>
      <c r="B9" s="8" t="s">
        <v>18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47"/>
      <c r="AQ9" s="8" t="s">
        <v>21</v>
      </c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47"/>
      <c r="CF9" s="8" t="s">
        <v>24</v>
      </c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47"/>
      <c r="DU9" s="60" t="s">
        <v>25</v>
      </c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60" t="s">
        <v>27</v>
      </c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 t="s">
        <v>28</v>
      </c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0"/>
      <c r="KI9" s="60"/>
      <c r="KJ9" s="60"/>
      <c r="KK9" s="60"/>
      <c r="KL9" s="60"/>
      <c r="KM9" s="60"/>
      <c r="KN9" s="60"/>
      <c r="KO9" s="60"/>
      <c r="KP9" s="60"/>
      <c r="KQ9" s="60"/>
      <c r="KR9" s="60"/>
      <c r="KS9" s="60"/>
      <c r="KT9" s="60"/>
      <c r="KU9" s="60"/>
      <c r="KV9" s="60"/>
      <c r="KW9" s="60"/>
      <c r="KX9" s="60"/>
      <c r="KY9" s="60"/>
      <c r="KZ9" s="60"/>
      <c r="LA9" s="60"/>
      <c r="LB9" s="60"/>
      <c r="LC9" s="60"/>
      <c r="LD9" s="60"/>
      <c r="LE9" s="60"/>
      <c r="LF9" s="60"/>
      <c r="LG9" s="60"/>
      <c r="LH9" s="60"/>
      <c r="LI9" s="60"/>
      <c r="LJ9" s="60" t="s">
        <v>31</v>
      </c>
      <c r="LK9" s="60"/>
      <c r="LL9" s="60"/>
      <c r="LM9" s="60"/>
      <c r="LN9" s="60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"/>
      <c r="ND9" s="83" t="s">
        <v>33</v>
      </c>
      <c r="NE9" s="91"/>
      <c r="NF9" s="96" t="s">
        <v>34</v>
      </c>
      <c r="NG9" s="99"/>
      <c r="NH9" s="99"/>
      <c r="NI9" s="99"/>
      <c r="NJ9" s="99"/>
      <c r="NK9" s="99"/>
      <c r="NL9" s="99"/>
      <c r="NM9" s="99"/>
      <c r="NN9" s="99"/>
      <c r="NO9" s="99"/>
      <c r="NP9" s="99"/>
      <c r="NQ9" s="101"/>
    </row>
    <row r="10" spans="1:382" ht="18.75" customHeight="1">
      <c r="A10" s="3"/>
      <c r="B10" s="10" t="str">
        <f>データ!O7</f>
        <v>該当数値なし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49"/>
      <c r="AQ10" s="9" t="str">
        <f>データ!P7</f>
        <v>都市計画駐車場</v>
      </c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48"/>
      <c r="CF10" s="9" t="str">
        <f>データ!Q7</f>
        <v>地下式</v>
      </c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48"/>
      <c r="DU10" s="61">
        <f>データ!R7</f>
        <v>28</v>
      </c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61">
        <f>データ!V7</f>
        <v>325</v>
      </c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  <c r="IX10" s="61"/>
      <c r="IY10" s="61"/>
      <c r="IZ10" s="61"/>
      <c r="JA10" s="61"/>
      <c r="JB10" s="61"/>
      <c r="JC10" s="61"/>
      <c r="JD10" s="61"/>
      <c r="JE10" s="61"/>
      <c r="JF10" s="61"/>
      <c r="JG10" s="61"/>
      <c r="JH10" s="61"/>
      <c r="JI10" s="61"/>
      <c r="JJ10" s="61"/>
      <c r="JK10" s="61"/>
      <c r="JL10" s="61"/>
      <c r="JM10" s="61"/>
      <c r="JN10" s="61"/>
      <c r="JO10" s="61"/>
      <c r="JP10" s="61"/>
      <c r="JQ10" s="61">
        <f>データ!W7</f>
        <v>200</v>
      </c>
      <c r="JR10" s="61"/>
      <c r="JS10" s="61"/>
      <c r="JT10" s="61"/>
      <c r="JU10" s="61"/>
      <c r="JV10" s="61"/>
      <c r="JW10" s="61"/>
      <c r="JX10" s="61"/>
      <c r="JY10" s="61"/>
      <c r="JZ10" s="61"/>
      <c r="KA10" s="61"/>
      <c r="KB10" s="61"/>
      <c r="KC10" s="61"/>
      <c r="KD10" s="61"/>
      <c r="KE10" s="61"/>
      <c r="KF10" s="61"/>
      <c r="KG10" s="61"/>
      <c r="KH10" s="61"/>
      <c r="KI10" s="61"/>
      <c r="KJ10" s="61"/>
      <c r="KK10" s="61"/>
      <c r="KL10" s="61"/>
      <c r="KM10" s="61"/>
      <c r="KN10" s="61"/>
      <c r="KO10" s="61"/>
      <c r="KP10" s="61"/>
      <c r="KQ10" s="61"/>
      <c r="KR10" s="61"/>
      <c r="KS10" s="61"/>
      <c r="KT10" s="61"/>
      <c r="KU10" s="61"/>
      <c r="KV10" s="61"/>
      <c r="KW10" s="61"/>
      <c r="KX10" s="61"/>
      <c r="KY10" s="61"/>
      <c r="KZ10" s="61"/>
      <c r="LA10" s="61"/>
      <c r="LB10" s="61"/>
      <c r="LC10" s="61"/>
      <c r="LD10" s="61"/>
      <c r="LE10" s="61"/>
      <c r="LF10" s="61"/>
      <c r="LG10" s="61"/>
      <c r="LH10" s="61"/>
      <c r="LI10" s="61"/>
      <c r="LJ10" s="59" t="str">
        <f>データ!X7</f>
        <v>代行制</v>
      </c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3"/>
      <c r="ND10" s="84" t="s">
        <v>13</v>
      </c>
      <c r="NE10" s="75"/>
      <c r="NF10" s="97" t="s">
        <v>36</v>
      </c>
      <c r="NG10" s="74"/>
      <c r="NH10" s="74"/>
      <c r="NI10" s="74"/>
      <c r="NJ10" s="74"/>
      <c r="NK10" s="74"/>
      <c r="NL10" s="74"/>
      <c r="NM10" s="74"/>
      <c r="NN10" s="74"/>
      <c r="NO10" s="74"/>
      <c r="NP10" s="74"/>
      <c r="NQ10" s="78"/>
    </row>
    <row r="11" spans="1:382" ht="9.75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3"/>
      <c r="ND11" s="85" t="s">
        <v>7</v>
      </c>
      <c r="NE11" s="85"/>
      <c r="NF11" s="85"/>
      <c r="NG11" s="85"/>
      <c r="NH11" s="85"/>
      <c r="NI11" s="85"/>
      <c r="NJ11" s="85"/>
      <c r="NK11" s="85"/>
      <c r="NL11" s="85"/>
      <c r="NM11" s="85"/>
      <c r="NN11" s="85"/>
      <c r="NO11" s="85"/>
      <c r="NP11" s="85"/>
      <c r="NQ11" s="85"/>
      <c r="NR11" s="85"/>
    </row>
    <row r="12" spans="1:382" ht="9.75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3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85"/>
      <c r="NO12" s="85"/>
      <c r="NP12" s="85"/>
      <c r="NQ12" s="85"/>
      <c r="NR12" s="85"/>
    </row>
    <row r="13" spans="1:382" ht="9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86"/>
      <c r="NE13" s="86"/>
      <c r="NF13" s="86"/>
      <c r="NG13" s="86"/>
      <c r="NH13" s="86"/>
      <c r="NI13" s="86"/>
      <c r="NJ13" s="86"/>
      <c r="NK13" s="86"/>
      <c r="NL13" s="86"/>
      <c r="NM13" s="86"/>
      <c r="NN13" s="86"/>
      <c r="NO13" s="86"/>
      <c r="NP13" s="86"/>
      <c r="NQ13" s="86"/>
      <c r="NR13" s="86"/>
    </row>
    <row r="14" spans="1:382" ht="13.5" customHeight="1">
      <c r="A14" s="4"/>
      <c r="B14" s="12"/>
      <c r="C14" s="21"/>
      <c r="D14" s="21"/>
      <c r="E14" s="21"/>
      <c r="F14" s="21"/>
      <c r="G14" s="21"/>
      <c r="H14" s="27" t="s">
        <v>29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1"/>
      <c r="IG14" s="21"/>
      <c r="IH14" s="21"/>
      <c r="II14" s="21"/>
      <c r="IJ14" s="67"/>
      <c r="IK14" s="21"/>
      <c r="IL14" s="21"/>
      <c r="IM14" s="21"/>
      <c r="IN14" s="21"/>
      <c r="IO14" s="21"/>
      <c r="IP14" s="27" t="s">
        <v>40</v>
      </c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1"/>
      <c r="MX14" s="21"/>
      <c r="MY14" s="21"/>
      <c r="MZ14" s="21"/>
      <c r="NA14" s="21"/>
      <c r="NB14" s="67"/>
      <c r="NC14" s="3"/>
      <c r="ND14" s="87" t="s">
        <v>41</v>
      </c>
      <c r="NE14" s="92"/>
      <c r="NF14" s="92"/>
      <c r="NG14" s="92"/>
      <c r="NH14" s="92"/>
      <c r="NI14" s="92"/>
      <c r="NJ14" s="92"/>
      <c r="NK14" s="92"/>
      <c r="NL14" s="92"/>
      <c r="NM14" s="92"/>
      <c r="NN14" s="92"/>
      <c r="NO14" s="92"/>
      <c r="NP14" s="92"/>
      <c r="NQ14" s="92"/>
      <c r="NR14" s="102"/>
    </row>
    <row r="15" spans="1:382" ht="13.5" customHeight="1">
      <c r="A15" s="3"/>
      <c r="B15" s="13"/>
      <c r="C15" s="22"/>
      <c r="D15" s="22"/>
      <c r="E15" s="22"/>
      <c r="F15" s="22"/>
      <c r="G15" s="22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2"/>
      <c r="IG15" s="22"/>
      <c r="IH15" s="22"/>
      <c r="II15" s="22"/>
      <c r="IJ15" s="68"/>
      <c r="IK15" s="22"/>
      <c r="IL15" s="22"/>
      <c r="IM15" s="22"/>
      <c r="IN15" s="22"/>
      <c r="IO15" s="22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2"/>
      <c r="MX15" s="22"/>
      <c r="MY15" s="22"/>
      <c r="MZ15" s="22"/>
      <c r="NA15" s="22"/>
      <c r="NB15" s="68"/>
      <c r="NC15" s="3"/>
      <c r="ND15" s="88" t="s">
        <v>128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103"/>
    </row>
    <row r="16" spans="1:382" ht="13.5" customHeight="1">
      <c r="A16" s="3"/>
      <c r="B16" s="1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5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5"/>
      <c r="NC16" s="3"/>
      <c r="ND16" s="88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103"/>
    </row>
    <row r="17" spans="1:382" ht="13.5" customHeight="1">
      <c r="A17" s="3"/>
      <c r="B17" s="14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23"/>
      <c r="CZ17" s="11"/>
      <c r="DA17" s="11"/>
      <c r="DB17" s="11"/>
      <c r="DC17" s="11"/>
      <c r="DD17" s="11"/>
      <c r="DE17" s="11"/>
      <c r="DF17" s="11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23"/>
      <c r="IF17" s="23"/>
      <c r="IG17" s="23"/>
      <c r="IH17" s="23"/>
      <c r="II17" s="23"/>
      <c r="IJ17" s="69"/>
      <c r="IK17" s="23"/>
      <c r="IL17" s="23"/>
      <c r="IM17" s="23"/>
      <c r="IN17" s="23"/>
      <c r="IO17" s="23"/>
      <c r="IP17" s="23"/>
      <c r="IQ17" s="23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5"/>
      <c r="NC17" s="3"/>
      <c r="ND17" s="88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103"/>
    </row>
    <row r="18" spans="1:382" ht="13.5" customHeight="1">
      <c r="A18" s="3"/>
      <c r="B18" s="1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23"/>
      <c r="CZ18" s="11"/>
      <c r="DA18" s="11"/>
      <c r="DB18" s="11"/>
      <c r="DC18" s="11"/>
      <c r="DD18" s="11"/>
      <c r="DE18" s="11"/>
      <c r="DF18" s="11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23"/>
      <c r="IF18" s="23"/>
      <c r="IG18" s="23"/>
      <c r="IH18" s="23"/>
      <c r="II18" s="23"/>
      <c r="IJ18" s="69"/>
      <c r="IK18" s="23"/>
      <c r="IL18" s="23"/>
      <c r="IM18" s="23"/>
      <c r="IN18" s="23"/>
      <c r="IO18" s="23"/>
      <c r="IP18" s="23"/>
      <c r="IQ18" s="23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5"/>
      <c r="NC18" s="3"/>
      <c r="ND18" s="88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103"/>
    </row>
    <row r="19" spans="1:382" ht="13.5" customHeight="1">
      <c r="A19" s="3"/>
      <c r="B19" s="1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5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5"/>
      <c r="NC19" s="3"/>
      <c r="ND19" s="88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103"/>
    </row>
    <row r="20" spans="1:382" ht="13.5" customHeight="1">
      <c r="A20" s="3"/>
      <c r="B20" s="1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5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5"/>
      <c r="NC20" s="3"/>
      <c r="ND20" s="88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103"/>
    </row>
    <row r="21" spans="1:382" ht="13.5" customHeight="1">
      <c r="A21" s="3"/>
      <c r="B21" s="14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5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5"/>
      <c r="NC21" s="3"/>
      <c r="ND21" s="88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103"/>
    </row>
    <row r="22" spans="1:382" ht="13.5" customHeight="1">
      <c r="A22" s="3"/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5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5"/>
      <c r="NC22" s="3"/>
      <c r="ND22" s="88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103"/>
    </row>
    <row r="23" spans="1:382" ht="13.5" customHeight="1">
      <c r="A23" s="3"/>
      <c r="B23" s="1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5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5"/>
      <c r="NC23" s="3"/>
      <c r="ND23" s="88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103"/>
    </row>
    <row r="24" spans="1:382" ht="13.5" customHeight="1">
      <c r="A24" s="3"/>
      <c r="B24" s="1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5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5"/>
      <c r="NC24" s="3"/>
      <c r="ND24" s="88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103"/>
    </row>
    <row r="25" spans="1:382" ht="13.5" customHeight="1">
      <c r="A25" s="3"/>
      <c r="B25" s="1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5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5"/>
      <c r="NC25" s="3"/>
      <c r="ND25" s="88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103"/>
    </row>
    <row r="26" spans="1:382" ht="13.5" customHeight="1">
      <c r="A26" s="3"/>
      <c r="B26" s="1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5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5"/>
      <c r="NC26" s="3"/>
      <c r="ND26" s="88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103"/>
    </row>
    <row r="27" spans="1:382" ht="13.5" customHeight="1">
      <c r="A27" s="3"/>
      <c r="B27" s="1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5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5"/>
      <c r="NC27" s="3"/>
      <c r="ND27" s="88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103"/>
    </row>
    <row r="28" spans="1:382" ht="13.5" customHeight="1">
      <c r="A28" s="3"/>
      <c r="B28" s="1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5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5"/>
      <c r="NC28" s="3"/>
      <c r="ND28" s="88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103"/>
    </row>
    <row r="29" spans="1:382" ht="13.5" customHeight="1">
      <c r="A29" s="3"/>
      <c r="B29" s="14"/>
      <c r="C29" s="11"/>
      <c r="D29" s="11"/>
      <c r="E29" s="11"/>
      <c r="F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5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5"/>
      <c r="NC29" s="3"/>
      <c r="ND29" s="88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103"/>
    </row>
    <row r="30" spans="1:382" ht="13.5" customHeight="1">
      <c r="A30" s="3"/>
      <c r="B30" s="14"/>
      <c r="C30" s="11"/>
      <c r="D30" s="11"/>
      <c r="E30" s="11"/>
      <c r="F30" s="11"/>
      <c r="I30" s="11"/>
      <c r="J30" s="11"/>
      <c r="K30" s="11"/>
      <c r="L30" s="11"/>
      <c r="M30" s="11"/>
      <c r="N30" s="11"/>
      <c r="O30" s="11"/>
      <c r="P30" s="11"/>
      <c r="Q30" s="11"/>
      <c r="R30" s="35"/>
      <c r="S30" s="35"/>
      <c r="T30" s="35"/>
      <c r="U30" s="42">
        <f>データ!$B$11</f>
        <v>40909</v>
      </c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>
        <f>データ!$C$11</f>
        <v>41275</v>
      </c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>
        <f>データ!$D$11</f>
        <v>41640</v>
      </c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>
        <f>データ!$E$11</f>
        <v>42005</v>
      </c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>
        <f>データ!$F$11</f>
        <v>42370</v>
      </c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11"/>
      <c r="EB30" s="11"/>
      <c r="EC30" s="11"/>
      <c r="ED30" s="11"/>
      <c r="EE30" s="11"/>
      <c r="EF30" s="11"/>
      <c r="EG30" s="11"/>
      <c r="EH30" s="11"/>
      <c r="EI30" s="35"/>
      <c r="EJ30" s="35"/>
      <c r="EK30" s="35"/>
      <c r="EL30" s="42">
        <f>データ!$B$11</f>
        <v>40909</v>
      </c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>
        <f>データ!$C$11</f>
        <v>41275</v>
      </c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>
        <f>データ!$D$11</f>
        <v>41640</v>
      </c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>
        <f>データ!$E$11</f>
        <v>42005</v>
      </c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>
        <f>データ!$F$11</f>
        <v>42370</v>
      </c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35"/>
      <c r="ID30" s="35"/>
      <c r="IE30" s="35"/>
      <c r="IF30" s="35"/>
      <c r="IG30" s="35"/>
      <c r="IH30" s="35"/>
      <c r="II30" s="35"/>
      <c r="IJ30" s="70"/>
      <c r="IK30" s="35"/>
      <c r="IL30" s="35"/>
      <c r="IM30" s="35"/>
      <c r="IN30" s="35"/>
      <c r="IO30" s="35"/>
      <c r="IP30" s="35"/>
      <c r="IQ30" s="35"/>
      <c r="IR30" s="11"/>
      <c r="IS30" s="11"/>
      <c r="IT30" s="11"/>
      <c r="IU30" s="11"/>
      <c r="IV30" s="11"/>
      <c r="IW30" s="11"/>
      <c r="IX30" s="11"/>
      <c r="IY30" s="11"/>
      <c r="IZ30" s="35"/>
      <c r="JA30" s="35"/>
      <c r="JB30" s="35"/>
      <c r="JC30" s="42">
        <f>データ!$B$11</f>
        <v>40909</v>
      </c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>
        <f>データ!$C$11</f>
        <v>41275</v>
      </c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>
        <f>データ!$D$11</f>
        <v>41640</v>
      </c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>
        <f>データ!$E$11</f>
        <v>42005</v>
      </c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>
        <f>データ!$F$11</f>
        <v>42370</v>
      </c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11"/>
      <c r="MU30" s="11"/>
      <c r="MV30" s="11"/>
      <c r="MW30" s="11"/>
      <c r="MX30" s="11"/>
      <c r="MY30" s="11"/>
      <c r="MZ30" s="11"/>
      <c r="NA30" s="11"/>
      <c r="NB30" s="5"/>
      <c r="NC30" s="3"/>
      <c r="ND30" s="88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103"/>
    </row>
    <row r="31" spans="1:382" ht="13.5" customHeight="1">
      <c r="A31" s="3"/>
      <c r="B31" s="14"/>
      <c r="C31" s="11"/>
      <c r="D31" s="11"/>
      <c r="E31" s="11"/>
      <c r="F31" s="11"/>
      <c r="I31" s="30"/>
      <c r="J31" s="32" t="s">
        <v>42</v>
      </c>
      <c r="K31" s="33"/>
      <c r="L31" s="33"/>
      <c r="M31" s="33"/>
      <c r="N31" s="33"/>
      <c r="O31" s="33"/>
      <c r="P31" s="33"/>
      <c r="Q31" s="33"/>
      <c r="R31" s="33"/>
      <c r="S31" s="33"/>
      <c r="T31" s="41"/>
      <c r="U31" s="43">
        <f>データ!Y7</f>
        <v>267.2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>
        <f>データ!Z7</f>
        <v>248.6</v>
      </c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>
        <f>データ!AA7</f>
        <v>223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>
        <f>データ!AB7</f>
        <v>206.2</v>
      </c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>
        <f>データ!AC7</f>
        <v>220.1</v>
      </c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32" t="s">
        <v>42</v>
      </c>
      <c r="EB31" s="33"/>
      <c r="EC31" s="33"/>
      <c r="ED31" s="33"/>
      <c r="EE31" s="33"/>
      <c r="EF31" s="33"/>
      <c r="EG31" s="33"/>
      <c r="EH31" s="33"/>
      <c r="EI31" s="33"/>
      <c r="EJ31" s="33"/>
      <c r="EK31" s="41"/>
      <c r="EL31" s="43">
        <f>データ!AJ7</f>
        <v>0</v>
      </c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>
        <f>データ!AK7</f>
        <v>0</v>
      </c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>
        <f>データ!AL7</f>
        <v>0</v>
      </c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>
        <f>データ!AM7</f>
        <v>0</v>
      </c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>
        <f>データ!AN7</f>
        <v>0</v>
      </c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66"/>
      <c r="ID31" s="66"/>
      <c r="IE31" s="66"/>
      <c r="IF31" s="66"/>
      <c r="IG31" s="66"/>
      <c r="IH31" s="66"/>
      <c r="II31" s="66"/>
      <c r="IJ31" s="71"/>
      <c r="IK31" s="66"/>
      <c r="IL31" s="66"/>
      <c r="IM31" s="66"/>
      <c r="IN31" s="66"/>
      <c r="IO31" s="66"/>
      <c r="IP31" s="66"/>
      <c r="IQ31" s="66"/>
      <c r="IR31" s="32" t="s">
        <v>42</v>
      </c>
      <c r="IS31" s="33"/>
      <c r="IT31" s="33"/>
      <c r="IU31" s="33"/>
      <c r="IV31" s="33"/>
      <c r="IW31" s="33"/>
      <c r="IX31" s="33"/>
      <c r="IY31" s="33"/>
      <c r="IZ31" s="33"/>
      <c r="JA31" s="33"/>
      <c r="JB31" s="41"/>
      <c r="JC31" s="38">
        <f>データ!DK7</f>
        <v>274.8</v>
      </c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6"/>
      <c r="JV31" s="38">
        <f>データ!DL7</f>
        <v>269.8</v>
      </c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0"/>
      <c r="KI31" s="40"/>
      <c r="KJ31" s="40"/>
      <c r="KK31" s="40"/>
      <c r="KL31" s="40"/>
      <c r="KM31" s="40"/>
      <c r="KN31" s="46"/>
      <c r="KO31" s="38">
        <f>データ!DM7</f>
        <v>260.60000000000002</v>
      </c>
      <c r="KP31" s="40"/>
      <c r="KQ31" s="40"/>
      <c r="KR31" s="40"/>
      <c r="KS31" s="40"/>
      <c r="KT31" s="40"/>
      <c r="KU31" s="40"/>
      <c r="KV31" s="40"/>
      <c r="KW31" s="40"/>
      <c r="KX31" s="40"/>
      <c r="KY31" s="40"/>
      <c r="KZ31" s="40"/>
      <c r="LA31" s="40"/>
      <c r="LB31" s="40"/>
      <c r="LC31" s="40"/>
      <c r="LD31" s="40"/>
      <c r="LE31" s="40"/>
      <c r="LF31" s="40"/>
      <c r="LG31" s="46"/>
      <c r="LH31" s="38">
        <f>データ!DN7</f>
        <v>273.2</v>
      </c>
      <c r="LI31" s="40"/>
      <c r="LJ31" s="40"/>
      <c r="LK31" s="40"/>
      <c r="LL31" s="40"/>
      <c r="LM31" s="40"/>
      <c r="LN31" s="40"/>
      <c r="LO31" s="40"/>
      <c r="LP31" s="40"/>
      <c r="LQ31" s="40"/>
      <c r="LR31" s="40"/>
      <c r="LS31" s="40"/>
      <c r="LT31" s="40"/>
      <c r="LU31" s="40"/>
      <c r="LV31" s="40"/>
      <c r="LW31" s="40"/>
      <c r="LX31" s="40"/>
      <c r="LY31" s="40"/>
      <c r="LZ31" s="46"/>
      <c r="MA31" s="38">
        <f>データ!DO7</f>
        <v>277.8</v>
      </c>
      <c r="MB31" s="40"/>
      <c r="MC31" s="40"/>
      <c r="MD31" s="40"/>
      <c r="ME31" s="40"/>
      <c r="MF31" s="40"/>
      <c r="MG31" s="40"/>
      <c r="MH31" s="40"/>
      <c r="MI31" s="40"/>
      <c r="MJ31" s="40"/>
      <c r="MK31" s="40"/>
      <c r="ML31" s="40"/>
      <c r="MM31" s="40"/>
      <c r="MN31" s="40"/>
      <c r="MO31" s="40"/>
      <c r="MP31" s="40"/>
      <c r="MQ31" s="40"/>
      <c r="MR31" s="40"/>
      <c r="MS31" s="46"/>
      <c r="MT31" s="11"/>
      <c r="MU31" s="11"/>
      <c r="MV31" s="11"/>
      <c r="MW31" s="11"/>
      <c r="MX31" s="11"/>
      <c r="MY31" s="11"/>
      <c r="MZ31" s="11"/>
      <c r="NA31" s="11"/>
      <c r="NB31" s="5"/>
      <c r="NC31" s="3"/>
      <c r="ND31" s="87" t="s">
        <v>43</v>
      </c>
      <c r="NE31" s="92"/>
      <c r="NF31" s="92"/>
      <c r="NG31" s="92"/>
      <c r="NH31" s="92"/>
      <c r="NI31" s="92"/>
      <c r="NJ31" s="92"/>
      <c r="NK31" s="92"/>
      <c r="NL31" s="92"/>
      <c r="NM31" s="92"/>
      <c r="NN31" s="92"/>
      <c r="NO31" s="92"/>
      <c r="NP31" s="92"/>
      <c r="NQ31" s="92"/>
      <c r="NR31" s="102"/>
    </row>
    <row r="32" spans="1:382" ht="13.5" customHeight="1">
      <c r="A32" s="3"/>
      <c r="B32" s="14"/>
      <c r="C32" s="11"/>
      <c r="D32" s="11"/>
      <c r="E32" s="11"/>
      <c r="F32" s="11"/>
      <c r="G32" s="11"/>
      <c r="H32" s="11"/>
      <c r="I32" s="30"/>
      <c r="J32" s="32" t="s">
        <v>44</v>
      </c>
      <c r="K32" s="33"/>
      <c r="L32" s="33"/>
      <c r="M32" s="33"/>
      <c r="N32" s="33"/>
      <c r="O32" s="33"/>
      <c r="P32" s="33"/>
      <c r="Q32" s="33"/>
      <c r="R32" s="33"/>
      <c r="S32" s="33"/>
      <c r="T32" s="41"/>
      <c r="U32" s="43">
        <f>データ!AD7</f>
        <v>138.69999999999999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>
        <f>データ!AE7</f>
        <v>110.6</v>
      </c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>
        <f>データ!AF7</f>
        <v>118.2</v>
      </c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>
        <f>データ!AG7</f>
        <v>120.9</v>
      </c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>
        <f>データ!AH7</f>
        <v>205.8</v>
      </c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32" t="s">
        <v>44</v>
      </c>
      <c r="EB32" s="33"/>
      <c r="EC32" s="33"/>
      <c r="ED32" s="33"/>
      <c r="EE32" s="33"/>
      <c r="EF32" s="33"/>
      <c r="EG32" s="33"/>
      <c r="EH32" s="33"/>
      <c r="EI32" s="33"/>
      <c r="EJ32" s="33"/>
      <c r="EK32" s="41"/>
      <c r="EL32" s="43">
        <f>データ!AO7</f>
        <v>27.8</v>
      </c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>
        <f>データ!AP7</f>
        <v>30.1</v>
      </c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>
        <f>データ!AQ7</f>
        <v>26.5</v>
      </c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>
        <f>データ!AR7</f>
        <v>25.2</v>
      </c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>
        <f>データ!AS7</f>
        <v>28.8</v>
      </c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66"/>
      <c r="ID32" s="66"/>
      <c r="IE32" s="66"/>
      <c r="IF32" s="66"/>
      <c r="IG32" s="66"/>
      <c r="IH32" s="66"/>
      <c r="II32" s="66"/>
      <c r="IJ32" s="71"/>
      <c r="IK32" s="66"/>
      <c r="IL32" s="66"/>
      <c r="IM32" s="66"/>
      <c r="IN32" s="66"/>
      <c r="IO32" s="66"/>
      <c r="IP32" s="66"/>
      <c r="IQ32" s="66"/>
      <c r="IR32" s="32" t="s">
        <v>44</v>
      </c>
      <c r="IS32" s="33"/>
      <c r="IT32" s="33"/>
      <c r="IU32" s="33"/>
      <c r="IV32" s="33"/>
      <c r="IW32" s="33"/>
      <c r="IX32" s="33"/>
      <c r="IY32" s="33"/>
      <c r="IZ32" s="33"/>
      <c r="JA32" s="33"/>
      <c r="JB32" s="41"/>
      <c r="JC32" s="38">
        <f>データ!DP7</f>
        <v>195.5</v>
      </c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6"/>
      <c r="JV32" s="38">
        <f>データ!DQ7</f>
        <v>199.1</v>
      </c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0"/>
      <c r="KI32" s="40"/>
      <c r="KJ32" s="40"/>
      <c r="KK32" s="40"/>
      <c r="KL32" s="40"/>
      <c r="KM32" s="40"/>
      <c r="KN32" s="46"/>
      <c r="KO32" s="38">
        <f>データ!DR7</f>
        <v>191.4</v>
      </c>
      <c r="KP32" s="40"/>
      <c r="KQ32" s="40"/>
      <c r="KR32" s="40"/>
      <c r="KS32" s="40"/>
      <c r="KT32" s="40"/>
      <c r="KU32" s="40"/>
      <c r="KV32" s="40"/>
      <c r="KW32" s="40"/>
      <c r="KX32" s="40"/>
      <c r="KY32" s="40"/>
      <c r="KZ32" s="40"/>
      <c r="LA32" s="40"/>
      <c r="LB32" s="40"/>
      <c r="LC32" s="40"/>
      <c r="LD32" s="40"/>
      <c r="LE32" s="40"/>
      <c r="LF32" s="40"/>
      <c r="LG32" s="46"/>
      <c r="LH32" s="38">
        <f>データ!DS7</f>
        <v>194.7</v>
      </c>
      <c r="LI32" s="40"/>
      <c r="LJ32" s="40"/>
      <c r="LK32" s="40"/>
      <c r="LL32" s="40"/>
      <c r="LM32" s="40"/>
      <c r="LN32" s="40"/>
      <c r="LO32" s="40"/>
      <c r="LP32" s="40"/>
      <c r="LQ32" s="40"/>
      <c r="LR32" s="40"/>
      <c r="LS32" s="40"/>
      <c r="LT32" s="40"/>
      <c r="LU32" s="40"/>
      <c r="LV32" s="40"/>
      <c r="LW32" s="40"/>
      <c r="LX32" s="40"/>
      <c r="LY32" s="40"/>
      <c r="LZ32" s="46"/>
      <c r="MA32" s="38">
        <f>データ!DT7</f>
        <v>193</v>
      </c>
      <c r="MB32" s="40"/>
      <c r="MC32" s="40"/>
      <c r="MD32" s="40"/>
      <c r="ME32" s="40"/>
      <c r="MF32" s="40"/>
      <c r="MG32" s="40"/>
      <c r="MH32" s="40"/>
      <c r="MI32" s="40"/>
      <c r="MJ32" s="40"/>
      <c r="MK32" s="40"/>
      <c r="ML32" s="40"/>
      <c r="MM32" s="40"/>
      <c r="MN32" s="40"/>
      <c r="MO32" s="40"/>
      <c r="MP32" s="40"/>
      <c r="MQ32" s="40"/>
      <c r="MR32" s="40"/>
      <c r="MS32" s="46"/>
      <c r="MT32" s="11"/>
      <c r="MU32" s="11"/>
      <c r="MV32" s="11"/>
      <c r="MW32" s="11"/>
      <c r="MX32" s="11"/>
      <c r="MY32" s="11"/>
      <c r="MZ32" s="11"/>
      <c r="NA32" s="11"/>
      <c r="NB32" s="5"/>
      <c r="NC32" s="3"/>
      <c r="ND32" s="88" t="s">
        <v>67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103"/>
    </row>
    <row r="33" spans="1:382" ht="13.5" customHeight="1">
      <c r="A33" s="3"/>
      <c r="B33" s="1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5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5"/>
      <c r="NC33" s="3"/>
      <c r="ND33" s="88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103"/>
    </row>
    <row r="34" spans="1:382" ht="13.5" customHeight="1">
      <c r="A34" s="3"/>
      <c r="B34" s="14"/>
      <c r="C34" s="23"/>
      <c r="D34" s="11"/>
      <c r="E34" s="11"/>
      <c r="F34" s="11"/>
      <c r="G34" s="11"/>
      <c r="H34" s="29" t="s">
        <v>37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3"/>
      <c r="DQ34" s="23"/>
      <c r="DR34" s="23"/>
      <c r="DS34" s="23"/>
      <c r="DT34" s="23"/>
      <c r="DU34" s="23"/>
      <c r="DV34" s="23"/>
      <c r="DW34" s="23"/>
      <c r="DX34" s="23"/>
      <c r="DY34" s="29" t="s">
        <v>46</v>
      </c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3"/>
      <c r="IH34" s="23"/>
      <c r="II34" s="23"/>
      <c r="IJ34" s="69"/>
      <c r="IK34" s="72"/>
      <c r="IL34" s="23"/>
      <c r="IM34" s="23"/>
      <c r="IN34" s="23"/>
      <c r="IO34" s="23"/>
      <c r="IP34" s="29" t="s">
        <v>48</v>
      </c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3"/>
      <c r="MX34" s="23"/>
      <c r="MY34" s="23"/>
      <c r="MZ34" s="23"/>
      <c r="NA34" s="23"/>
      <c r="NB34" s="69"/>
      <c r="NC34" s="3"/>
      <c r="ND34" s="88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103"/>
    </row>
    <row r="35" spans="1:382" ht="13.5" customHeight="1">
      <c r="A35" s="3"/>
      <c r="B35" s="14"/>
      <c r="C35" s="23"/>
      <c r="D35" s="11"/>
      <c r="E35" s="11"/>
      <c r="F35" s="11"/>
      <c r="G35" s="11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3"/>
      <c r="DQ35" s="23"/>
      <c r="DR35" s="23"/>
      <c r="DS35" s="23"/>
      <c r="DT35" s="23"/>
      <c r="DU35" s="23"/>
      <c r="DV35" s="23"/>
      <c r="DW35" s="23"/>
      <c r="DX35" s="23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3"/>
      <c r="IH35" s="23"/>
      <c r="II35" s="23"/>
      <c r="IJ35" s="69"/>
      <c r="IK35" s="73"/>
      <c r="IL35" s="74"/>
      <c r="IM35" s="74"/>
      <c r="IN35" s="74"/>
      <c r="IO35" s="74"/>
      <c r="IP35" s="75"/>
      <c r="IQ35" s="75"/>
      <c r="IR35" s="75"/>
      <c r="IS35" s="75"/>
      <c r="IT35" s="75"/>
      <c r="IU35" s="75"/>
      <c r="IV35" s="75"/>
      <c r="IW35" s="75"/>
      <c r="IX35" s="75"/>
      <c r="IY35" s="75"/>
      <c r="IZ35" s="75"/>
      <c r="JA35" s="75"/>
      <c r="JB35" s="75"/>
      <c r="JC35" s="75"/>
      <c r="JD35" s="75"/>
      <c r="JE35" s="75"/>
      <c r="JF35" s="75"/>
      <c r="JG35" s="75"/>
      <c r="JH35" s="75"/>
      <c r="JI35" s="75"/>
      <c r="JJ35" s="75"/>
      <c r="JK35" s="75"/>
      <c r="JL35" s="75"/>
      <c r="JM35" s="75"/>
      <c r="JN35" s="75"/>
      <c r="JO35" s="75"/>
      <c r="JP35" s="75"/>
      <c r="JQ35" s="75"/>
      <c r="JR35" s="75"/>
      <c r="JS35" s="75"/>
      <c r="JT35" s="75"/>
      <c r="JU35" s="75"/>
      <c r="JV35" s="75"/>
      <c r="JW35" s="75"/>
      <c r="JX35" s="75"/>
      <c r="JY35" s="75"/>
      <c r="JZ35" s="75"/>
      <c r="KA35" s="75"/>
      <c r="KB35" s="75"/>
      <c r="KC35" s="75"/>
      <c r="KD35" s="75"/>
      <c r="KE35" s="75"/>
      <c r="KF35" s="75"/>
      <c r="KG35" s="75"/>
      <c r="KH35" s="75"/>
      <c r="KI35" s="75"/>
      <c r="KJ35" s="75"/>
      <c r="KK35" s="75"/>
      <c r="KL35" s="75"/>
      <c r="KM35" s="75"/>
      <c r="KN35" s="75"/>
      <c r="KO35" s="75"/>
      <c r="KP35" s="75"/>
      <c r="KQ35" s="75"/>
      <c r="KR35" s="75"/>
      <c r="KS35" s="75"/>
      <c r="KT35" s="75"/>
      <c r="KU35" s="75"/>
      <c r="KV35" s="75"/>
      <c r="KW35" s="75"/>
      <c r="KX35" s="75"/>
      <c r="KY35" s="75"/>
      <c r="KZ35" s="75"/>
      <c r="LA35" s="75"/>
      <c r="LB35" s="75"/>
      <c r="LC35" s="75"/>
      <c r="LD35" s="75"/>
      <c r="LE35" s="75"/>
      <c r="LF35" s="75"/>
      <c r="LG35" s="75"/>
      <c r="LH35" s="75"/>
      <c r="LI35" s="75"/>
      <c r="LJ35" s="75"/>
      <c r="LK35" s="75"/>
      <c r="LL35" s="75"/>
      <c r="LM35" s="75"/>
      <c r="LN35" s="75"/>
      <c r="LO35" s="75"/>
      <c r="LP35" s="75"/>
      <c r="LQ35" s="75"/>
      <c r="LR35" s="75"/>
      <c r="LS35" s="75"/>
      <c r="LT35" s="75"/>
      <c r="LU35" s="75"/>
      <c r="LV35" s="75"/>
      <c r="LW35" s="75"/>
      <c r="LX35" s="75"/>
      <c r="LY35" s="75"/>
      <c r="LZ35" s="75"/>
      <c r="MA35" s="75"/>
      <c r="MB35" s="75"/>
      <c r="MC35" s="75"/>
      <c r="MD35" s="75"/>
      <c r="ME35" s="75"/>
      <c r="MF35" s="75"/>
      <c r="MG35" s="75"/>
      <c r="MH35" s="75"/>
      <c r="MI35" s="75"/>
      <c r="MJ35" s="75"/>
      <c r="MK35" s="75"/>
      <c r="ML35" s="75"/>
      <c r="MM35" s="75"/>
      <c r="MN35" s="75"/>
      <c r="MO35" s="75"/>
      <c r="MP35" s="75"/>
      <c r="MQ35" s="75"/>
      <c r="MR35" s="75"/>
      <c r="MS35" s="75"/>
      <c r="MT35" s="75"/>
      <c r="MU35" s="75"/>
      <c r="MV35" s="75"/>
      <c r="MW35" s="74"/>
      <c r="MX35" s="74"/>
      <c r="MY35" s="74"/>
      <c r="MZ35" s="74"/>
      <c r="NA35" s="74"/>
      <c r="NB35" s="78"/>
      <c r="NC35" s="3"/>
      <c r="ND35" s="88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103"/>
    </row>
    <row r="36" spans="1:382" ht="13.5" customHeight="1">
      <c r="A36" s="3"/>
      <c r="B36" s="14"/>
      <c r="C36" s="22"/>
      <c r="D36" s="11"/>
      <c r="E36" s="11"/>
      <c r="F36" s="11"/>
      <c r="G36" s="11"/>
      <c r="H36" s="11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11"/>
      <c r="GM36" s="11"/>
      <c r="GN36" s="22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8"/>
      <c r="LZ36" s="11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5"/>
      <c r="NC36" s="3"/>
      <c r="ND36" s="88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103"/>
    </row>
    <row r="37" spans="1:382" ht="13.5" customHeight="1">
      <c r="A37" s="3"/>
      <c r="B37" s="1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5"/>
      <c r="NC37" s="3"/>
      <c r="ND37" s="88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103"/>
    </row>
    <row r="38" spans="1:382" ht="13.5" customHeight="1">
      <c r="A38" s="3"/>
      <c r="B38" s="1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23"/>
      <c r="CZ38" s="11"/>
      <c r="DA38" s="11"/>
      <c r="DB38" s="11"/>
      <c r="DC38" s="11"/>
      <c r="DD38" s="11"/>
      <c r="DE38" s="11"/>
      <c r="DF38" s="11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11"/>
      <c r="NB38" s="5"/>
      <c r="NC38" s="3"/>
      <c r="ND38" s="88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103"/>
    </row>
    <row r="39" spans="1:382" ht="13.5" customHeight="1">
      <c r="A39" s="3"/>
      <c r="B39" s="1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23"/>
      <c r="CZ39" s="11"/>
      <c r="DA39" s="11"/>
      <c r="DB39" s="11"/>
      <c r="DC39" s="11"/>
      <c r="DD39" s="11"/>
      <c r="DE39" s="11"/>
      <c r="DF39" s="11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11"/>
      <c r="NB39" s="5"/>
      <c r="NC39" s="3"/>
      <c r="ND39" s="88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103"/>
    </row>
    <row r="40" spans="1:382" ht="13.5" customHeight="1">
      <c r="A40" s="3"/>
      <c r="B40" s="1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5"/>
      <c r="NC40" s="3"/>
      <c r="ND40" s="88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103"/>
    </row>
    <row r="41" spans="1:382" ht="13.5" customHeight="1">
      <c r="A41" s="3"/>
      <c r="B41" s="14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5"/>
      <c r="NC41" s="3"/>
      <c r="ND41" s="88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103"/>
    </row>
    <row r="42" spans="1:382" ht="13.5" customHeight="1">
      <c r="A42" s="3"/>
      <c r="B42" s="1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5"/>
      <c r="NC42" s="3"/>
      <c r="ND42" s="88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103"/>
    </row>
    <row r="43" spans="1:382" ht="13.5" customHeight="1">
      <c r="A43" s="3"/>
      <c r="B43" s="14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5"/>
      <c r="NC43" s="3"/>
      <c r="ND43" s="88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103"/>
    </row>
    <row r="44" spans="1:382" ht="13.5" customHeight="1">
      <c r="A44" s="3"/>
      <c r="B44" s="14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5"/>
      <c r="NC44" s="3"/>
      <c r="ND44" s="88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103"/>
    </row>
    <row r="45" spans="1:382" ht="13.5" customHeight="1">
      <c r="A45" s="3"/>
      <c r="B45" s="1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5"/>
      <c r="NC45" s="3"/>
      <c r="ND45" s="88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103"/>
    </row>
    <row r="46" spans="1:382" ht="13.5" customHeight="1">
      <c r="A46" s="3"/>
      <c r="B46" s="1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5"/>
      <c r="NC46" s="3"/>
      <c r="ND46" s="88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103"/>
    </row>
    <row r="47" spans="1:382" ht="13.5" customHeight="1">
      <c r="A47" s="3"/>
      <c r="B47" s="1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5"/>
      <c r="NC47" s="3"/>
      <c r="ND47" s="88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103"/>
    </row>
    <row r="48" spans="1:382" ht="13.5" customHeight="1">
      <c r="A48" s="3"/>
      <c r="B48" s="14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5"/>
      <c r="NC48" s="3"/>
      <c r="ND48" s="87" t="s">
        <v>38</v>
      </c>
      <c r="NE48" s="92"/>
      <c r="NF48" s="92"/>
      <c r="NG48" s="92"/>
      <c r="NH48" s="92"/>
      <c r="NI48" s="92"/>
      <c r="NJ48" s="92"/>
      <c r="NK48" s="92"/>
      <c r="NL48" s="92"/>
      <c r="NM48" s="92"/>
      <c r="NN48" s="92"/>
      <c r="NO48" s="92"/>
      <c r="NP48" s="92"/>
      <c r="NQ48" s="92"/>
      <c r="NR48" s="102"/>
    </row>
    <row r="49" spans="1:382" ht="13.5" customHeight="1">
      <c r="A49" s="3"/>
      <c r="B49" s="1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5"/>
      <c r="NC49" s="3"/>
      <c r="ND49" s="88" t="s">
        <v>129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103"/>
    </row>
    <row r="50" spans="1:382" ht="13.5" customHeight="1">
      <c r="A50" s="3"/>
      <c r="B50" s="14"/>
      <c r="C50" s="11"/>
      <c r="D50" s="11"/>
      <c r="E50" s="11"/>
      <c r="F50" s="11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5"/>
      <c r="NC50" s="3"/>
      <c r="ND50" s="88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103"/>
    </row>
    <row r="51" spans="1:382" ht="13.5" customHeight="1">
      <c r="A51" s="3"/>
      <c r="B51" s="14"/>
      <c r="C51" s="11"/>
      <c r="D51" s="11"/>
      <c r="E51" s="11"/>
      <c r="F51" s="11"/>
      <c r="G51" s="24"/>
      <c r="H51" s="24"/>
      <c r="I51" s="11"/>
      <c r="J51" s="11"/>
      <c r="K51" s="11"/>
      <c r="L51" s="11"/>
      <c r="M51" s="11"/>
      <c r="N51" s="11"/>
      <c r="O51" s="11"/>
      <c r="P51" s="11"/>
      <c r="Q51" s="11"/>
      <c r="R51" s="35"/>
      <c r="S51" s="35"/>
      <c r="T51" s="35"/>
      <c r="U51" s="42">
        <f>データ!$B$11</f>
        <v>40909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>
        <f>データ!$C$11</f>
        <v>41275</v>
      </c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>
        <f>データ!$D$11</f>
        <v>41640</v>
      </c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>
        <f>データ!$E$11</f>
        <v>42005</v>
      </c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>
        <f>データ!$F$11</f>
        <v>42370</v>
      </c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11"/>
      <c r="EB51" s="11"/>
      <c r="EC51" s="11"/>
      <c r="ED51" s="11"/>
      <c r="EE51" s="11"/>
      <c r="EF51" s="11"/>
      <c r="EG51" s="11"/>
      <c r="EH51" s="11"/>
      <c r="EI51" s="35"/>
      <c r="EJ51" s="35"/>
      <c r="EK51" s="35"/>
      <c r="EL51" s="42">
        <f>データ!$B$11</f>
        <v>40909</v>
      </c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>
        <f>データ!$C$11</f>
        <v>41275</v>
      </c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>
        <f>データ!$D$11</f>
        <v>41640</v>
      </c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>
        <f>データ!$E$11</f>
        <v>42005</v>
      </c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>
        <f>データ!$F$11</f>
        <v>42370</v>
      </c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11"/>
      <c r="IS51" s="11"/>
      <c r="IT51" s="11"/>
      <c r="IU51" s="11"/>
      <c r="IV51" s="11"/>
      <c r="IW51" s="11"/>
      <c r="IX51" s="11"/>
      <c r="IY51" s="11"/>
      <c r="IZ51" s="35"/>
      <c r="JA51" s="35"/>
      <c r="JB51" s="35"/>
      <c r="JC51" s="42">
        <f>データ!$B$11</f>
        <v>40909</v>
      </c>
      <c r="JD51" s="42"/>
      <c r="JE51" s="42"/>
      <c r="JF51" s="42"/>
      <c r="JG51" s="42"/>
      <c r="JH51" s="42"/>
      <c r="JI51" s="42"/>
      <c r="JJ51" s="42"/>
      <c r="JK51" s="42"/>
      <c r="JL51" s="42"/>
      <c r="JM51" s="42"/>
      <c r="JN51" s="42"/>
      <c r="JO51" s="42"/>
      <c r="JP51" s="42"/>
      <c r="JQ51" s="42"/>
      <c r="JR51" s="42"/>
      <c r="JS51" s="42"/>
      <c r="JT51" s="42"/>
      <c r="JU51" s="42"/>
      <c r="JV51" s="42">
        <f>データ!$C$11</f>
        <v>41275</v>
      </c>
      <c r="JW51" s="42"/>
      <c r="JX51" s="42"/>
      <c r="JY51" s="42"/>
      <c r="JZ51" s="42"/>
      <c r="KA51" s="42"/>
      <c r="KB51" s="42"/>
      <c r="KC51" s="42"/>
      <c r="KD51" s="42"/>
      <c r="KE51" s="42"/>
      <c r="KF51" s="42"/>
      <c r="KG51" s="42"/>
      <c r="KH51" s="42"/>
      <c r="KI51" s="42"/>
      <c r="KJ51" s="42"/>
      <c r="KK51" s="42"/>
      <c r="KL51" s="42"/>
      <c r="KM51" s="42"/>
      <c r="KN51" s="42"/>
      <c r="KO51" s="42">
        <f>データ!$D$11</f>
        <v>41640</v>
      </c>
      <c r="KP51" s="42"/>
      <c r="KQ51" s="42"/>
      <c r="KR51" s="42"/>
      <c r="KS51" s="42"/>
      <c r="KT51" s="42"/>
      <c r="KU51" s="42"/>
      <c r="KV51" s="42"/>
      <c r="KW51" s="42"/>
      <c r="KX51" s="42"/>
      <c r="KY51" s="42"/>
      <c r="KZ51" s="42"/>
      <c r="LA51" s="42"/>
      <c r="LB51" s="42"/>
      <c r="LC51" s="42"/>
      <c r="LD51" s="42"/>
      <c r="LE51" s="42"/>
      <c r="LF51" s="42"/>
      <c r="LG51" s="42"/>
      <c r="LH51" s="42">
        <f>データ!$E$11</f>
        <v>42005</v>
      </c>
      <c r="LI51" s="42"/>
      <c r="LJ51" s="42"/>
      <c r="LK51" s="42"/>
      <c r="LL51" s="42"/>
      <c r="LM51" s="42"/>
      <c r="LN51" s="42"/>
      <c r="LO51" s="42"/>
      <c r="LP51" s="42"/>
      <c r="LQ51" s="42"/>
      <c r="LR51" s="42"/>
      <c r="LS51" s="42"/>
      <c r="LT51" s="42"/>
      <c r="LU51" s="42"/>
      <c r="LV51" s="42"/>
      <c r="LW51" s="42"/>
      <c r="LX51" s="42"/>
      <c r="LY51" s="42"/>
      <c r="LZ51" s="42"/>
      <c r="MA51" s="42">
        <f>データ!$F$11</f>
        <v>42370</v>
      </c>
      <c r="MB51" s="42"/>
      <c r="MC51" s="42"/>
      <c r="MD51" s="42"/>
      <c r="ME51" s="42"/>
      <c r="MF51" s="42"/>
      <c r="MG51" s="42"/>
      <c r="MH51" s="42"/>
      <c r="MI51" s="42"/>
      <c r="MJ51" s="42"/>
      <c r="MK51" s="42"/>
      <c r="ML51" s="42"/>
      <c r="MM51" s="42"/>
      <c r="MN51" s="42"/>
      <c r="MO51" s="42"/>
      <c r="MP51" s="42"/>
      <c r="MQ51" s="42"/>
      <c r="MR51" s="42"/>
      <c r="MS51" s="42"/>
      <c r="MT51" s="11"/>
      <c r="MU51" s="11"/>
      <c r="MV51" s="11"/>
      <c r="MW51" s="11"/>
      <c r="MX51" s="11"/>
      <c r="MY51" s="11"/>
      <c r="MZ51" s="11"/>
      <c r="NA51" s="11"/>
      <c r="NB51" s="5"/>
      <c r="NC51" s="3"/>
      <c r="ND51" s="88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103"/>
    </row>
    <row r="52" spans="1:382" ht="13.5" customHeight="1">
      <c r="A52" s="3"/>
      <c r="B52" s="14"/>
      <c r="C52" s="11"/>
      <c r="D52" s="11"/>
      <c r="E52" s="11"/>
      <c r="F52" s="11"/>
      <c r="G52" s="24"/>
      <c r="H52" s="24"/>
      <c r="I52" s="30"/>
      <c r="J52" s="32" t="s">
        <v>42</v>
      </c>
      <c r="K52" s="33"/>
      <c r="L52" s="33"/>
      <c r="M52" s="33"/>
      <c r="N52" s="33"/>
      <c r="O52" s="33"/>
      <c r="P52" s="33"/>
      <c r="Q52" s="33"/>
      <c r="R52" s="33"/>
      <c r="S52" s="33"/>
      <c r="T52" s="41"/>
      <c r="U52" s="44">
        <f>データ!AU7</f>
        <v>0</v>
      </c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>
        <f>データ!AV7</f>
        <v>0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>
        <f>データ!AW7</f>
        <v>0</v>
      </c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>
        <f>データ!AX7</f>
        <v>0</v>
      </c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>
        <f>データ!AY7</f>
        <v>0</v>
      </c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32" t="s">
        <v>42</v>
      </c>
      <c r="EB52" s="33"/>
      <c r="EC52" s="33"/>
      <c r="ED52" s="33"/>
      <c r="EE52" s="33"/>
      <c r="EF52" s="33"/>
      <c r="EG52" s="33"/>
      <c r="EH52" s="33"/>
      <c r="EI52" s="33"/>
      <c r="EJ52" s="33"/>
      <c r="EK52" s="41"/>
      <c r="EL52" s="43">
        <f>データ!BF7</f>
        <v>62.6</v>
      </c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>
        <f>データ!BG7</f>
        <v>59.8</v>
      </c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>
        <f>データ!BH7</f>
        <v>55.1</v>
      </c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>
        <f>データ!BI7</f>
        <v>51.5</v>
      </c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>
        <f>データ!BJ7</f>
        <v>54.5</v>
      </c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32" t="s">
        <v>42</v>
      </c>
      <c r="IS52" s="33"/>
      <c r="IT52" s="33"/>
      <c r="IU52" s="33"/>
      <c r="IV52" s="33"/>
      <c r="IW52" s="33"/>
      <c r="IX52" s="33"/>
      <c r="IY52" s="33"/>
      <c r="IZ52" s="33"/>
      <c r="JA52" s="33"/>
      <c r="JB52" s="41"/>
      <c r="JC52" s="44">
        <f>データ!BQ7</f>
        <v>94911</v>
      </c>
      <c r="JD52" s="44"/>
      <c r="JE52" s="44"/>
      <c r="JF52" s="44"/>
      <c r="JG52" s="44"/>
      <c r="JH52" s="44"/>
      <c r="JI52" s="44"/>
      <c r="JJ52" s="44"/>
      <c r="JK52" s="44"/>
      <c r="JL52" s="44"/>
      <c r="JM52" s="44"/>
      <c r="JN52" s="44"/>
      <c r="JO52" s="44"/>
      <c r="JP52" s="44"/>
      <c r="JQ52" s="44"/>
      <c r="JR52" s="44"/>
      <c r="JS52" s="44"/>
      <c r="JT52" s="44"/>
      <c r="JU52" s="44"/>
      <c r="JV52" s="44">
        <f>データ!BR7</f>
        <v>89043</v>
      </c>
      <c r="JW52" s="44"/>
      <c r="JX52" s="44"/>
      <c r="JY52" s="44"/>
      <c r="JZ52" s="44"/>
      <c r="KA52" s="44"/>
      <c r="KB52" s="44"/>
      <c r="KC52" s="44"/>
      <c r="KD52" s="44"/>
      <c r="KE52" s="44"/>
      <c r="KF52" s="44"/>
      <c r="KG52" s="44"/>
      <c r="KH52" s="44"/>
      <c r="KI52" s="44"/>
      <c r="KJ52" s="44"/>
      <c r="KK52" s="44"/>
      <c r="KL52" s="44"/>
      <c r="KM52" s="44"/>
      <c r="KN52" s="44"/>
      <c r="KO52" s="44">
        <f>データ!BS7</f>
        <v>79002</v>
      </c>
      <c r="KP52" s="44"/>
      <c r="KQ52" s="44"/>
      <c r="KR52" s="44"/>
      <c r="KS52" s="44"/>
      <c r="KT52" s="44"/>
      <c r="KU52" s="44"/>
      <c r="KV52" s="44"/>
      <c r="KW52" s="44"/>
      <c r="KX52" s="44"/>
      <c r="KY52" s="44"/>
      <c r="KZ52" s="44"/>
      <c r="LA52" s="44"/>
      <c r="LB52" s="44"/>
      <c r="LC52" s="44"/>
      <c r="LD52" s="44"/>
      <c r="LE52" s="44"/>
      <c r="LF52" s="44"/>
      <c r="LG52" s="44"/>
      <c r="LH52" s="44">
        <f>データ!BT7</f>
        <v>77497</v>
      </c>
      <c r="LI52" s="44"/>
      <c r="LJ52" s="44"/>
      <c r="LK52" s="44"/>
      <c r="LL52" s="44"/>
      <c r="LM52" s="44"/>
      <c r="LN52" s="44"/>
      <c r="LO52" s="44"/>
      <c r="LP52" s="44"/>
      <c r="LQ52" s="44"/>
      <c r="LR52" s="44"/>
      <c r="LS52" s="44"/>
      <c r="LT52" s="44"/>
      <c r="LU52" s="44"/>
      <c r="LV52" s="44"/>
      <c r="LW52" s="44"/>
      <c r="LX52" s="44"/>
      <c r="LY52" s="44"/>
      <c r="LZ52" s="44"/>
      <c r="MA52" s="44">
        <f>データ!BU7</f>
        <v>77663</v>
      </c>
      <c r="MB52" s="44"/>
      <c r="MC52" s="44"/>
      <c r="MD52" s="44"/>
      <c r="ME52" s="44"/>
      <c r="MF52" s="44"/>
      <c r="MG52" s="44"/>
      <c r="MH52" s="44"/>
      <c r="MI52" s="44"/>
      <c r="MJ52" s="44"/>
      <c r="MK52" s="44"/>
      <c r="ML52" s="44"/>
      <c r="MM52" s="44"/>
      <c r="MN52" s="44"/>
      <c r="MO52" s="44"/>
      <c r="MP52" s="44"/>
      <c r="MQ52" s="44"/>
      <c r="MR52" s="44"/>
      <c r="MS52" s="44"/>
      <c r="MT52" s="11"/>
      <c r="MU52" s="11"/>
      <c r="MV52" s="11"/>
      <c r="MW52" s="11"/>
      <c r="MX52" s="11"/>
      <c r="MY52" s="11"/>
      <c r="MZ52" s="11"/>
      <c r="NA52" s="11"/>
      <c r="NB52" s="5"/>
      <c r="NC52" s="3"/>
      <c r="ND52" s="88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103"/>
    </row>
    <row r="53" spans="1:382" ht="13.5" customHeight="1">
      <c r="A53" s="3"/>
      <c r="B53" s="14"/>
      <c r="C53" s="11"/>
      <c r="D53" s="11"/>
      <c r="E53" s="11"/>
      <c r="F53" s="11"/>
      <c r="G53" s="11"/>
      <c r="H53" s="11"/>
      <c r="I53" s="30"/>
      <c r="J53" s="32" t="s">
        <v>44</v>
      </c>
      <c r="K53" s="33"/>
      <c r="L53" s="33"/>
      <c r="M53" s="33"/>
      <c r="N53" s="33"/>
      <c r="O53" s="33"/>
      <c r="P53" s="33"/>
      <c r="Q53" s="33"/>
      <c r="R53" s="33"/>
      <c r="S53" s="33"/>
      <c r="T53" s="41"/>
      <c r="U53" s="44">
        <f>データ!AZ7</f>
        <v>650</v>
      </c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>
        <f>データ!BA7</f>
        <v>650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>
        <f>データ!BB7</f>
        <v>543</v>
      </c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>
        <f>データ!BC7</f>
        <v>454</v>
      </c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>
        <f>データ!BD7</f>
        <v>384</v>
      </c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32" t="s">
        <v>44</v>
      </c>
      <c r="EB53" s="33"/>
      <c r="EC53" s="33"/>
      <c r="ED53" s="33"/>
      <c r="EE53" s="33"/>
      <c r="EF53" s="33"/>
      <c r="EG53" s="33"/>
      <c r="EH53" s="33"/>
      <c r="EI53" s="33"/>
      <c r="EJ53" s="33"/>
      <c r="EK53" s="41"/>
      <c r="EL53" s="43">
        <f>データ!BK7</f>
        <v>24.4</v>
      </c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>
        <f>データ!BL7</f>
        <v>24.4</v>
      </c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>
        <f>データ!BM7</f>
        <v>24.2</v>
      </c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>
        <f>データ!BN7</f>
        <v>25.5</v>
      </c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>
        <f>データ!BO7</f>
        <v>22</v>
      </c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32" t="s">
        <v>44</v>
      </c>
      <c r="IS53" s="33"/>
      <c r="IT53" s="33"/>
      <c r="IU53" s="33"/>
      <c r="IV53" s="33"/>
      <c r="IW53" s="33"/>
      <c r="IX53" s="33"/>
      <c r="IY53" s="33"/>
      <c r="IZ53" s="33"/>
      <c r="JA53" s="33"/>
      <c r="JB53" s="41"/>
      <c r="JC53" s="44">
        <f>データ!BV7</f>
        <v>40082</v>
      </c>
      <c r="JD53" s="44"/>
      <c r="JE53" s="44"/>
      <c r="JF53" s="44"/>
      <c r="JG53" s="44"/>
      <c r="JH53" s="44"/>
      <c r="JI53" s="44"/>
      <c r="JJ53" s="44"/>
      <c r="JK53" s="44"/>
      <c r="JL53" s="44"/>
      <c r="JM53" s="44"/>
      <c r="JN53" s="44"/>
      <c r="JO53" s="44"/>
      <c r="JP53" s="44"/>
      <c r="JQ53" s="44"/>
      <c r="JR53" s="44"/>
      <c r="JS53" s="44"/>
      <c r="JT53" s="44"/>
      <c r="JU53" s="44"/>
      <c r="JV53" s="44">
        <f>データ!BW7</f>
        <v>40365</v>
      </c>
      <c r="JW53" s="44"/>
      <c r="JX53" s="44"/>
      <c r="JY53" s="44"/>
      <c r="JZ53" s="44"/>
      <c r="KA53" s="44"/>
      <c r="KB53" s="44"/>
      <c r="KC53" s="44"/>
      <c r="KD53" s="44"/>
      <c r="KE53" s="44"/>
      <c r="KF53" s="44"/>
      <c r="KG53" s="44"/>
      <c r="KH53" s="44"/>
      <c r="KI53" s="44"/>
      <c r="KJ53" s="44"/>
      <c r="KK53" s="44"/>
      <c r="KL53" s="44"/>
      <c r="KM53" s="44"/>
      <c r="KN53" s="44"/>
      <c r="KO53" s="44">
        <f>データ!BX7</f>
        <v>48967</v>
      </c>
      <c r="KP53" s="44"/>
      <c r="KQ53" s="44"/>
      <c r="KR53" s="44"/>
      <c r="KS53" s="44"/>
      <c r="KT53" s="44"/>
      <c r="KU53" s="44"/>
      <c r="KV53" s="44"/>
      <c r="KW53" s="44"/>
      <c r="KX53" s="44"/>
      <c r="KY53" s="44"/>
      <c r="KZ53" s="44"/>
      <c r="LA53" s="44"/>
      <c r="LB53" s="44"/>
      <c r="LC53" s="44"/>
      <c r="LD53" s="44"/>
      <c r="LE53" s="44"/>
      <c r="LF53" s="44"/>
      <c r="LG53" s="44"/>
      <c r="LH53" s="44">
        <f>データ!BY7</f>
        <v>46827</v>
      </c>
      <c r="LI53" s="44"/>
      <c r="LJ53" s="44"/>
      <c r="LK53" s="44"/>
      <c r="LL53" s="44"/>
      <c r="LM53" s="44"/>
      <c r="LN53" s="44"/>
      <c r="LO53" s="44"/>
      <c r="LP53" s="44"/>
      <c r="LQ53" s="44"/>
      <c r="LR53" s="44"/>
      <c r="LS53" s="44"/>
      <c r="LT53" s="44"/>
      <c r="LU53" s="44"/>
      <c r="LV53" s="44"/>
      <c r="LW53" s="44"/>
      <c r="LX53" s="44"/>
      <c r="LY53" s="44"/>
      <c r="LZ53" s="44"/>
      <c r="MA53" s="44">
        <f>データ!BZ7</f>
        <v>47288</v>
      </c>
      <c r="MB53" s="44"/>
      <c r="MC53" s="44"/>
      <c r="MD53" s="44"/>
      <c r="ME53" s="44"/>
      <c r="MF53" s="44"/>
      <c r="MG53" s="44"/>
      <c r="MH53" s="44"/>
      <c r="MI53" s="44"/>
      <c r="MJ53" s="44"/>
      <c r="MK53" s="44"/>
      <c r="ML53" s="44"/>
      <c r="MM53" s="44"/>
      <c r="MN53" s="44"/>
      <c r="MO53" s="44"/>
      <c r="MP53" s="44"/>
      <c r="MQ53" s="44"/>
      <c r="MR53" s="44"/>
      <c r="MS53" s="44"/>
      <c r="MT53" s="11"/>
      <c r="MU53" s="11"/>
      <c r="MV53" s="11"/>
      <c r="MW53" s="11"/>
      <c r="MX53" s="11"/>
      <c r="MY53" s="11"/>
      <c r="MZ53" s="11"/>
      <c r="NA53" s="11"/>
      <c r="NB53" s="5"/>
      <c r="NC53" s="3"/>
      <c r="ND53" s="88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103"/>
    </row>
    <row r="54" spans="1:382" ht="13.5" customHeight="1">
      <c r="A54" s="3"/>
      <c r="B54" s="14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5"/>
      <c r="NC54" s="3"/>
      <c r="ND54" s="88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103"/>
    </row>
    <row r="55" spans="1:382" ht="13.5" customHeight="1">
      <c r="A55" s="3"/>
      <c r="B55" s="14"/>
      <c r="C55" s="23"/>
      <c r="D55" s="11"/>
      <c r="E55" s="11"/>
      <c r="F55" s="11"/>
      <c r="G55" s="11"/>
      <c r="H55" s="29" t="s">
        <v>39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3"/>
      <c r="DQ55" s="23"/>
      <c r="DR55" s="23"/>
      <c r="DS55" s="23"/>
      <c r="DT55" s="23"/>
      <c r="DU55" s="23"/>
      <c r="DV55" s="23"/>
      <c r="DW55" s="23"/>
      <c r="DX55" s="23"/>
      <c r="DY55" s="29" t="s">
        <v>19</v>
      </c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3"/>
      <c r="IH55" s="23"/>
      <c r="II55" s="23"/>
      <c r="IJ55" s="23"/>
      <c r="IK55" s="23"/>
      <c r="IL55" s="23"/>
      <c r="IM55" s="23"/>
      <c r="IN55" s="23"/>
      <c r="IO55" s="23"/>
      <c r="IP55" s="29" t="s">
        <v>49</v>
      </c>
      <c r="IQ55" s="29"/>
      <c r="IR55" s="29"/>
      <c r="IS55" s="29"/>
      <c r="IT55" s="29"/>
      <c r="IU55" s="29"/>
      <c r="IV55" s="29"/>
      <c r="IW55" s="29"/>
      <c r="IX55" s="29"/>
      <c r="IY55" s="29"/>
      <c r="IZ55" s="29"/>
      <c r="JA55" s="29"/>
      <c r="JB55" s="29"/>
      <c r="JC55" s="29"/>
      <c r="JD55" s="29"/>
      <c r="JE55" s="29"/>
      <c r="JF55" s="29"/>
      <c r="JG55" s="29"/>
      <c r="JH55" s="29"/>
      <c r="JI55" s="29"/>
      <c r="JJ55" s="29"/>
      <c r="JK55" s="29"/>
      <c r="JL55" s="29"/>
      <c r="JM55" s="29"/>
      <c r="JN55" s="29"/>
      <c r="JO55" s="29"/>
      <c r="JP55" s="29"/>
      <c r="JQ55" s="29"/>
      <c r="JR55" s="29"/>
      <c r="JS55" s="29"/>
      <c r="JT55" s="29"/>
      <c r="JU55" s="29"/>
      <c r="JV55" s="29"/>
      <c r="JW55" s="29"/>
      <c r="JX55" s="29"/>
      <c r="JY55" s="29"/>
      <c r="JZ55" s="29"/>
      <c r="KA55" s="29"/>
      <c r="KB55" s="29"/>
      <c r="KC55" s="29"/>
      <c r="KD55" s="29"/>
      <c r="KE55" s="29"/>
      <c r="KF55" s="29"/>
      <c r="KG55" s="29"/>
      <c r="KH55" s="29"/>
      <c r="KI55" s="29"/>
      <c r="KJ55" s="29"/>
      <c r="KK55" s="29"/>
      <c r="KL55" s="29"/>
      <c r="KM55" s="29"/>
      <c r="KN55" s="29"/>
      <c r="KO55" s="29"/>
      <c r="KP55" s="29"/>
      <c r="KQ55" s="29"/>
      <c r="KR55" s="29"/>
      <c r="KS55" s="29"/>
      <c r="KT55" s="29"/>
      <c r="KU55" s="29"/>
      <c r="KV55" s="29"/>
      <c r="KW55" s="29"/>
      <c r="KX55" s="29"/>
      <c r="KY55" s="29"/>
      <c r="KZ55" s="29"/>
      <c r="LA55" s="29"/>
      <c r="LB55" s="29"/>
      <c r="LC55" s="29"/>
      <c r="LD55" s="29"/>
      <c r="LE55" s="29"/>
      <c r="LF55" s="29"/>
      <c r="LG55" s="29"/>
      <c r="LH55" s="29"/>
      <c r="LI55" s="29"/>
      <c r="LJ55" s="29"/>
      <c r="LK55" s="29"/>
      <c r="LL55" s="29"/>
      <c r="LM55" s="29"/>
      <c r="LN55" s="29"/>
      <c r="LO55" s="29"/>
      <c r="LP55" s="29"/>
      <c r="LQ55" s="29"/>
      <c r="LR55" s="29"/>
      <c r="LS55" s="29"/>
      <c r="LT55" s="29"/>
      <c r="LU55" s="29"/>
      <c r="LV55" s="29"/>
      <c r="LW55" s="29"/>
      <c r="LX55" s="29"/>
      <c r="LY55" s="29"/>
      <c r="LZ55" s="29"/>
      <c r="MA55" s="29"/>
      <c r="MB55" s="29"/>
      <c r="MC55" s="29"/>
      <c r="MD55" s="29"/>
      <c r="ME55" s="29"/>
      <c r="MF55" s="29"/>
      <c r="MG55" s="29"/>
      <c r="MH55" s="29"/>
      <c r="MI55" s="29"/>
      <c r="MJ55" s="29"/>
      <c r="MK55" s="29"/>
      <c r="ML55" s="29"/>
      <c r="MM55" s="29"/>
      <c r="MN55" s="29"/>
      <c r="MO55" s="29"/>
      <c r="MP55" s="29"/>
      <c r="MQ55" s="29"/>
      <c r="MR55" s="29"/>
      <c r="MS55" s="29"/>
      <c r="MT55" s="29"/>
      <c r="MU55" s="29"/>
      <c r="MV55" s="29"/>
      <c r="MW55" s="11"/>
      <c r="MX55" s="11"/>
      <c r="MY55" s="11"/>
      <c r="MZ55" s="23"/>
      <c r="NA55" s="23"/>
      <c r="NB55" s="5"/>
      <c r="NC55" s="3"/>
      <c r="ND55" s="88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103"/>
    </row>
    <row r="56" spans="1:382" ht="13.5" customHeight="1">
      <c r="A56" s="3"/>
      <c r="B56" s="14"/>
      <c r="C56" s="23"/>
      <c r="D56" s="11"/>
      <c r="E56" s="11"/>
      <c r="F56" s="11"/>
      <c r="G56" s="11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3"/>
      <c r="DQ56" s="23"/>
      <c r="DR56" s="23"/>
      <c r="DS56" s="23"/>
      <c r="DT56" s="23"/>
      <c r="DU56" s="23"/>
      <c r="DV56" s="23"/>
      <c r="DW56" s="23"/>
      <c r="DX56" s="23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3"/>
      <c r="IH56" s="23"/>
      <c r="II56" s="23"/>
      <c r="IJ56" s="23"/>
      <c r="IK56" s="23"/>
      <c r="IL56" s="23"/>
      <c r="IM56" s="23"/>
      <c r="IN56" s="23"/>
      <c r="IO56" s="23"/>
      <c r="IP56" s="29"/>
      <c r="IQ56" s="29"/>
      <c r="IR56" s="29"/>
      <c r="IS56" s="29"/>
      <c r="IT56" s="29"/>
      <c r="IU56" s="29"/>
      <c r="IV56" s="29"/>
      <c r="IW56" s="29"/>
      <c r="IX56" s="29"/>
      <c r="IY56" s="29"/>
      <c r="IZ56" s="29"/>
      <c r="JA56" s="29"/>
      <c r="JB56" s="29"/>
      <c r="JC56" s="29"/>
      <c r="JD56" s="29"/>
      <c r="JE56" s="29"/>
      <c r="JF56" s="29"/>
      <c r="JG56" s="29"/>
      <c r="JH56" s="29"/>
      <c r="JI56" s="29"/>
      <c r="JJ56" s="29"/>
      <c r="JK56" s="29"/>
      <c r="JL56" s="29"/>
      <c r="JM56" s="29"/>
      <c r="JN56" s="29"/>
      <c r="JO56" s="29"/>
      <c r="JP56" s="29"/>
      <c r="JQ56" s="29"/>
      <c r="JR56" s="29"/>
      <c r="JS56" s="29"/>
      <c r="JT56" s="29"/>
      <c r="JU56" s="29"/>
      <c r="JV56" s="29"/>
      <c r="JW56" s="29"/>
      <c r="JX56" s="29"/>
      <c r="JY56" s="29"/>
      <c r="JZ56" s="29"/>
      <c r="KA56" s="29"/>
      <c r="KB56" s="29"/>
      <c r="KC56" s="29"/>
      <c r="KD56" s="29"/>
      <c r="KE56" s="29"/>
      <c r="KF56" s="29"/>
      <c r="KG56" s="29"/>
      <c r="KH56" s="29"/>
      <c r="KI56" s="29"/>
      <c r="KJ56" s="29"/>
      <c r="KK56" s="29"/>
      <c r="KL56" s="29"/>
      <c r="KM56" s="29"/>
      <c r="KN56" s="29"/>
      <c r="KO56" s="29"/>
      <c r="KP56" s="29"/>
      <c r="KQ56" s="29"/>
      <c r="KR56" s="29"/>
      <c r="KS56" s="29"/>
      <c r="KT56" s="29"/>
      <c r="KU56" s="29"/>
      <c r="KV56" s="29"/>
      <c r="KW56" s="29"/>
      <c r="KX56" s="29"/>
      <c r="KY56" s="29"/>
      <c r="KZ56" s="29"/>
      <c r="LA56" s="29"/>
      <c r="LB56" s="29"/>
      <c r="LC56" s="29"/>
      <c r="LD56" s="29"/>
      <c r="LE56" s="29"/>
      <c r="LF56" s="29"/>
      <c r="LG56" s="29"/>
      <c r="LH56" s="29"/>
      <c r="LI56" s="29"/>
      <c r="LJ56" s="29"/>
      <c r="LK56" s="29"/>
      <c r="LL56" s="29"/>
      <c r="LM56" s="29"/>
      <c r="LN56" s="29"/>
      <c r="LO56" s="29"/>
      <c r="LP56" s="29"/>
      <c r="LQ56" s="29"/>
      <c r="LR56" s="29"/>
      <c r="LS56" s="29"/>
      <c r="LT56" s="29"/>
      <c r="LU56" s="29"/>
      <c r="LV56" s="29"/>
      <c r="LW56" s="29"/>
      <c r="LX56" s="29"/>
      <c r="LY56" s="29"/>
      <c r="LZ56" s="29"/>
      <c r="MA56" s="29"/>
      <c r="MB56" s="29"/>
      <c r="MC56" s="29"/>
      <c r="MD56" s="29"/>
      <c r="ME56" s="29"/>
      <c r="MF56" s="29"/>
      <c r="MG56" s="29"/>
      <c r="MH56" s="29"/>
      <c r="MI56" s="29"/>
      <c r="MJ56" s="29"/>
      <c r="MK56" s="29"/>
      <c r="ML56" s="29"/>
      <c r="MM56" s="29"/>
      <c r="MN56" s="29"/>
      <c r="MO56" s="29"/>
      <c r="MP56" s="29"/>
      <c r="MQ56" s="29"/>
      <c r="MR56" s="29"/>
      <c r="MS56" s="29"/>
      <c r="MT56" s="29"/>
      <c r="MU56" s="29"/>
      <c r="MV56" s="29"/>
      <c r="MW56" s="11"/>
      <c r="MX56" s="11"/>
      <c r="MY56" s="11"/>
      <c r="MZ56" s="23"/>
      <c r="NA56" s="23"/>
      <c r="NB56" s="5"/>
      <c r="NC56" s="3"/>
      <c r="ND56" s="88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103"/>
    </row>
    <row r="57" spans="1:382" ht="13.5" customHeight="1">
      <c r="A57" s="3"/>
      <c r="B57" s="15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79"/>
      <c r="NC57" s="3"/>
      <c r="ND57" s="88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103"/>
    </row>
    <row r="58" spans="1:382" ht="13.5" customHeight="1">
      <c r="A58" s="3"/>
      <c r="B58" s="14"/>
      <c r="C58" s="25"/>
      <c r="D58" s="25"/>
      <c r="E58" s="25"/>
      <c r="F58" s="25"/>
      <c r="G58" s="25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25"/>
      <c r="NA58" s="25"/>
      <c r="NB58" s="5"/>
      <c r="NC58" s="3"/>
      <c r="ND58" s="88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103"/>
    </row>
    <row r="59" spans="1:382" ht="13.5" customHeight="1">
      <c r="A59" s="3"/>
      <c r="B59" s="1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80"/>
      <c r="NC59" s="3"/>
      <c r="ND59" s="88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103"/>
    </row>
    <row r="60" spans="1:382" ht="13.5" customHeight="1">
      <c r="A60" s="5"/>
      <c r="B60" s="13"/>
      <c r="C60" s="22"/>
      <c r="D60" s="22"/>
      <c r="E60" s="22"/>
      <c r="F60" s="22"/>
      <c r="G60" s="22"/>
      <c r="H60" s="27" t="s">
        <v>52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7"/>
      <c r="JP60" s="27"/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/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  <c r="LT60" s="27"/>
      <c r="LU60" s="27"/>
      <c r="LV60" s="27"/>
      <c r="LW60" s="27"/>
      <c r="LX60" s="27"/>
      <c r="LY60" s="27"/>
      <c r="LZ60" s="27"/>
      <c r="MA60" s="27"/>
      <c r="MB60" s="27"/>
      <c r="MC60" s="27"/>
      <c r="MD60" s="27"/>
      <c r="ME60" s="27"/>
      <c r="MF60" s="27"/>
      <c r="MG60" s="27"/>
      <c r="MH60" s="27"/>
      <c r="MI60" s="27"/>
      <c r="MJ60" s="27"/>
      <c r="MK60" s="27"/>
      <c r="ML60" s="27"/>
      <c r="MM60" s="27"/>
      <c r="MN60" s="27"/>
      <c r="MO60" s="27"/>
      <c r="MP60" s="27"/>
      <c r="MQ60" s="27"/>
      <c r="MR60" s="27"/>
      <c r="MS60" s="27"/>
      <c r="MT60" s="27"/>
      <c r="MU60" s="27"/>
      <c r="MV60" s="27"/>
      <c r="MW60" s="22"/>
      <c r="MX60" s="22"/>
      <c r="MY60" s="22"/>
      <c r="MZ60" s="22"/>
      <c r="NA60" s="22"/>
      <c r="NB60" s="68"/>
      <c r="NC60" s="3"/>
      <c r="ND60" s="88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103"/>
    </row>
    <row r="61" spans="1:382" ht="13.5" customHeight="1">
      <c r="A61" s="5"/>
      <c r="B61" s="13"/>
      <c r="C61" s="22"/>
      <c r="D61" s="22"/>
      <c r="E61" s="22"/>
      <c r="F61" s="22"/>
      <c r="G61" s="22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2"/>
      <c r="MX61" s="22"/>
      <c r="MY61" s="22"/>
      <c r="MZ61" s="22"/>
      <c r="NA61" s="22"/>
      <c r="NB61" s="68"/>
      <c r="NC61" s="3"/>
      <c r="ND61" s="88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103"/>
    </row>
    <row r="62" spans="1:382" ht="13.5" customHeight="1">
      <c r="A62" s="3"/>
      <c r="B62" s="1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36"/>
      <c r="JJ62" s="36"/>
      <c r="JK62" s="36"/>
      <c r="JL62" s="36"/>
      <c r="JM62" s="36"/>
      <c r="JN62" s="36"/>
      <c r="JO62" s="36"/>
      <c r="JP62" s="36"/>
      <c r="JQ62" s="36"/>
      <c r="JR62" s="36"/>
      <c r="JS62" s="36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36"/>
      <c r="LN62" s="36"/>
      <c r="LO62" s="36"/>
      <c r="LP62" s="36"/>
      <c r="LQ62" s="36"/>
      <c r="LR62" s="36"/>
      <c r="LS62" s="36"/>
      <c r="LT62" s="36"/>
      <c r="LU62" s="36"/>
      <c r="LV62" s="36"/>
      <c r="LW62" s="36"/>
      <c r="LX62" s="36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5"/>
      <c r="NC62" s="3"/>
      <c r="ND62" s="88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103"/>
    </row>
    <row r="63" spans="1:382" ht="13.5" customHeight="1">
      <c r="A63" s="3"/>
      <c r="B63" s="14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50" t="s">
        <v>54</v>
      </c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Y63" s="11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5"/>
      <c r="NC63" s="3"/>
      <c r="ND63" s="88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103"/>
    </row>
    <row r="64" spans="1:382" ht="13.5" customHeight="1">
      <c r="A64" s="3"/>
      <c r="B64" s="1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Y64" s="11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5"/>
      <c r="NC64" s="3"/>
      <c r="ND64" s="89"/>
      <c r="NE64" s="94"/>
      <c r="NF64" s="94"/>
      <c r="NG64" s="94"/>
      <c r="NH64" s="94"/>
      <c r="NI64" s="94"/>
      <c r="NJ64" s="94"/>
      <c r="NK64" s="94"/>
      <c r="NL64" s="94"/>
      <c r="NM64" s="94"/>
      <c r="NN64" s="94"/>
      <c r="NO64" s="94"/>
      <c r="NP64" s="94"/>
      <c r="NQ64" s="94"/>
      <c r="NR64" s="104"/>
    </row>
    <row r="65" spans="1:382" ht="13.5" customHeight="1">
      <c r="A65" s="3"/>
      <c r="B65" s="1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23"/>
      <c r="NB65" s="5"/>
      <c r="NC65" s="3"/>
      <c r="ND65" s="87" t="s">
        <v>57</v>
      </c>
      <c r="NE65" s="92"/>
      <c r="NF65" s="92"/>
      <c r="NG65" s="92"/>
      <c r="NH65" s="92"/>
      <c r="NI65" s="92"/>
      <c r="NJ65" s="92"/>
      <c r="NK65" s="92"/>
      <c r="NL65" s="92"/>
      <c r="NM65" s="92"/>
      <c r="NN65" s="92"/>
      <c r="NO65" s="92"/>
      <c r="NP65" s="92"/>
      <c r="NQ65" s="92"/>
      <c r="NR65" s="102"/>
    </row>
    <row r="66" spans="1:382" ht="13.5" customHeight="1">
      <c r="A66" s="3"/>
      <c r="B66" s="1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23"/>
      <c r="NB66" s="5"/>
      <c r="NC66" s="3"/>
      <c r="ND66" s="88" t="s">
        <v>130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103"/>
    </row>
    <row r="67" spans="1:382" ht="13.5" customHeight="1">
      <c r="A67" s="3"/>
      <c r="B67" s="14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51">
        <f>データ!CM7</f>
        <v>2722027</v>
      </c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63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76"/>
      <c r="NB67" s="5"/>
      <c r="NC67" s="3"/>
      <c r="ND67" s="88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103"/>
    </row>
    <row r="68" spans="1:382" ht="13.5" customHeight="1">
      <c r="A68" s="3"/>
      <c r="B68" s="14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52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64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76"/>
      <c r="NB68" s="5"/>
      <c r="NC68" s="3"/>
      <c r="ND68" s="88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103"/>
    </row>
    <row r="69" spans="1:382" ht="13.5" customHeight="1">
      <c r="A69" s="3"/>
      <c r="B69" s="14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52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64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76"/>
      <c r="NB69" s="5"/>
      <c r="NC69" s="3"/>
      <c r="ND69" s="88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103"/>
    </row>
    <row r="70" spans="1:382" ht="13.5" customHeight="1">
      <c r="A70" s="3"/>
      <c r="B70" s="1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53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65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76"/>
      <c r="NB70" s="5"/>
      <c r="NC70" s="3"/>
      <c r="ND70" s="88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103"/>
    </row>
    <row r="71" spans="1:382" ht="13.5" customHeight="1">
      <c r="A71" s="3"/>
      <c r="B71" s="14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24"/>
      <c r="CW71" s="22"/>
      <c r="CX71" s="22"/>
      <c r="CY71" s="22"/>
      <c r="CZ71" s="22"/>
      <c r="DA71" s="22"/>
      <c r="DB71" s="22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22"/>
      <c r="NB71" s="5"/>
      <c r="NC71" s="3"/>
      <c r="ND71" s="88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103"/>
    </row>
    <row r="72" spans="1:382" ht="13.5" customHeight="1">
      <c r="A72" s="3"/>
      <c r="B72" s="14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50" t="s">
        <v>58</v>
      </c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23"/>
      <c r="NB72" s="5"/>
      <c r="NC72" s="3"/>
      <c r="ND72" s="88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103"/>
    </row>
    <row r="73" spans="1:382" ht="13.5" customHeight="1">
      <c r="A73" s="3"/>
      <c r="B73" s="1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23"/>
      <c r="NB73" s="5"/>
      <c r="NC73" s="3"/>
      <c r="ND73" s="88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103"/>
    </row>
    <row r="74" spans="1:382" ht="13.5" customHeight="1">
      <c r="A74" s="3"/>
      <c r="B74" s="1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23"/>
      <c r="NB74" s="11"/>
      <c r="NC74" s="81"/>
      <c r="ND74" s="88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103"/>
    </row>
    <row r="75" spans="1:382" ht="13.5" customHeight="1">
      <c r="A75" s="3"/>
      <c r="B75" s="14"/>
      <c r="C75" s="11"/>
      <c r="D75" s="11"/>
      <c r="E75" s="11"/>
      <c r="F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23"/>
      <c r="NB75" s="11"/>
      <c r="NC75" s="81"/>
      <c r="ND75" s="88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103"/>
    </row>
    <row r="76" spans="1:382" ht="13.5" customHeight="1">
      <c r="A76" s="3"/>
      <c r="B76" s="14"/>
      <c r="C76" s="11"/>
      <c r="D76" s="11"/>
      <c r="E76" s="11"/>
      <c r="F76" s="11"/>
      <c r="I76" s="11"/>
      <c r="J76" s="11"/>
      <c r="K76" s="11"/>
      <c r="L76" s="11"/>
      <c r="M76" s="11"/>
      <c r="N76" s="11"/>
      <c r="O76" s="11"/>
      <c r="P76" s="11"/>
      <c r="Q76" s="11"/>
      <c r="R76" s="37">
        <f>データ!$B$11</f>
        <v>40909</v>
      </c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5"/>
      <c r="AG76" s="37">
        <f>データ!$C$11</f>
        <v>41275</v>
      </c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45"/>
      <c r="AV76" s="37">
        <f>データ!$D$11</f>
        <v>41640</v>
      </c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45"/>
      <c r="BK76" s="37">
        <f>データ!$E$11</f>
        <v>42005</v>
      </c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45"/>
      <c r="BZ76" s="37">
        <f>データ!$F$11</f>
        <v>42370</v>
      </c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45"/>
      <c r="CO76" s="11"/>
      <c r="CP76" s="11"/>
      <c r="CQ76" s="11"/>
      <c r="CR76" s="11"/>
      <c r="CS76" s="11"/>
      <c r="CT76" s="11"/>
      <c r="CU76" s="11"/>
      <c r="CV76" s="51">
        <f>データ!CN7</f>
        <v>220050</v>
      </c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63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37">
        <f>データ!$B$11</f>
        <v>40909</v>
      </c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45"/>
      <c r="HA76" s="37">
        <f>データ!$C$11</f>
        <v>41275</v>
      </c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45"/>
      <c r="HP76" s="37">
        <f>データ!$D$11</f>
        <v>41640</v>
      </c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45"/>
      <c r="IE76" s="37">
        <f>データ!$E$11</f>
        <v>42005</v>
      </c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45"/>
      <c r="IT76" s="37">
        <f>データ!$F$11</f>
        <v>42370</v>
      </c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45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37">
        <f>データ!$B$11</f>
        <v>40909</v>
      </c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45"/>
      <c r="KP76" s="37">
        <f>データ!$C$11</f>
        <v>41275</v>
      </c>
      <c r="KQ76" s="39"/>
      <c r="KR76" s="39"/>
      <c r="KS76" s="39"/>
      <c r="KT76" s="39"/>
      <c r="KU76" s="39"/>
      <c r="KV76" s="39"/>
      <c r="KW76" s="39"/>
      <c r="KX76" s="39"/>
      <c r="KY76" s="39"/>
      <c r="KZ76" s="39"/>
      <c r="LA76" s="39"/>
      <c r="LB76" s="39"/>
      <c r="LC76" s="39"/>
      <c r="LD76" s="45"/>
      <c r="LE76" s="37">
        <f>データ!$D$11</f>
        <v>41640</v>
      </c>
      <c r="LF76" s="39"/>
      <c r="LG76" s="39"/>
      <c r="LH76" s="39"/>
      <c r="LI76" s="39"/>
      <c r="LJ76" s="39"/>
      <c r="LK76" s="39"/>
      <c r="LL76" s="39"/>
      <c r="LM76" s="39"/>
      <c r="LN76" s="39"/>
      <c r="LO76" s="39"/>
      <c r="LP76" s="39"/>
      <c r="LQ76" s="39"/>
      <c r="LR76" s="39"/>
      <c r="LS76" s="45"/>
      <c r="LT76" s="37">
        <f>データ!$E$11</f>
        <v>42005</v>
      </c>
      <c r="LU76" s="39"/>
      <c r="LV76" s="39"/>
      <c r="LW76" s="39"/>
      <c r="LX76" s="39"/>
      <c r="LY76" s="39"/>
      <c r="LZ76" s="39"/>
      <c r="MA76" s="39"/>
      <c r="MB76" s="39"/>
      <c r="MC76" s="39"/>
      <c r="MD76" s="39"/>
      <c r="ME76" s="39"/>
      <c r="MF76" s="39"/>
      <c r="MG76" s="39"/>
      <c r="MH76" s="45"/>
      <c r="MI76" s="37">
        <f>データ!$F$11</f>
        <v>42370</v>
      </c>
      <c r="MJ76" s="39"/>
      <c r="MK76" s="39"/>
      <c r="ML76" s="39"/>
      <c r="MM76" s="39"/>
      <c r="MN76" s="39"/>
      <c r="MO76" s="39"/>
      <c r="MP76" s="39"/>
      <c r="MQ76" s="39"/>
      <c r="MR76" s="39"/>
      <c r="MS76" s="39"/>
      <c r="MT76" s="39"/>
      <c r="MU76" s="39"/>
      <c r="MV76" s="39"/>
      <c r="MW76" s="45"/>
      <c r="MX76" s="11"/>
      <c r="MY76" s="11"/>
      <c r="MZ76" s="11"/>
      <c r="NA76" s="11"/>
      <c r="NB76" s="11"/>
      <c r="NC76" s="81"/>
      <c r="ND76" s="88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103"/>
    </row>
    <row r="77" spans="1:382" ht="13.5" customHeight="1">
      <c r="A77" s="3"/>
      <c r="B77" s="14"/>
      <c r="C77" s="11"/>
      <c r="D77" s="11"/>
      <c r="E77" s="11"/>
      <c r="F77" s="11"/>
      <c r="I77" s="31" t="s">
        <v>42</v>
      </c>
      <c r="J77" s="31"/>
      <c r="K77" s="31"/>
      <c r="L77" s="31"/>
      <c r="M77" s="31"/>
      <c r="N77" s="31"/>
      <c r="O77" s="31"/>
      <c r="P77" s="31"/>
      <c r="Q77" s="31"/>
      <c r="R77" s="38" t="str">
        <f>データ!CB7</f>
        <v xml:space="preserve"> </v>
      </c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6"/>
      <c r="AG77" s="38" t="str">
        <f>データ!CC7</f>
        <v xml:space="preserve"> 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6"/>
      <c r="AV77" s="38" t="str">
        <f>データ!CD7</f>
        <v xml:space="preserve"> </v>
      </c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6"/>
      <c r="BK77" s="38" t="str">
        <f>データ!CE7</f>
        <v xml:space="preserve"> 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6"/>
      <c r="BZ77" s="38" t="str">
        <f>データ!CF7</f>
        <v xml:space="preserve"> </v>
      </c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6"/>
      <c r="CO77" s="11"/>
      <c r="CP77" s="11"/>
      <c r="CQ77" s="11"/>
      <c r="CR77" s="11"/>
      <c r="CS77" s="11"/>
      <c r="CT77" s="11"/>
      <c r="CU77" s="11"/>
      <c r="CV77" s="52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64"/>
      <c r="FY77" s="11"/>
      <c r="FZ77" s="11"/>
      <c r="GA77" s="11"/>
      <c r="GB77" s="11"/>
      <c r="GC77" s="31" t="s">
        <v>42</v>
      </c>
      <c r="GD77" s="31"/>
      <c r="GE77" s="31"/>
      <c r="GF77" s="31"/>
      <c r="GG77" s="31"/>
      <c r="GH77" s="31"/>
      <c r="GI77" s="31"/>
      <c r="GJ77" s="31"/>
      <c r="GK77" s="31"/>
      <c r="GL77" s="38" t="str">
        <f>データ!CO7</f>
        <v xml:space="preserve"> </v>
      </c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6"/>
      <c r="HA77" s="38" t="str">
        <f>データ!CP7</f>
        <v xml:space="preserve"> </v>
      </c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6"/>
      <c r="HP77" s="38" t="str">
        <f>データ!CQ7</f>
        <v xml:space="preserve"> </v>
      </c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6"/>
      <c r="IE77" s="38" t="str">
        <f>データ!CR7</f>
        <v xml:space="preserve"> </v>
      </c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6"/>
      <c r="IT77" s="38" t="str">
        <f>データ!CS7</f>
        <v xml:space="preserve"> </v>
      </c>
      <c r="IU77" s="40"/>
      <c r="IV77" s="40"/>
      <c r="IW77" s="40"/>
      <c r="IX77" s="40"/>
      <c r="IY77" s="40"/>
      <c r="IZ77" s="40"/>
      <c r="JA77" s="40"/>
      <c r="JB77" s="40"/>
      <c r="JC77" s="40"/>
      <c r="JD77" s="40"/>
      <c r="JE77" s="40"/>
      <c r="JF77" s="40"/>
      <c r="JG77" s="40"/>
      <c r="JH77" s="46"/>
      <c r="JL77" s="11"/>
      <c r="JM77" s="11"/>
      <c r="JN77" s="11"/>
      <c r="JO77" s="11"/>
      <c r="JP77" s="11"/>
      <c r="JQ77" s="11"/>
      <c r="JR77" s="31" t="s">
        <v>42</v>
      </c>
      <c r="JS77" s="31"/>
      <c r="JT77" s="31"/>
      <c r="JU77" s="31"/>
      <c r="JV77" s="31"/>
      <c r="JW77" s="31"/>
      <c r="JX77" s="31"/>
      <c r="JY77" s="31"/>
      <c r="JZ77" s="31"/>
      <c r="KA77" s="38">
        <f>データ!CZ7</f>
        <v>0</v>
      </c>
      <c r="KB77" s="40"/>
      <c r="KC77" s="40"/>
      <c r="KD77" s="40"/>
      <c r="KE77" s="40"/>
      <c r="KF77" s="40"/>
      <c r="KG77" s="40"/>
      <c r="KH77" s="40"/>
      <c r="KI77" s="40"/>
      <c r="KJ77" s="40"/>
      <c r="KK77" s="40"/>
      <c r="KL77" s="40"/>
      <c r="KM77" s="40"/>
      <c r="KN77" s="40"/>
      <c r="KO77" s="46"/>
      <c r="KP77" s="38">
        <f>データ!DA7</f>
        <v>0</v>
      </c>
      <c r="KQ77" s="40"/>
      <c r="KR77" s="40"/>
      <c r="KS77" s="40"/>
      <c r="KT77" s="40"/>
      <c r="KU77" s="40"/>
      <c r="KV77" s="40"/>
      <c r="KW77" s="40"/>
      <c r="KX77" s="40"/>
      <c r="KY77" s="40"/>
      <c r="KZ77" s="40"/>
      <c r="LA77" s="40"/>
      <c r="LB77" s="40"/>
      <c r="LC77" s="40"/>
      <c r="LD77" s="46"/>
      <c r="LE77" s="38">
        <f>データ!DB7</f>
        <v>0</v>
      </c>
      <c r="LF77" s="40"/>
      <c r="LG77" s="40"/>
      <c r="LH77" s="40"/>
      <c r="LI77" s="40"/>
      <c r="LJ77" s="40"/>
      <c r="LK77" s="40"/>
      <c r="LL77" s="40"/>
      <c r="LM77" s="40"/>
      <c r="LN77" s="40"/>
      <c r="LO77" s="40"/>
      <c r="LP77" s="40"/>
      <c r="LQ77" s="40"/>
      <c r="LR77" s="40"/>
      <c r="LS77" s="46"/>
      <c r="LT77" s="38">
        <f>データ!DC7</f>
        <v>0</v>
      </c>
      <c r="LU77" s="40"/>
      <c r="LV77" s="40"/>
      <c r="LW77" s="40"/>
      <c r="LX77" s="40"/>
      <c r="LY77" s="40"/>
      <c r="LZ77" s="40"/>
      <c r="MA77" s="40"/>
      <c r="MB77" s="40"/>
      <c r="MC77" s="40"/>
      <c r="MD77" s="40"/>
      <c r="ME77" s="40"/>
      <c r="MF77" s="40"/>
      <c r="MG77" s="40"/>
      <c r="MH77" s="46"/>
      <c r="MI77" s="38">
        <f>データ!DD7</f>
        <v>0</v>
      </c>
      <c r="MJ77" s="40"/>
      <c r="MK77" s="40"/>
      <c r="ML77" s="40"/>
      <c r="MM77" s="40"/>
      <c r="MN77" s="40"/>
      <c r="MO77" s="40"/>
      <c r="MP77" s="40"/>
      <c r="MQ77" s="40"/>
      <c r="MR77" s="40"/>
      <c r="MS77" s="40"/>
      <c r="MT77" s="40"/>
      <c r="MU77" s="40"/>
      <c r="MV77" s="40"/>
      <c r="MW77" s="46"/>
      <c r="MX77" s="11"/>
      <c r="MY77" s="11"/>
      <c r="MZ77" s="11"/>
      <c r="NA77" s="11"/>
      <c r="NB77" s="11"/>
      <c r="NC77" s="81"/>
      <c r="ND77" s="88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103"/>
    </row>
    <row r="78" spans="1:382" ht="13.5" customHeight="1">
      <c r="A78" s="3"/>
      <c r="B78" s="14"/>
      <c r="C78" s="11"/>
      <c r="D78" s="11"/>
      <c r="E78" s="11"/>
      <c r="F78" s="11"/>
      <c r="I78" s="31" t="s">
        <v>44</v>
      </c>
      <c r="J78" s="31"/>
      <c r="K78" s="31"/>
      <c r="L78" s="31"/>
      <c r="M78" s="31"/>
      <c r="N78" s="31"/>
      <c r="O78" s="31"/>
      <c r="P78" s="31"/>
      <c r="Q78" s="31"/>
      <c r="R78" s="38" t="str">
        <f>データ!CG7</f>
        <v xml:space="preserve"> </v>
      </c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6"/>
      <c r="AG78" s="38" t="str">
        <f>データ!CH7</f>
        <v xml:space="preserve"> 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6"/>
      <c r="AV78" s="38" t="str">
        <f>データ!CI7</f>
        <v xml:space="preserve"> </v>
      </c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6"/>
      <c r="BK78" s="38" t="str">
        <f>データ!CJ7</f>
        <v xml:space="preserve"> 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6"/>
      <c r="BZ78" s="38" t="str">
        <f>データ!CK7</f>
        <v xml:space="preserve"> </v>
      </c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6"/>
      <c r="CO78" s="11"/>
      <c r="CP78" s="11"/>
      <c r="CQ78" s="11"/>
      <c r="CR78" s="11"/>
      <c r="CS78" s="11"/>
      <c r="CT78" s="11"/>
      <c r="CU78" s="11"/>
      <c r="CV78" s="52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64"/>
      <c r="FY78" s="11"/>
      <c r="FZ78" s="11"/>
      <c r="GA78" s="11"/>
      <c r="GB78" s="11"/>
      <c r="GC78" s="31" t="s">
        <v>44</v>
      </c>
      <c r="GD78" s="31"/>
      <c r="GE78" s="31"/>
      <c r="GF78" s="31"/>
      <c r="GG78" s="31"/>
      <c r="GH78" s="31"/>
      <c r="GI78" s="31"/>
      <c r="GJ78" s="31"/>
      <c r="GK78" s="31"/>
      <c r="GL78" s="38" t="str">
        <f>データ!CT7</f>
        <v xml:space="preserve"> </v>
      </c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6"/>
      <c r="HA78" s="38" t="str">
        <f>データ!CU7</f>
        <v xml:space="preserve"> </v>
      </c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6"/>
      <c r="HP78" s="38" t="str">
        <f>データ!CV7</f>
        <v xml:space="preserve"> </v>
      </c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6"/>
      <c r="IE78" s="38" t="str">
        <f>データ!CW7</f>
        <v xml:space="preserve"> </v>
      </c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6"/>
      <c r="IT78" s="38" t="str">
        <f>データ!CX7</f>
        <v xml:space="preserve"> </v>
      </c>
      <c r="IU78" s="40"/>
      <c r="IV78" s="40"/>
      <c r="IW78" s="40"/>
      <c r="IX78" s="40"/>
      <c r="IY78" s="40"/>
      <c r="IZ78" s="40"/>
      <c r="JA78" s="40"/>
      <c r="JB78" s="40"/>
      <c r="JC78" s="40"/>
      <c r="JD78" s="40"/>
      <c r="JE78" s="40"/>
      <c r="JF78" s="40"/>
      <c r="JG78" s="40"/>
      <c r="JH78" s="46"/>
      <c r="JL78" s="11"/>
      <c r="JM78" s="11"/>
      <c r="JN78" s="11"/>
      <c r="JO78" s="11"/>
      <c r="JP78" s="11"/>
      <c r="JQ78" s="11"/>
      <c r="JR78" s="31" t="s">
        <v>44</v>
      </c>
      <c r="JS78" s="31"/>
      <c r="JT78" s="31"/>
      <c r="JU78" s="31"/>
      <c r="JV78" s="31"/>
      <c r="JW78" s="31"/>
      <c r="JX78" s="31"/>
      <c r="JY78" s="31"/>
      <c r="JZ78" s="31"/>
      <c r="KA78" s="38">
        <f>データ!DE7</f>
        <v>543</v>
      </c>
      <c r="KB78" s="40"/>
      <c r="KC78" s="40"/>
      <c r="KD78" s="40"/>
      <c r="KE78" s="40"/>
      <c r="KF78" s="40"/>
      <c r="KG78" s="40"/>
      <c r="KH78" s="40"/>
      <c r="KI78" s="40"/>
      <c r="KJ78" s="40"/>
      <c r="KK78" s="40"/>
      <c r="KL78" s="40"/>
      <c r="KM78" s="40"/>
      <c r="KN78" s="40"/>
      <c r="KO78" s="46"/>
      <c r="KP78" s="38">
        <f>データ!DF7</f>
        <v>421.1</v>
      </c>
      <c r="KQ78" s="40"/>
      <c r="KR78" s="40"/>
      <c r="KS78" s="40"/>
      <c r="KT78" s="40"/>
      <c r="KU78" s="40"/>
      <c r="KV78" s="40"/>
      <c r="KW78" s="40"/>
      <c r="KX78" s="40"/>
      <c r="KY78" s="40"/>
      <c r="KZ78" s="40"/>
      <c r="LA78" s="40"/>
      <c r="LB78" s="40"/>
      <c r="LC78" s="40"/>
      <c r="LD78" s="46"/>
      <c r="LE78" s="38">
        <f>データ!DG7</f>
        <v>339.7</v>
      </c>
      <c r="LF78" s="40"/>
      <c r="LG78" s="40"/>
      <c r="LH78" s="40"/>
      <c r="LI78" s="40"/>
      <c r="LJ78" s="40"/>
      <c r="LK78" s="40"/>
      <c r="LL78" s="40"/>
      <c r="LM78" s="40"/>
      <c r="LN78" s="40"/>
      <c r="LO78" s="40"/>
      <c r="LP78" s="40"/>
      <c r="LQ78" s="40"/>
      <c r="LR78" s="40"/>
      <c r="LS78" s="46"/>
      <c r="LT78" s="38">
        <f>データ!DH7</f>
        <v>269.89999999999998</v>
      </c>
      <c r="LU78" s="40"/>
      <c r="LV78" s="40"/>
      <c r="LW78" s="40"/>
      <c r="LX78" s="40"/>
      <c r="LY78" s="40"/>
      <c r="LZ78" s="40"/>
      <c r="MA78" s="40"/>
      <c r="MB78" s="40"/>
      <c r="MC78" s="40"/>
      <c r="MD78" s="40"/>
      <c r="ME78" s="40"/>
      <c r="MF78" s="40"/>
      <c r="MG78" s="40"/>
      <c r="MH78" s="46"/>
      <c r="MI78" s="38">
        <f>データ!DI7</f>
        <v>196.2</v>
      </c>
      <c r="MJ78" s="40"/>
      <c r="MK78" s="40"/>
      <c r="ML78" s="40"/>
      <c r="MM78" s="40"/>
      <c r="MN78" s="40"/>
      <c r="MO78" s="40"/>
      <c r="MP78" s="40"/>
      <c r="MQ78" s="40"/>
      <c r="MR78" s="40"/>
      <c r="MS78" s="40"/>
      <c r="MT78" s="40"/>
      <c r="MU78" s="40"/>
      <c r="MV78" s="40"/>
      <c r="MW78" s="46"/>
      <c r="MX78" s="11"/>
      <c r="MY78" s="11"/>
      <c r="MZ78" s="11"/>
      <c r="NA78" s="11"/>
      <c r="NB78" s="11"/>
      <c r="NC78" s="81"/>
      <c r="ND78" s="88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103"/>
    </row>
    <row r="79" spans="1:382" ht="13.5" customHeight="1">
      <c r="A79" s="3"/>
      <c r="B79" s="14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53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65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81"/>
      <c r="ND79" s="88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103"/>
    </row>
    <row r="80" spans="1:382" ht="13.5" customHeight="1">
      <c r="A80" s="3"/>
      <c r="B80" s="14"/>
      <c r="C80" s="23"/>
      <c r="D80" s="11"/>
      <c r="E80" s="11"/>
      <c r="F80" s="11"/>
      <c r="G80" s="11"/>
      <c r="H80" s="29" t="s">
        <v>60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23"/>
      <c r="GA80" s="23"/>
      <c r="GB80" s="29" t="s">
        <v>35</v>
      </c>
      <c r="GC80" s="29"/>
      <c r="GD80" s="29"/>
      <c r="GE80" s="29"/>
      <c r="GF80" s="29"/>
      <c r="GG80" s="29"/>
      <c r="GH80" s="29"/>
      <c r="GI80" s="29"/>
      <c r="GJ80" s="29"/>
      <c r="GK80" s="29"/>
      <c r="GL80" s="29"/>
      <c r="GM80" s="29"/>
      <c r="GN80" s="29"/>
      <c r="GO80" s="29"/>
      <c r="GP80" s="29"/>
      <c r="GQ80" s="29"/>
      <c r="GR80" s="29"/>
      <c r="GS80" s="29"/>
      <c r="GT80" s="29"/>
      <c r="GU80" s="29"/>
      <c r="GV80" s="29"/>
      <c r="GW80" s="29"/>
      <c r="GX80" s="29"/>
      <c r="GY80" s="29"/>
      <c r="GZ80" s="29"/>
      <c r="HA80" s="29"/>
      <c r="HB80" s="29"/>
      <c r="HC80" s="29"/>
      <c r="HD80" s="29"/>
      <c r="HE80" s="29"/>
      <c r="HF80" s="29"/>
      <c r="HG80" s="29"/>
      <c r="HH80" s="29"/>
      <c r="HI80" s="29"/>
      <c r="HJ80" s="29"/>
      <c r="HK80" s="29"/>
      <c r="HL80" s="29"/>
      <c r="HM80" s="29"/>
      <c r="HN80" s="29"/>
      <c r="HO80" s="29"/>
      <c r="HP80" s="29"/>
      <c r="HQ80" s="29"/>
      <c r="HR80" s="29"/>
      <c r="HS80" s="29"/>
      <c r="HT80" s="29"/>
      <c r="HU80" s="29"/>
      <c r="HV80" s="29"/>
      <c r="HW80" s="29"/>
      <c r="HX80" s="29"/>
      <c r="HY80" s="29"/>
      <c r="HZ80" s="29"/>
      <c r="IA80" s="29"/>
      <c r="IB80" s="29"/>
      <c r="IC80" s="29"/>
      <c r="ID80" s="29"/>
      <c r="IE80" s="29"/>
      <c r="IF80" s="29"/>
      <c r="IG80" s="29"/>
      <c r="IH80" s="29"/>
      <c r="II80" s="29"/>
      <c r="IJ80" s="29"/>
      <c r="IK80" s="29"/>
      <c r="IL80" s="29"/>
      <c r="IM80" s="29"/>
      <c r="IN80" s="29"/>
      <c r="IO80" s="29"/>
      <c r="IP80" s="29"/>
      <c r="IQ80" s="29"/>
      <c r="IR80" s="29"/>
      <c r="IS80" s="29"/>
      <c r="IT80" s="29"/>
      <c r="IU80" s="29"/>
      <c r="IV80" s="29"/>
      <c r="IW80" s="29"/>
      <c r="IX80" s="29"/>
      <c r="IY80" s="29"/>
      <c r="IZ80" s="29"/>
      <c r="JA80" s="29"/>
      <c r="JB80" s="29"/>
      <c r="JC80" s="29"/>
      <c r="JD80" s="29"/>
      <c r="JE80" s="29"/>
      <c r="JF80" s="29"/>
      <c r="JG80" s="29"/>
      <c r="JH80" s="29"/>
      <c r="JI80" s="29"/>
      <c r="JJ80" s="29"/>
      <c r="JK80" s="29"/>
      <c r="JL80" s="29"/>
      <c r="JM80" s="11"/>
      <c r="JN80" s="11"/>
      <c r="JO80" s="11"/>
      <c r="JP80" s="29" t="s">
        <v>61</v>
      </c>
      <c r="JQ80" s="29"/>
      <c r="JR80" s="29"/>
      <c r="JS80" s="29"/>
      <c r="JT80" s="29"/>
      <c r="JU80" s="29"/>
      <c r="JV80" s="29"/>
      <c r="JW80" s="29"/>
      <c r="JX80" s="29"/>
      <c r="JY80" s="29"/>
      <c r="JZ80" s="29"/>
      <c r="KA80" s="29"/>
      <c r="KB80" s="29"/>
      <c r="KC80" s="29"/>
      <c r="KD80" s="29"/>
      <c r="KE80" s="29"/>
      <c r="KF80" s="29"/>
      <c r="KG80" s="29"/>
      <c r="KH80" s="29"/>
      <c r="KI80" s="29"/>
      <c r="KJ80" s="29"/>
      <c r="KK80" s="29"/>
      <c r="KL80" s="29"/>
      <c r="KM80" s="29"/>
      <c r="KN80" s="29"/>
      <c r="KO80" s="29"/>
      <c r="KP80" s="29"/>
      <c r="KQ80" s="29"/>
      <c r="KR80" s="29"/>
      <c r="KS80" s="29"/>
      <c r="KT80" s="29"/>
      <c r="KU80" s="29"/>
      <c r="KV80" s="29"/>
      <c r="KW80" s="29"/>
      <c r="KX80" s="29"/>
      <c r="KY80" s="29"/>
      <c r="KZ80" s="29"/>
      <c r="LA80" s="29"/>
      <c r="LB80" s="29"/>
      <c r="LC80" s="29"/>
      <c r="LD80" s="29"/>
      <c r="LE80" s="29"/>
      <c r="LF80" s="29"/>
      <c r="LG80" s="29"/>
      <c r="LH80" s="29"/>
      <c r="LI80" s="29"/>
      <c r="LJ80" s="29"/>
      <c r="LK80" s="29"/>
      <c r="LL80" s="29"/>
      <c r="LM80" s="29"/>
      <c r="LN80" s="29"/>
      <c r="LO80" s="29"/>
      <c r="LP80" s="29"/>
      <c r="LQ80" s="29"/>
      <c r="LR80" s="29"/>
      <c r="LS80" s="29"/>
      <c r="LT80" s="29"/>
      <c r="LU80" s="29"/>
      <c r="LV80" s="29"/>
      <c r="LW80" s="29"/>
      <c r="LX80" s="29"/>
      <c r="LY80" s="29"/>
      <c r="LZ80" s="29"/>
      <c r="MA80" s="29"/>
      <c r="MB80" s="29"/>
      <c r="MC80" s="29"/>
      <c r="MD80" s="29"/>
      <c r="ME80" s="29"/>
      <c r="MF80" s="29"/>
      <c r="MG80" s="29"/>
      <c r="MH80" s="29"/>
      <c r="MI80" s="29"/>
      <c r="MJ80" s="29"/>
      <c r="MK80" s="29"/>
      <c r="ML80" s="29"/>
      <c r="MM80" s="29"/>
      <c r="MN80" s="29"/>
      <c r="MO80" s="29"/>
      <c r="MP80" s="29"/>
      <c r="MQ80" s="29"/>
      <c r="MR80" s="29"/>
      <c r="MS80" s="29"/>
      <c r="MT80" s="29"/>
      <c r="MU80" s="29"/>
      <c r="MV80" s="29"/>
      <c r="MW80" s="29"/>
      <c r="MX80" s="29"/>
      <c r="MY80" s="29"/>
      <c r="MZ80" s="23"/>
      <c r="NA80" s="23"/>
      <c r="NB80" s="5"/>
      <c r="NC80" s="3"/>
      <c r="ND80" s="88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103"/>
    </row>
    <row r="81" spans="1:382" ht="13.5" customHeight="1">
      <c r="A81" s="3"/>
      <c r="B81" s="14"/>
      <c r="C81" s="23"/>
      <c r="D81" s="11"/>
      <c r="E81" s="11"/>
      <c r="F81" s="11"/>
      <c r="G81" s="11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23"/>
      <c r="GA81" s="23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  <c r="IT81" s="29"/>
      <c r="IU81" s="29"/>
      <c r="IV81" s="29"/>
      <c r="IW81" s="29"/>
      <c r="IX81" s="29"/>
      <c r="IY81" s="29"/>
      <c r="IZ81" s="29"/>
      <c r="JA81" s="29"/>
      <c r="JB81" s="29"/>
      <c r="JC81" s="29"/>
      <c r="JD81" s="29"/>
      <c r="JE81" s="29"/>
      <c r="JF81" s="29"/>
      <c r="JG81" s="29"/>
      <c r="JH81" s="29"/>
      <c r="JI81" s="29"/>
      <c r="JJ81" s="29"/>
      <c r="JK81" s="29"/>
      <c r="JL81" s="29"/>
      <c r="JM81" s="11"/>
      <c r="JN81" s="11"/>
      <c r="JO81" s="11"/>
      <c r="JP81" s="29"/>
      <c r="JQ81" s="29"/>
      <c r="JR81" s="29"/>
      <c r="JS81" s="29"/>
      <c r="JT81" s="29"/>
      <c r="JU81" s="29"/>
      <c r="JV81" s="29"/>
      <c r="JW81" s="29"/>
      <c r="JX81" s="29"/>
      <c r="JY81" s="29"/>
      <c r="JZ81" s="29"/>
      <c r="KA81" s="29"/>
      <c r="KB81" s="29"/>
      <c r="KC81" s="29"/>
      <c r="KD81" s="29"/>
      <c r="KE81" s="29"/>
      <c r="KF81" s="29"/>
      <c r="KG81" s="29"/>
      <c r="KH81" s="29"/>
      <c r="KI81" s="29"/>
      <c r="KJ81" s="29"/>
      <c r="KK81" s="29"/>
      <c r="KL81" s="29"/>
      <c r="KM81" s="29"/>
      <c r="KN81" s="29"/>
      <c r="KO81" s="29"/>
      <c r="KP81" s="29"/>
      <c r="KQ81" s="29"/>
      <c r="KR81" s="29"/>
      <c r="KS81" s="29"/>
      <c r="KT81" s="29"/>
      <c r="KU81" s="29"/>
      <c r="KV81" s="29"/>
      <c r="KW81" s="29"/>
      <c r="KX81" s="29"/>
      <c r="KY81" s="29"/>
      <c r="KZ81" s="29"/>
      <c r="LA81" s="29"/>
      <c r="LB81" s="29"/>
      <c r="LC81" s="29"/>
      <c r="LD81" s="29"/>
      <c r="LE81" s="29"/>
      <c r="LF81" s="29"/>
      <c r="LG81" s="29"/>
      <c r="LH81" s="29"/>
      <c r="LI81" s="29"/>
      <c r="LJ81" s="29"/>
      <c r="LK81" s="29"/>
      <c r="LL81" s="29"/>
      <c r="LM81" s="29"/>
      <c r="LN81" s="29"/>
      <c r="LO81" s="29"/>
      <c r="LP81" s="29"/>
      <c r="LQ81" s="29"/>
      <c r="LR81" s="29"/>
      <c r="LS81" s="29"/>
      <c r="LT81" s="29"/>
      <c r="LU81" s="29"/>
      <c r="LV81" s="29"/>
      <c r="LW81" s="29"/>
      <c r="LX81" s="29"/>
      <c r="LY81" s="29"/>
      <c r="LZ81" s="29"/>
      <c r="MA81" s="29"/>
      <c r="MB81" s="29"/>
      <c r="MC81" s="29"/>
      <c r="MD81" s="29"/>
      <c r="ME81" s="29"/>
      <c r="MF81" s="29"/>
      <c r="MG81" s="29"/>
      <c r="MH81" s="29"/>
      <c r="MI81" s="29"/>
      <c r="MJ81" s="29"/>
      <c r="MK81" s="29"/>
      <c r="ML81" s="29"/>
      <c r="MM81" s="29"/>
      <c r="MN81" s="29"/>
      <c r="MO81" s="29"/>
      <c r="MP81" s="29"/>
      <c r="MQ81" s="29"/>
      <c r="MR81" s="29"/>
      <c r="MS81" s="29"/>
      <c r="MT81" s="29"/>
      <c r="MU81" s="29"/>
      <c r="MV81" s="29"/>
      <c r="MW81" s="29"/>
      <c r="MX81" s="29"/>
      <c r="MY81" s="29"/>
      <c r="MZ81" s="23"/>
      <c r="NA81" s="23"/>
      <c r="NB81" s="5"/>
      <c r="NC81" s="3"/>
      <c r="ND81" s="88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103"/>
    </row>
    <row r="82" spans="1:382" ht="13.5" customHeight="1">
      <c r="A82" s="3"/>
      <c r="B82" s="1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80"/>
      <c r="NC82" s="3"/>
      <c r="ND82" s="89"/>
      <c r="NE82" s="94"/>
      <c r="NF82" s="94"/>
      <c r="NG82" s="94"/>
      <c r="NH82" s="94"/>
      <c r="NI82" s="94"/>
      <c r="NJ82" s="94"/>
      <c r="NK82" s="94"/>
      <c r="NL82" s="94"/>
      <c r="NM82" s="94"/>
      <c r="NN82" s="94"/>
      <c r="NO82" s="94"/>
      <c r="NP82" s="94"/>
      <c r="NQ82" s="94"/>
      <c r="NR82" s="104"/>
    </row>
    <row r="83" spans="1:382">
      <c r="C83" s="3"/>
      <c r="BH83" s="3"/>
      <c r="GN83" s="3"/>
      <c r="IT83" s="3"/>
      <c r="KY83" s="3"/>
    </row>
    <row r="84" spans="1:382">
      <c r="C84" s="3"/>
      <c r="BH84" s="3"/>
      <c r="GN84" s="3"/>
      <c r="IT84" s="3"/>
      <c r="KY84" s="3"/>
    </row>
    <row r="86" spans="1:382" hidden="1">
      <c r="B86" s="17" t="s">
        <v>62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pans="1:382" hidden="1">
      <c r="B87" s="17" t="s">
        <v>5</v>
      </c>
      <c r="C87" s="17" t="s">
        <v>45</v>
      </c>
      <c r="D87" s="17" t="s">
        <v>63</v>
      </c>
      <c r="E87" s="17" t="s">
        <v>64</v>
      </c>
      <c r="F87" s="17" t="s">
        <v>65</v>
      </c>
      <c r="G87" s="17" t="s">
        <v>16</v>
      </c>
      <c r="H87" s="17" t="s">
        <v>53</v>
      </c>
      <c r="I87" s="17" t="s">
        <v>2</v>
      </c>
      <c r="J87" s="17" t="s">
        <v>56</v>
      </c>
      <c r="K87" s="17" t="s">
        <v>66</v>
      </c>
      <c r="L87" s="17" t="s">
        <v>22</v>
      </c>
      <c r="M87" s="34" t="s">
        <v>64</v>
      </c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pans="1:382" hidden="1">
      <c r="B88" s="17" t="str">
        <f>データ!AI6</f>
        <v>【275.4】</v>
      </c>
      <c r="C88" s="17" t="str">
        <f>データ!AT6</f>
        <v>【13.3】</v>
      </c>
      <c r="D88" s="17" t="str">
        <f>データ!BE6</f>
        <v>【140】</v>
      </c>
      <c r="E88" s="17" t="str">
        <f>データ!DU6</f>
        <v>【194.5】</v>
      </c>
      <c r="F88" s="17" t="str">
        <f>データ!BP6</f>
        <v>【45.2】</v>
      </c>
      <c r="G88" s="17" t="str">
        <f>データ!CA6</f>
        <v>【19,129】</v>
      </c>
      <c r="H88" s="17" t="str">
        <f>データ!CL6</f>
        <v xml:space="preserve"> </v>
      </c>
      <c r="I88" s="17" t="s">
        <v>69</v>
      </c>
      <c r="J88" s="17" t="s">
        <v>69</v>
      </c>
      <c r="K88" s="17" t="str">
        <f>データ!CY6</f>
        <v xml:space="preserve"> </v>
      </c>
      <c r="L88" s="17" t="str">
        <f>データ!DJ6</f>
        <v>【122.6】</v>
      </c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</sheetData>
  <sheetProtection password="B319" sheet="1" objects="1" scenarios="1" formatCells="0" formatColumns="0" formatRows="0"/>
  <mergeCells count="213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B2:NR4"/>
    <mergeCell ref="ND11:NR13"/>
    <mergeCell ref="H14:IE15"/>
    <mergeCell ref="IP14:MV15"/>
    <mergeCell ref="H34:DO35"/>
    <mergeCell ref="DY34:IF35"/>
    <mergeCell ref="IP34:MV35"/>
    <mergeCell ref="H55:DO56"/>
    <mergeCell ref="DY55:IF56"/>
    <mergeCell ref="IP55:MV56"/>
    <mergeCell ref="H60:MV61"/>
    <mergeCell ref="CV63:FW66"/>
    <mergeCell ref="CV67:FW70"/>
    <mergeCell ref="CV72:FW75"/>
    <mergeCell ref="CV76:FW79"/>
    <mergeCell ref="H80:CQ81"/>
    <mergeCell ref="GB80:JL81"/>
    <mergeCell ref="JP80:MY81"/>
    <mergeCell ref="ND15:NR30"/>
    <mergeCell ref="ND32:NR47"/>
    <mergeCell ref="ND49:NR64"/>
    <mergeCell ref="ND66:NR82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DU20"/>
  <sheetViews>
    <sheetView showGridLines="0" workbookViewId="0"/>
  </sheetViews>
  <sheetFormatPr defaultRowHeight="13.5"/>
  <cols>
    <col min="1" max="1" width="14.625" style="1" customWidth="1"/>
    <col min="2" max="90" width="11.875" style="1" customWidth="1"/>
    <col min="91" max="92" width="15.5" style="1" customWidth="1"/>
    <col min="93" max="125" width="11.875" style="1" customWidth="1"/>
    <col min="126" max="16384" width="9" style="1" customWidth="1"/>
  </cols>
  <sheetData>
    <row r="1" spans="1:125">
      <c r="A1" s="1" t="s">
        <v>51</v>
      </c>
      <c r="Y1" s="34">
        <v>1</v>
      </c>
      <c r="Z1" s="34">
        <v>1</v>
      </c>
      <c r="AA1" s="34">
        <v>1</v>
      </c>
      <c r="AB1" s="34">
        <v>1</v>
      </c>
      <c r="AC1" s="34">
        <v>1</v>
      </c>
      <c r="AD1" s="34">
        <v>1</v>
      </c>
      <c r="AE1" s="34">
        <v>1</v>
      </c>
      <c r="AF1" s="34">
        <v>1</v>
      </c>
      <c r="AG1" s="34">
        <v>1</v>
      </c>
      <c r="AH1" s="34">
        <v>1</v>
      </c>
      <c r="AI1" s="34"/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>
        <v>1</v>
      </c>
      <c r="AT1" s="34"/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>
        <v>1</v>
      </c>
      <c r="BE1" s="34"/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>
        <v>1</v>
      </c>
      <c r="BP1" s="34"/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>
        <v>1</v>
      </c>
      <c r="CA1" s="34"/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>
        <v>1</v>
      </c>
      <c r="CL1" s="34"/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>
        <v>1</v>
      </c>
      <c r="CW1" s="34">
        <v>1</v>
      </c>
      <c r="CX1" s="34">
        <v>1</v>
      </c>
      <c r="CY1" s="34"/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>
        <v>1</v>
      </c>
      <c r="DH1" s="34">
        <v>1</v>
      </c>
      <c r="DI1" s="34">
        <v>1</v>
      </c>
      <c r="DJ1" s="34"/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>
        <v>1</v>
      </c>
      <c r="DS1" s="34">
        <v>1</v>
      </c>
      <c r="DT1" s="34">
        <v>1</v>
      </c>
      <c r="DU1" s="34"/>
    </row>
    <row r="2" spans="1:125">
      <c r="A2" s="106" t="s">
        <v>20</v>
      </c>
      <c r="B2" s="106">
        <f t="shared" ref="B2:DU2" si="0">COLUMN()-1</f>
        <v>1</v>
      </c>
      <c r="C2" s="106">
        <f t="shared" si="0"/>
        <v>2</v>
      </c>
      <c r="D2" s="106">
        <f t="shared" si="0"/>
        <v>3</v>
      </c>
      <c r="E2" s="106">
        <f t="shared" si="0"/>
        <v>4</v>
      </c>
      <c r="F2" s="106">
        <f t="shared" si="0"/>
        <v>5</v>
      </c>
      <c r="G2" s="106">
        <f t="shared" si="0"/>
        <v>6</v>
      </c>
      <c r="H2" s="106">
        <f t="shared" si="0"/>
        <v>7</v>
      </c>
      <c r="I2" s="106">
        <f t="shared" si="0"/>
        <v>8</v>
      </c>
      <c r="J2" s="106">
        <f t="shared" si="0"/>
        <v>9</v>
      </c>
      <c r="K2" s="106">
        <f t="shared" si="0"/>
        <v>10</v>
      </c>
      <c r="L2" s="106">
        <f t="shared" si="0"/>
        <v>11</v>
      </c>
      <c r="M2" s="106">
        <f t="shared" si="0"/>
        <v>12</v>
      </c>
      <c r="N2" s="106">
        <f t="shared" si="0"/>
        <v>13</v>
      </c>
      <c r="O2" s="106">
        <f t="shared" si="0"/>
        <v>14</v>
      </c>
      <c r="P2" s="106">
        <f t="shared" si="0"/>
        <v>15</v>
      </c>
      <c r="Q2" s="106">
        <f t="shared" si="0"/>
        <v>16</v>
      </c>
      <c r="R2" s="106">
        <f t="shared" si="0"/>
        <v>17</v>
      </c>
      <c r="S2" s="106">
        <f t="shared" si="0"/>
        <v>18</v>
      </c>
      <c r="T2" s="106">
        <f t="shared" si="0"/>
        <v>19</v>
      </c>
      <c r="U2" s="106">
        <f t="shared" si="0"/>
        <v>20</v>
      </c>
      <c r="V2" s="106">
        <f t="shared" si="0"/>
        <v>21</v>
      </c>
      <c r="W2" s="106">
        <f t="shared" si="0"/>
        <v>22</v>
      </c>
      <c r="X2" s="106">
        <f t="shared" si="0"/>
        <v>23</v>
      </c>
      <c r="Y2" s="106">
        <f t="shared" si="0"/>
        <v>24</v>
      </c>
      <c r="Z2" s="106">
        <f t="shared" si="0"/>
        <v>25</v>
      </c>
      <c r="AA2" s="106">
        <f t="shared" si="0"/>
        <v>26</v>
      </c>
      <c r="AB2" s="106">
        <f t="shared" si="0"/>
        <v>27</v>
      </c>
      <c r="AC2" s="106">
        <f t="shared" si="0"/>
        <v>28</v>
      </c>
      <c r="AD2" s="106">
        <f t="shared" si="0"/>
        <v>29</v>
      </c>
      <c r="AE2" s="106">
        <f t="shared" si="0"/>
        <v>30</v>
      </c>
      <c r="AF2" s="106">
        <f t="shared" si="0"/>
        <v>31</v>
      </c>
      <c r="AG2" s="106">
        <f t="shared" si="0"/>
        <v>32</v>
      </c>
      <c r="AH2" s="106">
        <f t="shared" si="0"/>
        <v>33</v>
      </c>
      <c r="AI2" s="106">
        <f t="shared" si="0"/>
        <v>34</v>
      </c>
      <c r="AJ2" s="106">
        <f t="shared" si="0"/>
        <v>35</v>
      </c>
      <c r="AK2" s="106">
        <f t="shared" si="0"/>
        <v>36</v>
      </c>
      <c r="AL2" s="106">
        <f t="shared" si="0"/>
        <v>37</v>
      </c>
      <c r="AM2" s="106">
        <f t="shared" si="0"/>
        <v>38</v>
      </c>
      <c r="AN2" s="106">
        <f t="shared" si="0"/>
        <v>39</v>
      </c>
      <c r="AO2" s="106">
        <f t="shared" si="0"/>
        <v>40</v>
      </c>
      <c r="AP2" s="106">
        <f t="shared" si="0"/>
        <v>41</v>
      </c>
      <c r="AQ2" s="106">
        <f t="shared" si="0"/>
        <v>42</v>
      </c>
      <c r="AR2" s="106">
        <f t="shared" si="0"/>
        <v>43</v>
      </c>
      <c r="AS2" s="106">
        <f t="shared" si="0"/>
        <v>44</v>
      </c>
      <c r="AT2" s="106">
        <f t="shared" si="0"/>
        <v>45</v>
      </c>
      <c r="AU2" s="106">
        <f t="shared" si="0"/>
        <v>46</v>
      </c>
      <c r="AV2" s="106">
        <f t="shared" si="0"/>
        <v>47</v>
      </c>
      <c r="AW2" s="106">
        <f t="shared" si="0"/>
        <v>48</v>
      </c>
      <c r="AX2" s="106">
        <f t="shared" si="0"/>
        <v>49</v>
      </c>
      <c r="AY2" s="106">
        <f t="shared" si="0"/>
        <v>50</v>
      </c>
      <c r="AZ2" s="106">
        <f t="shared" si="0"/>
        <v>51</v>
      </c>
      <c r="BA2" s="106">
        <f t="shared" si="0"/>
        <v>52</v>
      </c>
      <c r="BB2" s="106">
        <f t="shared" si="0"/>
        <v>53</v>
      </c>
      <c r="BC2" s="106">
        <f t="shared" si="0"/>
        <v>54</v>
      </c>
      <c r="BD2" s="106">
        <f t="shared" si="0"/>
        <v>55</v>
      </c>
      <c r="BE2" s="106">
        <f t="shared" si="0"/>
        <v>56</v>
      </c>
      <c r="BF2" s="106">
        <f t="shared" si="0"/>
        <v>57</v>
      </c>
      <c r="BG2" s="106">
        <f t="shared" si="0"/>
        <v>58</v>
      </c>
      <c r="BH2" s="106">
        <f t="shared" si="0"/>
        <v>59</v>
      </c>
      <c r="BI2" s="106">
        <f t="shared" si="0"/>
        <v>60</v>
      </c>
      <c r="BJ2" s="106">
        <f t="shared" si="0"/>
        <v>61</v>
      </c>
      <c r="BK2" s="106">
        <f t="shared" si="0"/>
        <v>62</v>
      </c>
      <c r="BL2" s="106">
        <f t="shared" si="0"/>
        <v>63</v>
      </c>
      <c r="BM2" s="106">
        <f t="shared" si="0"/>
        <v>64</v>
      </c>
      <c r="BN2" s="106">
        <f t="shared" si="0"/>
        <v>65</v>
      </c>
      <c r="BO2" s="106">
        <f t="shared" si="0"/>
        <v>66</v>
      </c>
      <c r="BP2" s="106">
        <f t="shared" si="0"/>
        <v>67</v>
      </c>
      <c r="BQ2" s="106">
        <f t="shared" si="0"/>
        <v>68</v>
      </c>
      <c r="BR2" s="106">
        <f t="shared" si="0"/>
        <v>69</v>
      </c>
      <c r="BS2" s="106">
        <f t="shared" si="0"/>
        <v>70</v>
      </c>
      <c r="BT2" s="106">
        <f t="shared" si="0"/>
        <v>71</v>
      </c>
      <c r="BU2" s="106">
        <f t="shared" si="0"/>
        <v>72</v>
      </c>
      <c r="BV2" s="106">
        <f t="shared" si="0"/>
        <v>73</v>
      </c>
      <c r="BW2" s="106">
        <f t="shared" si="0"/>
        <v>74</v>
      </c>
      <c r="BX2" s="106">
        <f t="shared" si="0"/>
        <v>75</v>
      </c>
      <c r="BY2" s="106">
        <f t="shared" si="0"/>
        <v>76</v>
      </c>
      <c r="BZ2" s="106">
        <f t="shared" si="0"/>
        <v>77</v>
      </c>
      <c r="CA2" s="106">
        <f t="shared" si="0"/>
        <v>78</v>
      </c>
      <c r="CB2" s="106">
        <f t="shared" si="0"/>
        <v>79</v>
      </c>
      <c r="CC2" s="106">
        <f t="shared" si="0"/>
        <v>80</v>
      </c>
      <c r="CD2" s="106">
        <f t="shared" si="0"/>
        <v>81</v>
      </c>
      <c r="CE2" s="106">
        <f t="shared" si="0"/>
        <v>82</v>
      </c>
      <c r="CF2" s="106">
        <f t="shared" si="0"/>
        <v>83</v>
      </c>
      <c r="CG2" s="106">
        <f t="shared" si="0"/>
        <v>84</v>
      </c>
      <c r="CH2" s="106">
        <f t="shared" si="0"/>
        <v>85</v>
      </c>
      <c r="CI2" s="106">
        <f t="shared" si="0"/>
        <v>86</v>
      </c>
      <c r="CJ2" s="106">
        <f t="shared" si="0"/>
        <v>87</v>
      </c>
      <c r="CK2" s="106">
        <f t="shared" si="0"/>
        <v>88</v>
      </c>
      <c r="CL2" s="106">
        <f t="shared" si="0"/>
        <v>89</v>
      </c>
      <c r="CM2" s="106">
        <f t="shared" si="0"/>
        <v>90</v>
      </c>
      <c r="CN2" s="106">
        <f t="shared" si="0"/>
        <v>91</v>
      </c>
      <c r="CO2" s="106">
        <f t="shared" si="0"/>
        <v>92</v>
      </c>
      <c r="CP2" s="106">
        <f t="shared" si="0"/>
        <v>93</v>
      </c>
      <c r="CQ2" s="106">
        <f t="shared" si="0"/>
        <v>94</v>
      </c>
      <c r="CR2" s="106">
        <f t="shared" si="0"/>
        <v>95</v>
      </c>
      <c r="CS2" s="106">
        <f t="shared" si="0"/>
        <v>96</v>
      </c>
      <c r="CT2" s="106">
        <f t="shared" si="0"/>
        <v>97</v>
      </c>
      <c r="CU2" s="106">
        <f t="shared" si="0"/>
        <v>98</v>
      </c>
      <c r="CV2" s="106">
        <f t="shared" si="0"/>
        <v>99</v>
      </c>
      <c r="CW2" s="106">
        <f t="shared" si="0"/>
        <v>100</v>
      </c>
      <c r="CX2" s="106">
        <f t="shared" si="0"/>
        <v>101</v>
      </c>
      <c r="CY2" s="106">
        <f t="shared" si="0"/>
        <v>102</v>
      </c>
      <c r="CZ2" s="106">
        <f t="shared" si="0"/>
        <v>103</v>
      </c>
      <c r="DA2" s="106">
        <f t="shared" si="0"/>
        <v>104</v>
      </c>
      <c r="DB2" s="106">
        <f t="shared" si="0"/>
        <v>105</v>
      </c>
      <c r="DC2" s="106">
        <f t="shared" si="0"/>
        <v>106</v>
      </c>
      <c r="DD2" s="106">
        <f t="shared" si="0"/>
        <v>107</v>
      </c>
      <c r="DE2" s="106">
        <f t="shared" si="0"/>
        <v>108</v>
      </c>
      <c r="DF2" s="106">
        <f t="shared" si="0"/>
        <v>109</v>
      </c>
      <c r="DG2" s="106">
        <f t="shared" si="0"/>
        <v>110</v>
      </c>
      <c r="DH2" s="106">
        <f t="shared" si="0"/>
        <v>111</v>
      </c>
      <c r="DI2" s="106">
        <f t="shared" si="0"/>
        <v>112</v>
      </c>
      <c r="DJ2" s="106">
        <f t="shared" si="0"/>
        <v>113</v>
      </c>
      <c r="DK2" s="106">
        <f t="shared" si="0"/>
        <v>114</v>
      </c>
      <c r="DL2" s="106">
        <f t="shared" si="0"/>
        <v>115</v>
      </c>
      <c r="DM2" s="106">
        <f t="shared" si="0"/>
        <v>116</v>
      </c>
      <c r="DN2" s="106">
        <f t="shared" si="0"/>
        <v>117</v>
      </c>
      <c r="DO2" s="106">
        <f t="shared" si="0"/>
        <v>118</v>
      </c>
      <c r="DP2" s="106">
        <f t="shared" si="0"/>
        <v>119</v>
      </c>
      <c r="DQ2" s="106">
        <f t="shared" si="0"/>
        <v>120</v>
      </c>
      <c r="DR2" s="106">
        <f t="shared" si="0"/>
        <v>121</v>
      </c>
      <c r="DS2" s="106">
        <f t="shared" si="0"/>
        <v>122</v>
      </c>
      <c r="DT2" s="106">
        <f t="shared" si="0"/>
        <v>123</v>
      </c>
      <c r="DU2" s="106">
        <f t="shared" si="0"/>
        <v>124</v>
      </c>
    </row>
    <row r="3" spans="1:125" ht="13.15" customHeight="1">
      <c r="A3" s="106" t="s">
        <v>70</v>
      </c>
      <c r="B3" s="108" t="s">
        <v>68</v>
      </c>
      <c r="C3" s="108" t="s">
        <v>71</v>
      </c>
      <c r="D3" s="108" t="s">
        <v>72</v>
      </c>
      <c r="E3" s="108" t="s">
        <v>32</v>
      </c>
      <c r="F3" s="108" t="s">
        <v>74</v>
      </c>
      <c r="G3" s="108" t="s">
        <v>75</v>
      </c>
      <c r="H3" s="114" t="s">
        <v>76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4" t="s">
        <v>77</v>
      </c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39"/>
      <c r="CM3" s="140"/>
      <c r="CN3" s="140"/>
      <c r="CO3" s="124" t="s">
        <v>79</v>
      </c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43"/>
      <c r="DA3" s="128"/>
      <c r="DB3" s="128"/>
      <c r="DC3" s="128"/>
      <c r="DD3" s="128"/>
      <c r="DE3" s="128"/>
      <c r="DF3" s="128"/>
      <c r="DG3" s="128"/>
      <c r="DH3" s="128"/>
      <c r="DI3" s="128"/>
      <c r="DJ3" s="139"/>
      <c r="DK3" s="128" t="s">
        <v>40</v>
      </c>
      <c r="DL3" s="128"/>
      <c r="DM3" s="128"/>
      <c r="DN3" s="128"/>
      <c r="DO3" s="128"/>
      <c r="DP3" s="128"/>
      <c r="DQ3" s="128"/>
      <c r="DR3" s="128"/>
      <c r="DS3" s="128"/>
      <c r="DT3" s="128"/>
      <c r="DU3" s="139"/>
    </row>
    <row r="4" spans="1:125">
      <c r="A4" s="106" t="s">
        <v>80</v>
      </c>
      <c r="B4" s="109"/>
      <c r="C4" s="109"/>
      <c r="D4" s="109"/>
      <c r="E4" s="109"/>
      <c r="F4" s="109"/>
      <c r="G4" s="109"/>
      <c r="H4" s="115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25" t="s">
        <v>81</v>
      </c>
      <c r="Z4" s="129"/>
      <c r="AA4" s="129"/>
      <c r="AB4" s="129"/>
      <c r="AC4" s="129"/>
      <c r="AD4" s="129"/>
      <c r="AE4" s="129"/>
      <c r="AF4" s="129"/>
      <c r="AG4" s="129"/>
      <c r="AH4" s="129"/>
      <c r="AI4" s="130"/>
      <c r="AJ4" s="132" t="s">
        <v>83</v>
      </c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3" t="s">
        <v>55</v>
      </c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 t="s">
        <v>84</v>
      </c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3" t="s">
        <v>85</v>
      </c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 t="s">
        <v>86</v>
      </c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41" t="s">
        <v>87</v>
      </c>
      <c r="CN4" s="141" t="s">
        <v>59</v>
      </c>
      <c r="CO4" s="125" t="s">
        <v>88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30"/>
      <c r="CZ4" s="132" t="s">
        <v>89</v>
      </c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25" t="s">
        <v>90</v>
      </c>
      <c r="DL4" s="129"/>
      <c r="DM4" s="129"/>
      <c r="DN4" s="129"/>
      <c r="DO4" s="129"/>
      <c r="DP4" s="129"/>
      <c r="DQ4" s="129"/>
      <c r="DR4" s="129"/>
      <c r="DS4" s="129"/>
      <c r="DT4" s="129"/>
      <c r="DU4" s="130"/>
    </row>
    <row r="5" spans="1:125">
      <c r="A5" s="106" t="s">
        <v>91</v>
      </c>
      <c r="B5" s="110"/>
      <c r="C5" s="110"/>
      <c r="D5" s="110"/>
      <c r="E5" s="110"/>
      <c r="F5" s="110"/>
      <c r="G5" s="110"/>
      <c r="H5" s="116" t="s">
        <v>92</v>
      </c>
      <c r="I5" s="116" t="s">
        <v>94</v>
      </c>
      <c r="J5" s="116" t="s">
        <v>78</v>
      </c>
      <c r="K5" s="116" t="s">
        <v>95</v>
      </c>
      <c r="L5" s="116" t="s">
        <v>96</v>
      </c>
      <c r="M5" s="116" t="s">
        <v>8</v>
      </c>
      <c r="N5" s="116" t="s">
        <v>9</v>
      </c>
      <c r="O5" s="116" t="s">
        <v>97</v>
      </c>
      <c r="P5" s="116" t="s">
        <v>21</v>
      </c>
      <c r="Q5" s="116" t="s">
        <v>98</v>
      </c>
      <c r="R5" s="116" t="s">
        <v>47</v>
      </c>
      <c r="S5" s="116" t="s">
        <v>82</v>
      </c>
      <c r="T5" s="116" t="s">
        <v>99</v>
      </c>
      <c r="U5" s="116" t="s">
        <v>100</v>
      </c>
      <c r="V5" s="116" t="s">
        <v>101</v>
      </c>
      <c r="W5" s="116" t="s">
        <v>102</v>
      </c>
      <c r="X5" s="116" t="s">
        <v>103</v>
      </c>
      <c r="Y5" s="116" t="s">
        <v>11</v>
      </c>
      <c r="Z5" s="116" t="s">
        <v>104</v>
      </c>
      <c r="AA5" s="116" t="s">
        <v>105</v>
      </c>
      <c r="AB5" s="116" t="s">
        <v>107</v>
      </c>
      <c r="AC5" s="116" t="s">
        <v>73</v>
      </c>
      <c r="AD5" s="116" t="s">
        <v>108</v>
      </c>
      <c r="AE5" s="116" t="s">
        <v>109</v>
      </c>
      <c r="AF5" s="116" t="s">
        <v>110</v>
      </c>
      <c r="AG5" s="116" t="s">
        <v>112</v>
      </c>
      <c r="AH5" s="116" t="s">
        <v>30</v>
      </c>
      <c r="AI5" s="116" t="s">
        <v>113</v>
      </c>
      <c r="AJ5" s="116" t="s">
        <v>11</v>
      </c>
      <c r="AK5" s="116" t="s">
        <v>104</v>
      </c>
      <c r="AL5" s="116" t="s">
        <v>105</v>
      </c>
      <c r="AM5" s="116" t="s">
        <v>107</v>
      </c>
      <c r="AN5" s="116" t="s">
        <v>73</v>
      </c>
      <c r="AO5" s="116" t="s">
        <v>108</v>
      </c>
      <c r="AP5" s="116" t="s">
        <v>109</v>
      </c>
      <c r="AQ5" s="116" t="s">
        <v>110</v>
      </c>
      <c r="AR5" s="116" t="s">
        <v>112</v>
      </c>
      <c r="AS5" s="116" t="s">
        <v>30</v>
      </c>
      <c r="AT5" s="116" t="s">
        <v>113</v>
      </c>
      <c r="AU5" s="116" t="s">
        <v>11</v>
      </c>
      <c r="AV5" s="116" t="s">
        <v>104</v>
      </c>
      <c r="AW5" s="116" t="s">
        <v>105</v>
      </c>
      <c r="AX5" s="116" t="s">
        <v>107</v>
      </c>
      <c r="AY5" s="116" t="s">
        <v>73</v>
      </c>
      <c r="AZ5" s="116" t="s">
        <v>108</v>
      </c>
      <c r="BA5" s="116" t="s">
        <v>109</v>
      </c>
      <c r="BB5" s="116" t="s">
        <v>110</v>
      </c>
      <c r="BC5" s="116" t="s">
        <v>112</v>
      </c>
      <c r="BD5" s="116" t="s">
        <v>30</v>
      </c>
      <c r="BE5" s="116" t="s">
        <v>113</v>
      </c>
      <c r="BF5" s="116" t="s">
        <v>11</v>
      </c>
      <c r="BG5" s="116" t="s">
        <v>104</v>
      </c>
      <c r="BH5" s="116" t="s">
        <v>105</v>
      </c>
      <c r="BI5" s="116" t="s">
        <v>107</v>
      </c>
      <c r="BJ5" s="116" t="s">
        <v>73</v>
      </c>
      <c r="BK5" s="116" t="s">
        <v>108</v>
      </c>
      <c r="BL5" s="116" t="s">
        <v>109</v>
      </c>
      <c r="BM5" s="116" t="s">
        <v>110</v>
      </c>
      <c r="BN5" s="116" t="s">
        <v>112</v>
      </c>
      <c r="BO5" s="116" t="s">
        <v>30</v>
      </c>
      <c r="BP5" s="116" t="s">
        <v>113</v>
      </c>
      <c r="BQ5" s="116" t="s">
        <v>11</v>
      </c>
      <c r="BR5" s="116" t="s">
        <v>104</v>
      </c>
      <c r="BS5" s="116" t="s">
        <v>105</v>
      </c>
      <c r="BT5" s="116" t="s">
        <v>107</v>
      </c>
      <c r="BU5" s="116" t="s">
        <v>73</v>
      </c>
      <c r="BV5" s="116" t="s">
        <v>108</v>
      </c>
      <c r="BW5" s="116" t="s">
        <v>109</v>
      </c>
      <c r="BX5" s="116" t="s">
        <v>110</v>
      </c>
      <c r="BY5" s="116" t="s">
        <v>112</v>
      </c>
      <c r="BZ5" s="116" t="s">
        <v>30</v>
      </c>
      <c r="CA5" s="116" t="s">
        <v>113</v>
      </c>
      <c r="CB5" s="116" t="s">
        <v>11</v>
      </c>
      <c r="CC5" s="116" t="s">
        <v>104</v>
      </c>
      <c r="CD5" s="116" t="s">
        <v>105</v>
      </c>
      <c r="CE5" s="116" t="s">
        <v>107</v>
      </c>
      <c r="CF5" s="116" t="s">
        <v>73</v>
      </c>
      <c r="CG5" s="116" t="s">
        <v>108</v>
      </c>
      <c r="CH5" s="116" t="s">
        <v>109</v>
      </c>
      <c r="CI5" s="116" t="s">
        <v>110</v>
      </c>
      <c r="CJ5" s="116" t="s">
        <v>112</v>
      </c>
      <c r="CK5" s="116" t="s">
        <v>30</v>
      </c>
      <c r="CL5" s="116" t="s">
        <v>113</v>
      </c>
      <c r="CM5" s="142"/>
      <c r="CN5" s="142"/>
      <c r="CO5" s="116" t="s">
        <v>11</v>
      </c>
      <c r="CP5" s="116" t="s">
        <v>104</v>
      </c>
      <c r="CQ5" s="116" t="s">
        <v>105</v>
      </c>
      <c r="CR5" s="116" t="s">
        <v>107</v>
      </c>
      <c r="CS5" s="116" t="s">
        <v>73</v>
      </c>
      <c r="CT5" s="116" t="s">
        <v>108</v>
      </c>
      <c r="CU5" s="116" t="s">
        <v>109</v>
      </c>
      <c r="CV5" s="116" t="s">
        <v>110</v>
      </c>
      <c r="CW5" s="116" t="s">
        <v>112</v>
      </c>
      <c r="CX5" s="116" t="s">
        <v>30</v>
      </c>
      <c r="CY5" s="116" t="s">
        <v>113</v>
      </c>
      <c r="CZ5" s="116" t="s">
        <v>11</v>
      </c>
      <c r="DA5" s="116" t="s">
        <v>104</v>
      </c>
      <c r="DB5" s="116" t="s">
        <v>105</v>
      </c>
      <c r="DC5" s="116" t="s">
        <v>107</v>
      </c>
      <c r="DD5" s="116" t="s">
        <v>73</v>
      </c>
      <c r="DE5" s="116" t="s">
        <v>108</v>
      </c>
      <c r="DF5" s="116" t="s">
        <v>109</v>
      </c>
      <c r="DG5" s="116" t="s">
        <v>110</v>
      </c>
      <c r="DH5" s="116" t="s">
        <v>112</v>
      </c>
      <c r="DI5" s="116" t="s">
        <v>30</v>
      </c>
      <c r="DJ5" s="116" t="s">
        <v>62</v>
      </c>
      <c r="DK5" s="116" t="s">
        <v>11</v>
      </c>
      <c r="DL5" s="116" t="s">
        <v>104</v>
      </c>
      <c r="DM5" s="116" t="s">
        <v>105</v>
      </c>
      <c r="DN5" s="116" t="s">
        <v>107</v>
      </c>
      <c r="DO5" s="116" t="s">
        <v>73</v>
      </c>
      <c r="DP5" s="116" t="s">
        <v>108</v>
      </c>
      <c r="DQ5" s="116" t="s">
        <v>109</v>
      </c>
      <c r="DR5" s="116" t="s">
        <v>110</v>
      </c>
      <c r="DS5" s="116" t="s">
        <v>112</v>
      </c>
      <c r="DT5" s="116" t="s">
        <v>30</v>
      </c>
      <c r="DU5" s="116" t="s">
        <v>113</v>
      </c>
    </row>
    <row r="6" spans="1:125" s="105" customFormat="1">
      <c r="A6" s="106" t="s">
        <v>114</v>
      </c>
      <c r="B6" s="111">
        <f t="shared" ref="B6:G6" si="1">B8</f>
        <v>2016</v>
      </c>
      <c r="C6" s="111">
        <f t="shared" si="1"/>
        <v>392014</v>
      </c>
      <c r="D6" s="111">
        <f t="shared" si="1"/>
        <v>47</v>
      </c>
      <c r="E6" s="111">
        <f t="shared" si="1"/>
        <v>14</v>
      </c>
      <c r="F6" s="111">
        <f t="shared" si="1"/>
        <v>0</v>
      </c>
      <c r="G6" s="111">
        <f t="shared" si="1"/>
        <v>5</v>
      </c>
      <c r="H6" s="111" t="str">
        <f>SUBSTITUTE(H8,"　","")</f>
        <v>高知県高知市</v>
      </c>
      <c r="I6" s="111" t="str">
        <f t="shared" ref="I6:X6" si="2">I8</f>
        <v>中央公園地下駐車場</v>
      </c>
      <c r="J6" s="111" t="str">
        <f t="shared" si="2"/>
        <v>法非適用</v>
      </c>
      <c r="K6" s="111" t="str">
        <f t="shared" si="2"/>
        <v>駐車場整備事業</v>
      </c>
      <c r="L6" s="111" t="str">
        <f t="shared" si="2"/>
        <v>-</v>
      </c>
      <c r="M6" s="111" t="str">
        <f t="shared" si="2"/>
        <v>Ａ２Ｂ１</v>
      </c>
      <c r="N6" s="111">
        <f t="shared" si="2"/>
        <v>0</v>
      </c>
      <c r="O6" s="119" t="str">
        <f t="shared" si="2"/>
        <v>該当数値なし</v>
      </c>
      <c r="P6" s="111" t="str">
        <f t="shared" si="2"/>
        <v>都市計画駐車場</v>
      </c>
      <c r="Q6" s="111" t="str">
        <f t="shared" si="2"/>
        <v>地下式</v>
      </c>
      <c r="R6" s="121">
        <f t="shared" si="2"/>
        <v>28</v>
      </c>
      <c r="S6" s="111" t="str">
        <f t="shared" si="2"/>
        <v>商業施設</v>
      </c>
      <c r="T6" s="111" t="str">
        <f t="shared" si="2"/>
        <v>無</v>
      </c>
      <c r="U6" s="121">
        <f t="shared" si="2"/>
        <v>11092</v>
      </c>
      <c r="V6" s="121">
        <f t="shared" si="2"/>
        <v>325</v>
      </c>
      <c r="W6" s="121">
        <f t="shared" si="2"/>
        <v>200</v>
      </c>
      <c r="X6" s="111" t="str">
        <f t="shared" si="2"/>
        <v>代行制</v>
      </c>
      <c r="Y6" s="126">
        <f t="shared" ref="Y6:AH6" si="3">IF(Y8="-",NA(),Y8)</f>
        <v>267.2</v>
      </c>
      <c r="Z6" s="126">
        <f t="shared" si="3"/>
        <v>248.6</v>
      </c>
      <c r="AA6" s="126">
        <f t="shared" si="3"/>
        <v>223</v>
      </c>
      <c r="AB6" s="126">
        <f t="shared" si="3"/>
        <v>206.2</v>
      </c>
      <c r="AC6" s="126">
        <f t="shared" si="3"/>
        <v>220.1</v>
      </c>
      <c r="AD6" s="126">
        <f t="shared" si="3"/>
        <v>138.69999999999999</v>
      </c>
      <c r="AE6" s="126">
        <f t="shared" si="3"/>
        <v>110.6</v>
      </c>
      <c r="AF6" s="126">
        <f t="shared" si="3"/>
        <v>118.2</v>
      </c>
      <c r="AG6" s="126">
        <f t="shared" si="3"/>
        <v>120.9</v>
      </c>
      <c r="AH6" s="126">
        <f t="shared" si="3"/>
        <v>205.8</v>
      </c>
      <c r="AI6" s="119" t="str">
        <f>IF(AI8="-","",IF(AI8="-","【-】","【"&amp;SUBSTITUTE(TEXT(AI8,"#,##0.0"),"-","△")&amp;"】"))</f>
        <v>【275.4】</v>
      </c>
      <c r="AJ6" s="126">
        <f t="shared" ref="AJ6:AS6" si="4">IF(AJ8="-",NA(),AJ8)</f>
        <v>0</v>
      </c>
      <c r="AK6" s="126">
        <f t="shared" si="4"/>
        <v>0</v>
      </c>
      <c r="AL6" s="126">
        <f t="shared" si="4"/>
        <v>0</v>
      </c>
      <c r="AM6" s="126">
        <f t="shared" si="4"/>
        <v>0</v>
      </c>
      <c r="AN6" s="126">
        <f t="shared" si="4"/>
        <v>0</v>
      </c>
      <c r="AO6" s="126">
        <f t="shared" si="4"/>
        <v>27.8</v>
      </c>
      <c r="AP6" s="126">
        <f t="shared" si="4"/>
        <v>30.1</v>
      </c>
      <c r="AQ6" s="126">
        <f t="shared" si="4"/>
        <v>26.5</v>
      </c>
      <c r="AR6" s="126">
        <f t="shared" si="4"/>
        <v>25.2</v>
      </c>
      <c r="AS6" s="126">
        <f t="shared" si="4"/>
        <v>28.8</v>
      </c>
      <c r="AT6" s="119" t="str">
        <f>IF(AT8="-","",IF(AT8="-","【-】","【"&amp;SUBSTITUTE(TEXT(AT8,"#,##0.0"),"-","△")&amp;"】"))</f>
        <v>【13.3】</v>
      </c>
      <c r="AU6" s="134">
        <f t="shared" ref="AU6:BD6" si="5">IF(AU8="-",NA(),AU8)</f>
        <v>0</v>
      </c>
      <c r="AV6" s="134">
        <f t="shared" si="5"/>
        <v>0</v>
      </c>
      <c r="AW6" s="134">
        <f t="shared" si="5"/>
        <v>0</v>
      </c>
      <c r="AX6" s="134">
        <f t="shared" si="5"/>
        <v>0</v>
      </c>
      <c r="AY6" s="134">
        <f t="shared" si="5"/>
        <v>0</v>
      </c>
      <c r="AZ6" s="134">
        <f t="shared" si="5"/>
        <v>650</v>
      </c>
      <c r="BA6" s="134">
        <f t="shared" si="5"/>
        <v>650</v>
      </c>
      <c r="BB6" s="134">
        <f t="shared" si="5"/>
        <v>543</v>
      </c>
      <c r="BC6" s="134">
        <f t="shared" si="5"/>
        <v>454</v>
      </c>
      <c r="BD6" s="134">
        <f t="shared" si="5"/>
        <v>384</v>
      </c>
      <c r="BE6" s="121" t="str">
        <f>IF(BE8="-","",IF(BE8="-","【-】","【"&amp;SUBSTITUTE(TEXT(BE8,"#,##0"),"-","△")&amp;"】"))</f>
        <v>【140】</v>
      </c>
      <c r="BF6" s="126">
        <f t="shared" ref="BF6:BO6" si="6">IF(BF8="-",NA(),BF8)</f>
        <v>62.6</v>
      </c>
      <c r="BG6" s="126">
        <f t="shared" si="6"/>
        <v>59.8</v>
      </c>
      <c r="BH6" s="126">
        <f t="shared" si="6"/>
        <v>55.1</v>
      </c>
      <c r="BI6" s="126">
        <f t="shared" si="6"/>
        <v>51.5</v>
      </c>
      <c r="BJ6" s="126">
        <f t="shared" si="6"/>
        <v>54.5</v>
      </c>
      <c r="BK6" s="126">
        <f t="shared" si="6"/>
        <v>24.4</v>
      </c>
      <c r="BL6" s="126">
        <f t="shared" si="6"/>
        <v>24.4</v>
      </c>
      <c r="BM6" s="126">
        <f t="shared" si="6"/>
        <v>24.2</v>
      </c>
      <c r="BN6" s="126">
        <f t="shared" si="6"/>
        <v>25.5</v>
      </c>
      <c r="BO6" s="126">
        <f t="shared" si="6"/>
        <v>22</v>
      </c>
      <c r="BP6" s="119" t="str">
        <f>IF(BP8="-","",IF(BP8="-","【-】","【"&amp;SUBSTITUTE(TEXT(BP8,"#,##0.0"),"-","△")&amp;"】"))</f>
        <v>【45.2】</v>
      </c>
      <c r="BQ6" s="134">
        <f t="shared" ref="BQ6:BZ6" si="7">IF(BQ8="-",NA(),BQ8)</f>
        <v>94911</v>
      </c>
      <c r="BR6" s="134">
        <f t="shared" si="7"/>
        <v>89043</v>
      </c>
      <c r="BS6" s="134">
        <f t="shared" si="7"/>
        <v>79002</v>
      </c>
      <c r="BT6" s="134">
        <f t="shared" si="7"/>
        <v>77497</v>
      </c>
      <c r="BU6" s="134">
        <f t="shared" si="7"/>
        <v>77663</v>
      </c>
      <c r="BV6" s="134">
        <f t="shared" si="7"/>
        <v>40082</v>
      </c>
      <c r="BW6" s="134">
        <f t="shared" si="7"/>
        <v>40365</v>
      </c>
      <c r="BX6" s="134">
        <f t="shared" si="7"/>
        <v>48967</v>
      </c>
      <c r="BY6" s="134">
        <f t="shared" si="7"/>
        <v>46827</v>
      </c>
      <c r="BZ6" s="134">
        <f t="shared" si="7"/>
        <v>47288</v>
      </c>
      <c r="CA6" s="121" t="str">
        <f>IF(CA8="-","",IF(CA8="-","【-】","【"&amp;SUBSTITUTE(TEXT(CA8,"#,##0"),"-","△")&amp;"】"))</f>
        <v>【19,129】</v>
      </c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19" t="s">
        <v>106</v>
      </c>
      <c r="CM6" s="121">
        <f>CM8</f>
        <v>2722027</v>
      </c>
      <c r="CN6" s="121">
        <f>CN8</f>
        <v>220050</v>
      </c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19" t="s">
        <v>106</v>
      </c>
      <c r="CZ6" s="126">
        <f t="shared" ref="CZ6:DI6" si="8">IF(CZ8="-",NA(),CZ8)</f>
        <v>0</v>
      </c>
      <c r="DA6" s="126">
        <f t="shared" si="8"/>
        <v>0</v>
      </c>
      <c r="DB6" s="126">
        <f t="shared" si="8"/>
        <v>0</v>
      </c>
      <c r="DC6" s="126">
        <f t="shared" si="8"/>
        <v>0</v>
      </c>
      <c r="DD6" s="126">
        <f t="shared" si="8"/>
        <v>0</v>
      </c>
      <c r="DE6" s="126">
        <f t="shared" si="8"/>
        <v>543</v>
      </c>
      <c r="DF6" s="126">
        <f t="shared" si="8"/>
        <v>421.1</v>
      </c>
      <c r="DG6" s="126">
        <f t="shared" si="8"/>
        <v>339.7</v>
      </c>
      <c r="DH6" s="126">
        <f t="shared" si="8"/>
        <v>269.89999999999998</v>
      </c>
      <c r="DI6" s="126">
        <f t="shared" si="8"/>
        <v>196.2</v>
      </c>
      <c r="DJ6" s="119" t="str">
        <f>IF(DJ8="-","",IF(DJ8="-","【-】","【"&amp;SUBSTITUTE(TEXT(DJ8,"#,##0.0"),"-","△")&amp;"】"))</f>
        <v>【122.6】</v>
      </c>
      <c r="DK6" s="126">
        <f t="shared" ref="DK6:DT6" si="9">IF(DK8="-",NA(),DK8)</f>
        <v>274.8</v>
      </c>
      <c r="DL6" s="126">
        <f t="shared" si="9"/>
        <v>269.8</v>
      </c>
      <c r="DM6" s="126">
        <f t="shared" si="9"/>
        <v>260.60000000000002</v>
      </c>
      <c r="DN6" s="126">
        <f t="shared" si="9"/>
        <v>273.2</v>
      </c>
      <c r="DO6" s="126">
        <f t="shared" si="9"/>
        <v>277.8</v>
      </c>
      <c r="DP6" s="126">
        <f t="shared" si="9"/>
        <v>195.5</v>
      </c>
      <c r="DQ6" s="126">
        <f t="shared" si="9"/>
        <v>199.1</v>
      </c>
      <c r="DR6" s="126">
        <f t="shared" si="9"/>
        <v>191.4</v>
      </c>
      <c r="DS6" s="126">
        <f t="shared" si="9"/>
        <v>194.7</v>
      </c>
      <c r="DT6" s="126">
        <f t="shared" si="9"/>
        <v>193</v>
      </c>
      <c r="DU6" s="119" t="str">
        <f>IF(DU8="-","",IF(DU8="-","【-】","【"&amp;SUBSTITUTE(TEXT(DU8,"#,##0.0"),"-","△")&amp;"】"))</f>
        <v>【194.5】</v>
      </c>
    </row>
    <row r="7" spans="1:125" s="105" customFormat="1">
      <c r="A7" s="106" t="s">
        <v>115</v>
      </c>
      <c r="B7" s="111">
        <f t="shared" ref="B7:AH7" si="10">B8</f>
        <v>2016</v>
      </c>
      <c r="C7" s="111">
        <f t="shared" si="10"/>
        <v>392014</v>
      </c>
      <c r="D7" s="111">
        <f t="shared" si="10"/>
        <v>47</v>
      </c>
      <c r="E7" s="111">
        <f t="shared" si="10"/>
        <v>14</v>
      </c>
      <c r="F7" s="111">
        <f t="shared" si="10"/>
        <v>0</v>
      </c>
      <c r="G7" s="111">
        <f t="shared" si="10"/>
        <v>5</v>
      </c>
      <c r="H7" s="111" t="str">
        <f t="shared" si="10"/>
        <v>高知県　高知市</v>
      </c>
      <c r="I7" s="111" t="str">
        <f t="shared" si="10"/>
        <v>中央公園地下駐車場</v>
      </c>
      <c r="J7" s="111" t="str">
        <f t="shared" si="10"/>
        <v>法非適用</v>
      </c>
      <c r="K7" s="111" t="str">
        <f t="shared" si="10"/>
        <v>駐車場整備事業</v>
      </c>
      <c r="L7" s="111" t="str">
        <f t="shared" si="10"/>
        <v>-</v>
      </c>
      <c r="M7" s="111" t="str">
        <f t="shared" si="10"/>
        <v>Ａ２Ｂ１</v>
      </c>
      <c r="N7" s="111">
        <f t="shared" si="10"/>
        <v>0</v>
      </c>
      <c r="O7" s="119" t="str">
        <f t="shared" si="10"/>
        <v>該当数値なし</v>
      </c>
      <c r="P7" s="111" t="str">
        <f t="shared" si="10"/>
        <v>都市計画駐車場</v>
      </c>
      <c r="Q7" s="111" t="str">
        <f t="shared" si="10"/>
        <v>地下式</v>
      </c>
      <c r="R7" s="121">
        <f t="shared" si="10"/>
        <v>28</v>
      </c>
      <c r="S7" s="111" t="str">
        <f t="shared" si="10"/>
        <v>商業施設</v>
      </c>
      <c r="T7" s="111" t="str">
        <f t="shared" si="10"/>
        <v>無</v>
      </c>
      <c r="U7" s="121">
        <f t="shared" si="10"/>
        <v>11092</v>
      </c>
      <c r="V7" s="121">
        <f t="shared" si="10"/>
        <v>325</v>
      </c>
      <c r="W7" s="121">
        <f t="shared" si="10"/>
        <v>200</v>
      </c>
      <c r="X7" s="111" t="str">
        <f t="shared" si="10"/>
        <v>代行制</v>
      </c>
      <c r="Y7" s="126">
        <f t="shared" si="10"/>
        <v>267.2</v>
      </c>
      <c r="Z7" s="126">
        <f t="shared" si="10"/>
        <v>248.6</v>
      </c>
      <c r="AA7" s="126">
        <f t="shared" si="10"/>
        <v>223</v>
      </c>
      <c r="AB7" s="126">
        <f t="shared" si="10"/>
        <v>206.2</v>
      </c>
      <c r="AC7" s="126">
        <f t="shared" si="10"/>
        <v>220.1</v>
      </c>
      <c r="AD7" s="126">
        <f t="shared" si="10"/>
        <v>138.69999999999999</v>
      </c>
      <c r="AE7" s="126">
        <f t="shared" si="10"/>
        <v>110.6</v>
      </c>
      <c r="AF7" s="126">
        <f t="shared" si="10"/>
        <v>118.2</v>
      </c>
      <c r="AG7" s="126">
        <f t="shared" si="10"/>
        <v>120.9</v>
      </c>
      <c r="AH7" s="126">
        <f t="shared" si="10"/>
        <v>205.8</v>
      </c>
      <c r="AI7" s="119"/>
      <c r="AJ7" s="126">
        <f t="shared" ref="AJ7:AS7" si="11">AJ8</f>
        <v>0</v>
      </c>
      <c r="AK7" s="126">
        <f t="shared" si="11"/>
        <v>0</v>
      </c>
      <c r="AL7" s="126">
        <f t="shared" si="11"/>
        <v>0</v>
      </c>
      <c r="AM7" s="126">
        <f t="shared" si="11"/>
        <v>0</v>
      </c>
      <c r="AN7" s="126">
        <f t="shared" si="11"/>
        <v>0</v>
      </c>
      <c r="AO7" s="126">
        <f t="shared" si="11"/>
        <v>27.8</v>
      </c>
      <c r="AP7" s="126">
        <f t="shared" si="11"/>
        <v>30.1</v>
      </c>
      <c r="AQ7" s="126">
        <f t="shared" si="11"/>
        <v>26.5</v>
      </c>
      <c r="AR7" s="126">
        <f t="shared" si="11"/>
        <v>25.2</v>
      </c>
      <c r="AS7" s="126">
        <f t="shared" si="11"/>
        <v>28.8</v>
      </c>
      <c r="AT7" s="119"/>
      <c r="AU7" s="134">
        <f t="shared" ref="AU7:BD7" si="12">AU8</f>
        <v>0</v>
      </c>
      <c r="AV7" s="134">
        <f t="shared" si="12"/>
        <v>0</v>
      </c>
      <c r="AW7" s="134">
        <f t="shared" si="12"/>
        <v>0</v>
      </c>
      <c r="AX7" s="134">
        <f t="shared" si="12"/>
        <v>0</v>
      </c>
      <c r="AY7" s="134">
        <f t="shared" si="12"/>
        <v>0</v>
      </c>
      <c r="AZ7" s="134">
        <f t="shared" si="12"/>
        <v>650</v>
      </c>
      <c r="BA7" s="134">
        <f t="shared" si="12"/>
        <v>650</v>
      </c>
      <c r="BB7" s="134">
        <f t="shared" si="12"/>
        <v>543</v>
      </c>
      <c r="BC7" s="134">
        <f t="shared" si="12"/>
        <v>454</v>
      </c>
      <c r="BD7" s="134">
        <f t="shared" si="12"/>
        <v>384</v>
      </c>
      <c r="BE7" s="121"/>
      <c r="BF7" s="126">
        <f t="shared" ref="BF7:BO7" si="13">BF8</f>
        <v>62.6</v>
      </c>
      <c r="BG7" s="126">
        <f t="shared" si="13"/>
        <v>59.8</v>
      </c>
      <c r="BH7" s="126">
        <f t="shared" si="13"/>
        <v>55.1</v>
      </c>
      <c r="BI7" s="126">
        <f t="shared" si="13"/>
        <v>51.5</v>
      </c>
      <c r="BJ7" s="126">
        <f t="shared" si="13"/>
        <v>54.5</v>
      </c>
      <c r="BK7" s="126">
        <f t="shared" si="13"/>
        <v>24.4</v>
      </c>
      <c r="BL7" s="126">
        <f t="shared" si="13"/>
        <v>24.4</v>
      </c>
      <c r="BM7" s="126">
        <f t="shared" si="13"/>
        <v>24.2</v>
      </c>
      <c r="BN7" s="126">
        <f t="shared" si="13"/>
        <v>25.5</v>
      </c>
      <c r="BO7" s="126">
        <f t="shared" si="13"/>
        <v>22</v>
      </c>
      <c r="BP7" s="119"/>
      <c r="BQ7" s="134">
        <f t="shared" ref="BQ7:BZ7" si="14">BQ8</f>
        <v>94911</v>
      </c>
      <c r="BR7" s="134">
        <f t="shared" si="14"/>
        <v>89043</v>
      </c>
      <c r="BS7" s="134">
        <f t="shared" si="14"/>
        <v>79002</v>
      </c>
      <c r="BT7" s="134">
        <f t="shared" si="14"/>
        <v>77497</v>
      </c>
      <c r="BU7" s="134">
        <f t="shared" si="14"/>
        <v>77663</v>
      </c>
      <c r="BV7" s="134">
        <f t="shared" si="14"/>
        <v>40082</v>
      </c>
      <c r="BW7" s="134">
        <f t="shared" si="14"/>
        <v>40365</v>
      </c>
      <c r="BX7" s="134">
        <f t="shared" si="14"/>
        <v>48967</v>
      </c>
      <c r="BY7" s="134">
        <f t="shared" si="14"/>
        <v>46827</v>
      </c>
      <c r="BZ7" s="134">
        <f t="shared" si="14"/>
        <v>47288</v>
      </c>
      <c r="CA7" s="121"/>
      <c r="CB7" s="126" t="s">
        <v>106</v>
      </c>
      <c r="CC7" s="126" t="s">
        <v>106</v>
      </c>
      <c r="CD7" s="126" t="s">
        <v>106</v>
      </c>
      <c r="CE7" s="126" t="s">
        <v>106</v>
      </c>
      <c r="CF7" s="126" t="s">
        <v>106</v>
      </c>
      <c r="CG7" s="126" t="s">
        <v>106</v>
      </c>
      <c r="CH7" s="126" t="s">
        <v>106</v>
      </c>
      <c r="CI7" s="126" t="s">
        <v>106</v>
      </c>
      <c r="CJ7" s="126" t="s">
        <v>106</v>
      </c>
      <c r="CK7" s="126" t="s">
        <v>106</v>
      </c>
      <c r="CL7" s="119"/>
      <c r="CM7" s="121">
        <f>CM8</f>
        <v>2722027</v>
      </c>
      <c r="CN7" s="121">
        <f>CN8</f>
        <v>220050</v>
      </c>
      <c r="CO7" s="126" t="s">
        <v>106</v>
      </c>
      <c r="CP7" s="126" t="s">
        <v>106</v>
      </c>
      <c r="CQ7" s="126" t="s">
        <v>106</v>
      </c>
      <c r="CR7" s="126" t="s">
        <v>106</v>
      </c>
      <c r="CS7" s="126" t="s">
        <v>106</v>
      </c>
      <c r="CT7" s="126" t="s">
        <v>106</v>
      </c>
      <c r="CU7" s="126" t="s">
        <v>106</v>
      </c>
      <c r="CV7" s="126" t="s">
        <v>106</v>
      </c>
      <c r="CW7" s="126" t="s">
        <v>106</v>
      </c>
      <c r="CX7" s="126" t="s">
        <v>106</v>
      </c>
      <c r="CY7" s="119"/>
      <c r="CZ7" s="126">
        <f t="shared" ref="CZ7:DI7" si="15">CZ8</f>
        <v>0</v>
      </c>
      <c r="DA7" s="126">
        <f t="shared" si="15"/>
        <v>0</v>
      </c>
      <c r="DB7" s="126">
        <f t="shared" si="15"/>
        <v>0</v>
      </c>
      <c r="DC7" s="126">
        <f t="shared" si="15"/>
        <v>0</v>
      </c>
      <c r="DD7" s="126">
        <f t="shared" si="15"/>
        <v>0</v>
      </c>
      <c r="DE7" s="126">
        <f t="shared" si="15"/>
        <v>543</v>
      </c>
      <c r="DF7" s="126">
        <f t="shared" si="15"/>
        <v>421.1</v>
      </c>
      <c r="DG7" s="126">
        <f t="shared" si="15"/>
        <v>339.7</v>
      </c>
      <c r="DH7" s="126">
        <f t="shared" si="15"/>
        <v>269.89999999999998</v>
      </c>
      <c r="DI7" s="126">
        <f t="shared" si="15"/>
        <v>196.2</v>
      </c>
      <c r="DJ7" s="119"/>
      <c r="DK7" s="126">
        <f t="shared" ref="DK7:DT7" si="16">DK8</f>
        <v>274.8</v>
      </c>
      <c r="DL7" s="126">
        <f t="shared" si="16"/>
        <v>269.8</v>
      </c>
      <c r="DM7" s="126">
        <f t="shared" si="16"/>
        <v>260.60000000000002</v>
      </c>
      <c r="DN7" s="126">
        <f t="shared" si="16"/>
        <v>273.2</v>
      </c>
      <c r="DO7" s="126">
        <f t="shared" si="16"/>
        <v>277.8</v>
      </c>
      <c r="DP7" s="126">
        <f t="shared" si="16"/>
        <v>195.5</v>
      </c>
      <c r="DQ7" s="126">
        <f t="shared" si="16"/>
        <v>199.1</v>
      </c>
      <c r="DR7" s="126">
        <f t="shared" si="16"/>
        <v>191.4</v>
      </c>
      <c r="DS7" s="126">
        <f t="shared" si="16"/>
        <v>194.7</v>
      </c>
      <c r="DT7" s="126">
        <f t="shared" si="16"/>
        <v>193</v>
      </c>
      <c r="DU7" s="119"/>
    </row>
    <row r="8" spans="1:125" s="105" customFormat="1">
      <c r="A8" s="106"/>
      <c r="B8" s="112">
        <v>2016</v>
      </c>
      <c r="C8" s="112">
        <v>392014</v>
      </c>
      <c r="D8" s="112">
        <v>47</v>
      </c>
      <c r="E8" s="112">
        <v>14</v>
      </c>
      <c r="F8" s="112">
        <v>0</v>
      </c>
      <c r="G8" s="112">
        <v>5</v>
      </c>
      <c r="H8" s="112" t="s">
        <v>116</v>
      </c>
      <c r="I8" s="112" t="s">
        <v>117</v>
      </c>
      <c r="J8" s="112" t="s">
        <v>93</v>
      </c>
      <c r="K8" s="112" t="s">
        <v>26</v>
      </c>
      <c r="L8" s="112" t="s">
        <v>69</v>
      </c>
      <c r="M8" s="112" t="s">
        <v>118</v>
      </c>
      <c r="N8" s="112"/>
      <c r="O8" s="120" t="s">
        <v>111</v>
      </c>
      <c r="P8" s="112" t="s">
        <v>23</v>
      </c>
      <c r="Q8" s="112" t="s">
        <v>119</v>
      </c>
      <c r="R8" s="122">
        <v>28</v>
      </c>
      <c r="S8" s="112" t="s">
        <v>120</v>
      </c>
      <c r="T8" s="112" t="s">
        <v>121</v>
      </c>
      <c r="U8" s="122">
        <v>11092</v>
      </c>
      <c r="V8" s="122">
        <v>325</v>
      </c>
      <c r="W8" s="122">
        <v>200</v>
      </c>
      <c r="X8" s="112" t="s">
        <v>50</v>
      </c>
      <c r="Y8" s="127">
        <v>267.2</v>
      </c>
      <c r="Z8" s="127">
        <v>248.6</v>
      </c>
      <c r="AA8" s="127">
        <v>223</v>
      </c>
      <c r="AB8" s="127">
        <v>206.2</v>
      </c>
      <c r="AC8" s="127">
        <v>220.1</v>
      </c>
      <c r="AD8" s="127">
        <v>138.69999999999999</v>
      </c>
      <c r="AE8" s="127">
        <v>110.6</v>
      </c>
      <c r="AF8" s="127">
        <v>118.2</v>
      </c>
      <c r="AG8" s="127">
        <v>120.9</v>
      </c>
      <c r="AH8" s="127">
        <v>205.8</v>
      </c>
      <c r="AI8" s="120">
        <v>275.39999999999998</v>
      </c>
      <c r="AJ8" s="127">
        <v>0</v>
      </c>
      <c r="AK8" s="127">
        <v>0</v>
      </c>
      <c r="AL8" s="127">
        <v>0</v>
      </c>
      <c r="AM8" s="127">
        <v>0</v>
      </c>
      <c r="AN8" s="127">
        <v>0</v>
      </c>
      <c r="AO8" s="127">
        <v>27.8</v>
      </c>
      <c r="AP8" s="127">
        <v>30.1</v>
      </c>
      <c r="AQ8" s="127">
        <v>26.5</v>
      </c>
      <c r="AR8" s="127">
        <v>25.2</v>
      </c>
      <c r="AS8" s="127">
        <v>28.8</v>
      </c>
      <c r="AT8" s="120">
        <v>13.3</v>
      </c>
      <c r="AU8" s="135">
        <v>0</v>
      </c>
      <c r="AV8" s="135">
        <v>0</v>
      </c>
      <c r="AW8" s="135">
        <v>0</v>
      </c>
      <c r="AX8" s="135">
        <v>0</v>
      </c>
      <c r="AY8" s="135">
        <v>0</v>
      </c>
      <c r="AZ8" s="135">
        <v>650</v>
      </c>
      <c r="BA8" s="135">
        <v>650</v>
      </c>
      <c r="BB8" s="135">
        <v>543</v>
      </c>
      <c r="BC8" s="135">
        <v>454</v>
      </c>
      <c r="BD8" s="135">
        <v>384</v>
      </c>
      <c r="BE8" s="135">
        <v>140</v>
      </c>
      <c r="BF8" s="127">
        <v>62.6</v>
      </c>
      <c r="BG8" s="127">
        <v>59.8</v>
      </c>
      <c r="BH8" s="127">
        <v>55.1</v>
      </c>
      <c r="BI8" s="127">
        <v>51.5</v>
      </c>
      <c r="BJ8" s="127">
        <v>54.5</v>
      </c>
      <c r="BK8" s="127">
        <v>24.4</v>
      </c>
      <c r="BL8" s="127">
        <v>24.4</v>
      </c>
      <c r="BM8" s="127">
        <v>24.2</v>
      </c>
      <c r="BN8" s="127">
        <v>25.5</v>
      </c>
      <c r="BO8" s="127">
        <v>22</v>
      </c>
      <c r="BP8" s="120">
        <v>45.2</v>
      </c>
      <c r="BQ8" s="135">
        <v>94911</v>
      </c>
      <c r="BR8" s="135">
        <v>89043</v>
      </c>
      <c r="BS8" s="135">
        <v>79002</v>
      </c>
      <c r="BT8" s="137">
        <v>77497</v>
      </c>
      <c r="BU8" s="137">
        <v>77663</v>
      </c>
      <c r="BV8" s="135">
        <v>40082</v>
      </c>
      <c r="BW8" s="135">
        <v>40365</v>
      </c>
      <c r="BX8" s="135">
        <v>48967</v>
      </c>
      <c r="BY8" s="135">
        <v>46827</v>
      </c>
      <c r="BZ8" s="135">
        <v>47288</v>
      </c>
      <c r="CA8" s="122">
        <v>19129</v>
      </c>
      <c r="CB8" s="127" t="s">
        <v>69</v>
      </c>
      <c r="CC8" s="127" t="s">
        <v>69</v>
      </c>
      <c r="CD8" s="127" t="s">
        <v>69</v>
      </c>
      <c r="CE8" s="127" t="s">
        <v>69</v>
      </c>
      <c r="CF8" s="127" t="s">
        <v>69</v>
      </c>
      <c r="CG8" s="127" t="s">
        <v>69</v>
      </c>
      <c r="CH8" s="127" t="s">
        <v>69</v>
      </c>
      <c r="CI8" s="127" t="s">
        <v>69</v>
      </c>
      <c r="CJ8" s="127" t="s">
        <v>69</v>
      </c>
      <c r="CK8" s="127" t="s">
        <v>69</v>
      </c>
      <c r="CL8" s="120" t="s">
        <v>69</v>
      </c>
      <c r="CM8" s="122">
        <v>2722027</v>
      </c>
      <c r="CN8" s="122">
        <v>220050</v>
      </c>
      <c r="CO8" s="127" t="s">
        <v>69</v>
      </c>
      <c r="CP8" s="127" t="s">
        <v>69</v>
      </c>
      <c r="CQ8" s="127" t="s">
        <v>69</v>
      </c>
      <c r="CR8" s="127" t="s">
        <v>69</v>
      </c>
      <c r="CS8" s="127" t="s">
        <v>69</v>
      </c>
      <c r="CT8" s="127" t="s">
        <v>69</v>
      </c>
      <c r="CU8" s="127" t="s">
        <v>69</v>
      </c>
      <c r="CV8" s="127" t="s">
        <v>69</v>
      </c>
      <c r="CW8" s="127" t="s">
        <v>69</v>
      </c>
      <c r="CX8" s="127" t="s">
        <v>69</v>
      </c>
      <c r="CY8" s="120" t="s">
        <v>69</v>
      </c>
      <c r="CZ8" s="127">
        <v>0</v>
      </c>
      <c r="DA8" s="127">
        <v>0</v>
      </c>
      <c r="DB8" s="127">
        <v>0</v>
      </c>
      <c r="DC8" s="127">
        <v>0</v>
      </c>
      <c r="DD8" s="127">
        <v>0</v>
      </c>
      <c r="DE8" s="127">
        <v>543</v>
      </c>
      <c r="DF8" s="127">
        <v>421.1</v>
      </c>
      <c r="DG8" s="127">
        <v>339.7</v>
      </c>
      <c r="DH8" s="127">
        <v>269.89999999999998</v>
      </c>
      <c r="DI8" s="127">
        <v>196.2</v>
      </c>
      <c r="DJ8" s="120">
        <v>122.6</v>
      </c>
      <c r="DK8" s="127">
        <v>274.8</v>
      </c>
      <c r="DL8" s="127">
        <v>269.8</v>
      </c>
      <c r="DM8" s="127">
        <v>260.60000000000002</v>
      </c>
      <c r="DN8" s="127">
        <v>273.2</v>
      </c>
      <c r="DO8" s="127">
        <v>277.8</v>
      </c>
      <c r="DP8" s="127">
        <v>195.5</v>
      </c>
      <c r="DQ8" s="127">
        <v>199.1</v>
      </c>
      <c r="DR8" s="127">
        <v>191.4</v>
      </c>
      <c r="DS8" s="127">
        <v>194.7</v>
      </c>
      <c r="DT8" s="127">
        <v>193</v>
      </c>
      <c r="DU8" s="120">
        <v>194.5</v>
      </c>
    </row>
    <row r="9" spans="1:125">
      <c r="O9" s="1"/>
      <c r="P9" s="1"/>
      <c r="Q9" s="1"/>
      <c r="R9" s="1"/>
      <c r="S9" s="1"/>
      <c r="T9" s="1"/>
      <c r="U9" s="1"/>
      <c r="V9" s="1"/>
      <c r="W9" s="1"/>
      <c r="X9" s="1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36"/>
      <c r="BJ9" s="136"/>
      <c r="BK9" s="123"/>
      <c r="BL9" s="123"/>
      <c r="BM9" s="123"/>
      <c r="BN9" s="123"/>
      <c r="BO9" s="123"/>
      <c r="BP9" s="123"/>
      <c r="BQ9" s="123"/>
      <c r="BR9" s="123"/>
      <c r="BS9" s="123"/>
      <c r="BT9" s="138"/>
      <c r="BU9" s="138"/>
      <c r="BV9" s="123"/>
      <c r="BW9" s="123"/>
      <c r="BX9" s="123"/>
      <c r="BY9" s="123"/>
      <c r="BZ9" s="123"/>
      <c r="CA9" s="123"/>
      <c r="CB9" s="123"/>
      <c r="CC9" s="123"/>
      <c r="CD9" s="123"/>
      <c r="CE9" s="136"/>
      <c r="CF9" s="136"/>
      <c r="CG9" s="123"/>
      <c r="CH9" s="123"/>
      <c r="CI9" s="123"/>
      <c r="CJ9" s="123"/>
      <c r="CK9" s="123"/>
      <c r="CL9" s="123"/>
      <c r="CM9" s="1"/>
      <c r="CN9" s="1"/>
      <c r="CO9" s="123"/>
      <c r="CP9" s="123"/>
      <c r="CQ9" s="123"/>
      <c r="CR9" s="136"/>
      <c r="CS9" s="136"/>
      <c r="CT9" s="123"/>
      <c r="CU9" s="123"/>
      <c r="CV9" s="123"/>
      <c r="CW9" s="123"/>
      <c r="CX9" s="123"/>
      <c r="CY9" s="123"/>
      <c r="CZ9" s="123"/>
      <c r="DA9" s="123"/>
      <c r="DB9" s="123"/>
      <c r="DC9" s="136"/>
      <c r="DD9" s="136"/>
      <c r="DE9" s="123"/>
      <c r="DF9" s="123"/>
      <c r="DG9" s="123"/>
      <c r="DH9" s="123"/>
      <c r="DI9" s="123"/>
      <c r="DJ9" s="123"/>
      <c r="DK9" s="123"/>
      <c r="DL9" s="123"/>
      <c r="DM9" s="123"/>
      <c r="DN9" s="136"/>
      <c r="DO9" s="136"/>
      <c r="DP9" s="123"/>
      <c r="DQ9" s="123"/>
      <c r="DR9" s="123"/>
      <c r="DS9" s="123"/>
      <c r="DT9" s="123"/>
      <c r="DU9" s="123"/>
    </row>
    <row r="10" spans="1:125">
      <c r="A10" s="107"/>
      <c r="B10" s="107" t="s">
        <v>122</v>
      </c>
      <c r="C10" s="107" t="s">
        <v>123</v>
      </c>
      <c r="D10" s="107" t="s">
        <v>124</v>
      </c>
      <c r="E10" s="107" t="s">
        <v>125</v>
      </c>
      <c r="F10" s="107" t="s">
        <v>126</v>
      </c>
      <c r="O10" s="1"/>
      <c r="P10" s="1"/>
      <c r="Q10" s="1"/>
      <c r="R10" s="1"/>
      <c r="S10" s="123"/>
      <c r="T10" s="1"/>
      <c r="U10" s="1"/>
      <c r="V10" s="1"/>
      <c r="W10" s="1"/>
      <c r="X10" s="1"/>
      <c r="Y10" s="123"/>
      <c r="Z10" s="123"/>
      <c r="AA10" s="123"/>
      <c r="AB10" s="123"/>
      <c r="AC10" s="123"/>
      <c r="AD10" s="123"/>
      <c r="AE10" s="123"/>
      <c r="AF10" s="123"/>
      <c r="AG10" s="123"/>
      <c r="AH10" s="1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"/>
      <c r="BG10" s="123"/>
      <c r="BH10" s="123"/>
      <c r="BI10" s="123"/>
      <c r="BJ10" s="123"/>
      <c r="BK10" s="123"/>
      <c r="BL10" s="123"/>
      <c r="BM10" s="123"/>
      <c r="BN10" s="123"/>
      <c r="BO10" s="1"/>
      <c r="BP10" s="123"/>
      <c r="BQ10" s="1"/>
      <c r="BR10" s="123"/>
      <c r="BS10" s="123"/>
      <c r="BT10" s="123"/>
      <c r="BU10" s="123"/>
      <c r="BV10" s="123"/>
      <c r="BW10" s="123"/>
      <c r="BX10" s="123"/>
      <c r="BY10" s="123"/>
      <c r="BZ10" s="1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"/>
      <c r="CL10" s="123"/>
      <c r="CM10" s="1"/>
      <c r="CN10" s="1"/>
      <c r="CO10" s="123"/>
      <c r="CP10" s="123"/>
      <c r="CQ10" s="123"/>
      <c r="CR10" s="123"/>
      <c r="CS10" s="123"/>
      <c r="CT10" s="123"/>
      <c r="CU10" s="123"/>
      <c r="CV10" s="123"/>
      <c r="CW10" s="123"/>
      <c r="CX10" s="1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"/>
      <c r="DJ10" s="123"/>
      <c r="DK10" s="1"/>
      <c r="DL10" s="123"/>
      <c r="DM10" s="123"/>
      <c r="DN10" s="123"/>
      <c r="DO10" s="123"/>
      <c r="DP10" s="123"/>
      <c r="DQ10" s="123"/>
      <c r="DR10" s="123"/>
      <c r="DS10" s="123"/>
      <c r="DT10" s="1"/>
      <c r="DU10" s="123"/>
    </row>
    <row r="11" spans="1:125">
      <c r="A11" s="107" t="s">
        <v>68</v>
      </c>
      <c r="B11" s="113">
        <f>DATEVALUE($B$6-4&amp;"年1月1日")</f>
        <v>40909</v>
      </c>
      <c r="C11" s="113">
        <f>DATEVALUE($B$6-3&amp;"年1月1日")</f>
        <v>41275</v>
      </c>
      <c r="D11" s="113">
        <f>DATEVALUE($B$6-2&amp;"年1月1日")</f>
        <v>41640</v>
      </c>
      <c r="E11" s="113">
        <f>DATEVALUE($B$6-1&amp;"年1月1日")</f>
        <v>42005</v>
      </c>
      <c r="F11" s="113">
        <f>DATEVALUE($B$6&amp;"年1月1日")</f>
        <v>42370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23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23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2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23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23"/>
      <c r="DL11" s="1"/>
      <c r="DM11" s="1"/>
      <c r="DN11" s="1"/>
      <c r="DO11" s="1"/>
      <c r="DP11" s="1"/>
      <c r="DQ11" s="1"/>
      <c r="DR11" s="1"/>
      <c r="DS11" s="1"/>
      <c r="DT11" s="1"/>
      <c r="DU11" s="1"/>
    </row>
    <row r="12" spans="1:125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</row>
    <row r="13" spans="1:125"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</row>
    <row r="14" spans="1:125"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</row>
    <row r="15" spans="1:125"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</row>
    <row r="16" spans="1:125"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</row>
    <row r="17" spans="15:125"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</row>
    <row r="18" spans="15:125"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</row>
    <row r="19" spans="15:125"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</row>
    <row r="20" spans="15:125"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</row>
  </sheetData>
  <mergeCells count="12">
    <mergeCell ref="Y4:AI4"/>
    <mergeCell ref="AJ4:AT4"/>
    <mergeCell ref="AU4:BE4"/>
    <mergeCell ref="BF4:BP4"/>
    <mergeCell ref="BQ4:CA4"/>
    <mergeCell ref="CB4:CL4"/>
    <mergeCell ref="CO4:CY4"/>
    <mergeCell ref="CZ4:DJ4"/>
    <mergeCell ref="DK4:DU4"/>
    <mergeCell ref="H3:X4"/>
    <mergeCell ref="CM4:CM5"/>
    <mergeCell ref="CN4:CN5"/>
  </mergeCells>
  <phoneticPr fontId="7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3.3.3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459936</cp:lastModifiedBy>
  <dcterms:created xsi:type="dcterms:W3CDTF">2018-02-09T01:53:34Z</dcterms:created>
  <dcterms:modified xsi:type="dcterms:W3CDTF">2018-04-09T00:33:20Z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2.1.9.0</vt:lpwstr>
    </vt:vector>
  </property>
  <property fmtid="{DCFEDD21-7773-49B2-8022-6FC58DB5260B}" pid="3" name="LastSavedVersion">
    <vt:lpwstr>2.1.9.0</vt:lpwstr>
  </property>
  <property fmtid="{DCFEDD21-7773-49B2-8022-6FC58DB5260B}" pid="4" name="LastSavedDate">
    <vt:filetime>2018-04-09T00:33:20Z</vt:filetime>
  </property>
</Properties>
</file>