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38"/>
  <workbookPr/>
  <mc:AlternateContent xmlns:mc="http://schemas.openxmlformats.org/markup-compatibility/2006">
    <mc:Choice Requires="x15">
      <x15ac:absPath xmlns:x15ac="http://schemas.microsoft.com/office/spreadsheetml/2010/11/ac" url="\\FILE\data\各課共有\11上下水道課\01上水道管理係\06調査、計画\R2年度\Ｈ2年8月~\030112経営比較分析表\"/>
    </mc:Choice>
  </mc:AlternateContent>
  <xr:revisionPtr revIDLastSave="0" documentId="13_ncr:1_{455FAFCE-6BE4-4543-BBF3-D17E1EF27A22}" xr6:coauthVersionLast="36" xr6:coauthVersionMax="36" xr10:uidLastSave="{00000000-0000-0000-0000-000000000000}"/>
  <workbookProtection workbookAlgorithmName="SHA-512" workbookHashValue="ckhps0O906aG/CkjzmaymnJwdvkakdfugNzAaZJ0fzjTz6m0YNQxzcKMXVTlDCwGEqJfyYNu4s/FGjaBpQCJDw==" workbookSaltValue="/8Hn07z1CB0CGHOKsSmjrA==" workbookSpinCount="100000" lockStructure="1"/>
  <bookViews>
    <workbookView xWindow="0" yWindow="0" windowWidth="15360" windowHeight="7635" xr2:uid="{00000000-000D-0000-FFFF-FFFF00000000}"/>
  </bookViews>
  <sheets>
    <sheet name="法適用_水道事業" sheetId="4" r:id="rId1"/>
    <sheet name="データ" sheetId="5" state="hidden" r:id="rId2"/>
  </sheet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J85" i="4"/>
  <c r="I85" i="4"/>
  <c r="H85" i="4"/>
  <c r="F85" i="4"/>
  <c r="E85" i="4"/>
  <c r="BB10" i="4"/>
  <c r="AT10" i="4"/>
  <c r="AL10" i="4"/>
  <c r="W10" i="4"/>
  <c r="I10" i="4"/>
  <c r="BB8" i="4"/>
  <c r="AT8" i="4"/>
  <c r="AL8" i="4"/>
  <c r="AD8" i="4"/>
  <c r="W8" i="4"/>
  <c r="P8" i="4"/>
  <c r="I8" i="4"/>
  <c r="B8" i="4"/>
  <c r="B6"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<sst xmlns="http://schemas.openxmlformats.org/spreadsheetml/2006/main" count="228" uniqueCount="114">
  <si>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</si>
  <si>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</si>
  <si>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</si>
  <si>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</si>
  <si>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</si>
  <si>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</si>
  <si>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</si>
  <si>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</si>
  <si>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</si>
  <si>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</si>
  <si>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</si>
  <si>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</si>
  <si>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</si>
  <si>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</si>
  <si>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</si>
  <si>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</si>
  <si>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</si>
  <si>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</si>
  <si>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</si>
  <si>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</si>
  <si>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</si>
  <si>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</si>
  <si>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</si>
  <si>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</si>
  <si>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</si>
  <si>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</si>
  <si>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</si>
  <si>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</si>
  <si>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</si>
  <si>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</si>
  <si>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</si>
  <si>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</si>
  <si>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</si>
  <si>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</si>
  <si>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</si>
  <si>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</si>
  <si>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</si>
  <si>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</si>
  <si>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</si>
  <si>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</si>
  <si>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</si>
  <si>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</si>
  <si>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</si>
  <si>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</si>
  <si>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</si>
  <si>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</si>
  <si>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</si>
  <si>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</si>
  <si>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</si>
  <si>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</si>
  <si>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</si>
  <si>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</si>
  <si>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</si>
  <si>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</si>
  <si>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</si>
  <si>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</si>
  <si>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</si>
  <si>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</si>
  <si>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</si>
  <si>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</si>
  <si>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</si>
  <si>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</si>
  <si>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</si>
  <si>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</si>
  <si>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</si>
  <si>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</si>
  <si>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</si>
  <si>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</si>
  <si>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</si>
  <si>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</si>
  <si>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</si>
  <si>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</si>
  <si>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</si>
  <si>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</si>
  <si>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</si>
  <si>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</si>
  <si>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</si>
  <si>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</si>
  <si>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</si>
  <si>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</si>
  <si>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</si>
  <si>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</si>
  <si>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</si>
  <si>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</si>
  <si>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</si>
  <si>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</si>
  <si>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</si>
  <si>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</si>
  <si>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</si>
  <si>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</si>
  <si>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</si>
  <si>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</si>
  <si>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</si>
  <si>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安芸市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</si>
  <si>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</si>
  <si>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</si>
  <si>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</si>
  <si>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</si>
  <si>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</si>
  <si>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</si>
  <si>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</si>
  <si>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</si>
  <si>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</si>
  <si>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</si>
  <si>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</si>
  <si>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</si>
  <si>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</si>
  <si>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</si>
  <si>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</si>
  <si>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</si>
  <si>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</si>
  <si>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②各年度の収支は黒字で欠損金も無く、平均値を上回っていることから、健全な状況と言える。しかし今後は、南海トラフ地震対策や老朽施設更新等への投資が増加する予定であり、更なる費用削減に取り組む必要がある。
③平成26年度からの新会計基準適用により比率は大きく下がったものの、平均以上は確保している。
④平成25年度から簡易水道統合事業に企業債を発行し、今後も南海トラフ地震対策や老朽施設更新等のために発行する予定となっている。水道事業に有利な起債以外を抑制するなどの対策が必要である。
⑤⑥料金回収率は100％を超え、かつ平均以上となっていて、給水に係る費用が給水収益でまかなえていることを表している。また、給水原価が平均より低く、有収水量1㎥あたりの費用を抑えていることを表している。今後も維持管理費削減などの経営努力を継続する。
⑦施設利用率は平均値を下回っていたが、平成30年度に行った簡易水道の統合に伴い、配水能力を見直した結果、平均値を上回ることとなった。今後は、災害時のバックアップ機能も考慮しつつ、適切な施設規模を検討していく。
⑧市内を東西で分けて2年に1回漏水調査を行い、漏水があれば随時修繕で対応しているため、高い有収率を保っている。今後も継続して漏水調査を行う。</t>
    <rPh sb="385" eb="387">
      <t>ヘイセイ</t>
    </rPh>
    <rPh sb="389" eb="391">
      <t>ネンド</t>
    </rPh>
    <rPh sb="392" eb="393">
      <t>オコナ</t>
    </rPh>
    <rPh sb="397" eb="399">
      <t>スイドウ</t>
    </rPh>
    <rPh sb="403" eb="404">
      <t>トモナ</t>
    </rPh>
    <rPh sb="406" eb="408">
      <t>ハイスイ</t>
    </rPh>
    <rPh sb="408" eb="410">
      <t>ノウリョク</t>
    </rPh>
    <rPh sb="411" eb="413">
      <t>ミナオ</t>
    </rPh>
    <rPh sb="415" eb="417">
      <t>ケッカ</t>
    </rPh>
    <rPh sb="418" eb="421">
      <t>ヘイキンチ</t>
    </rPh>
    <rPh sb="422" eb="424">
      <t>ウワマワ</t>
    </rPh>
    <rPh sb="432" eb="434">
      <t>コンゴ</t>
    </rPh>
    <phoneticPr fontId="4"/>
  </si>
  <si>
    <t>①②法定耐用年数を超えた管路は平均より少ないものの、法定耐用年数に近い管路が全体に占める割合が高くなっていて、計画的な更新の必要性が高まっていることを示している。
③平成30年度に、施設更新計画の策定と簡易水道統合事業が完了した。今後は南海トラフ地震対策や老朽施設更新等を進めていくため、管路更新率は高まっていく予定である。</t>
    <rPh sb="115" eb="117">
      <t>コンゴ</t>
    </rPh>
    <phoneticPr fontId="4"/>
  </si>
  <si>
    <t>経営状況は、現時点ではおおむね良好であると言える。しかし、今後は南海トラフ地震対策や老朽施設更新等を予定していて、建設改良費の増加、企業債償還の増加、減価償却費の増加などが見込まれるため、水道事業経営は厳しくなると予想される。
今後も安心・安全な水の供給を維持するため、管路等の新規・更新需要等の将来試算と経営収支の見込みを立て、維持管理費削減や更なる収納率の向上などといった経営努力を継続してもなお財源が不足するようであれば、適正な料金水準を設定する必要がでてく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</si>
</sst>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0.11</c:v>
                </c:pt>
                <c:pt idx="1">
                  <c:v>0.46</c:v>
                </c:pt>
                <c:pt idx="2" formatCode="#,##0.00;&quot;△&quot;#,##0.00">
                  <c:v>0</c:v>
                </c:pt>
                <c:pt idx="3">
                  <c:v>0.77</c:v>
                </c:pt>
                <c:pt idx="4">
                  <c:v>2.02</c:v>
                </c:pt>
              </c:numCache>
            </c:numRef>
          </c:val>
          <c:extLst>
            <c:ext xmlns:c16="http://schemas.microsoft.com/office/drawing/2014/chart" uri="{C3380CC4-5D6E-409C-BE32-E72D297353CC}">
              <c16:uniqueId val="{00000000-815B-46F4-A433-9ABE9B353E4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0.99</c:v>
                </c:pt>
                <c:pt idx="1">
                  <c:v>0.71</c:v>
                </c:pt>
                <c:pt idx="2">
                  <c:v>0.54</c:v>
                </c:pt>
                <c:pt idx="3">
                  <c:v>0.5</c:v>
                </c:pt>
                <c:pt idx="4">
                  <c:v>0.52</c:v>
                </c:pt>
              </c:numCache>
            </c:numRef>
          </c:val>
          <c:smooth val="0"/>
          <c:extLst>
            <c:ext xmlns:c16="http://schemas.microsoft.com/office/drawing/2014/chart" uri="{C3380CC4-5D6E-409C-BE32-E72D297353CC}">
              <c16:uniqueId val="{00000001-815B-46F4-A433-9ABE9B353E4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38.61</c:v>
                </c:pt>
                <c:pt idx="1">
                  <c:v>39.03</c:v>
                </c:pt>
                <c:pt idx="2">
                  <c:v>39.520000000000003</c:v>
                </c:pt>
                <c:pt idx="3">
                  <c:v>37.590000000000003</c:v>
                </c:pt>
                <c:pt idx="4">
                  <c:v>67.03</c:v>
                </c:pt>
              </c:numCache>
            </c:numRef>
          </c:val>
          <c:extLst>
            <c:ext xmlns:c16="http://schemas.microsoft.com/office/drawing/2014/chart" uri="{C3380CC4-5D6E-409C-BE32-E72D297353CC}">
              <c16:uniqueId val="{00000000-1B59-4B48-9376-AC67B76758A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54.77</c:v>
                </c:pt>
                <c:pt idx="1">
                  <c:v>54.92</c:v>
                </c:pt>
                <c:pt idx="2">
                  <c:v>55.63</c:v>
                </c:pt>
                <c:pt idx="3">
                  <c:v>55.03</c:v>
                </c:pt>
                <c:pt idx="4">
                  <c:v>55.14</c:v>
                </c:pt>
              </c:numCache>
            </c:numRef>
          </c:val>
          <c:smooth val="0"/>
          <c:extLst>
            <c:ext xmlns:c16="http://schemas.microsoft.com/office/drawing/2014/chart" uri="{C3380CC4-5D6E-409C-BE32-E72D297353CC}">
              <c16:uniqueId val="{00000001-1B59-4B48-9376-AC67B76758A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89.14</c:v>
                </c:pt>
                <c:pt idx="1">
                  <c:v>88.77</c:v>
                </c:pt>
                <c:pt idx="2">
                  <c:v>87.07</c:v>
                </c:pt>
                <c:pt idx="3">
                  <c:v>89.54</c:v>
                </c:pt>
                <c:pt idx="4">
                  <c:v>88.99</c:v>
                </c:pt>
              </c:numCache>
            </c:numRef>
          </c:val>
          <c:extLst>
            <c:ext xmlns:c16="http://schemas.microsoft.com/office/drawing/2014/chart" uri="{C3380CC4-5D6E-409C-BE32-E72D297353CC}">
              <c16:uniqueId val="{00000000-75D6-46A3-8D66-03E26A40EDD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82.89</c:v>
                </c:pt>
                <c:pt idx="1">
                  <c:v>82.66</c:v>
                </c:pt>
                <c:pt idx="2">
                  <c:v>82.04</c:v>
                </c:pt>
                <c:pt idx="3">
                  <c:v>81.900000000000006</c:v>
                </c:pt>
                <c:pt idx="4">
                  <c:v>81.39</c:v>
                </c:pt>
              </c:numCache>
            </c:numRef>
          </c:val>
          <c:smooth val="0"/>
          <c:extLst>
            <c:ext xmlns:c16="http://schemas.microsoft.com/office/drawing/2014/chart" uri="{C3380CC4-5D6E-409C-BE32-E72D297353CC}">
              <c16:uniqueId val="{00000001-75D6-46A3-8D66-03E26A40EDD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119.11</c:v>
                </c:pt>
                <c:pt idx="1">
                  <c:v>130.6</c:v>
                </c:pt>
                <c:pt idx="2">
                  <c:v>124.29</c:v>
                </c:pt>
                <c:pt idx="3">
                  <c:v>113.43</c:v>
                </c:pt>
                <c:pt idx="4">
                  <c:v>118.23</c:v>
                </c:pt>
              </c:numCache>
            </c:numRef>
          </c:val>
          <c:extLst>
            <c:ext xmlns:c16="http://schemas.microsoft.com/office/drawing/2014/chart" uri="{C3380CC4-5D6E-409C-BE32-E72D297353CC}">
              <c16:uniqueId val="{00000000-8354-4F2F-87D2-93A8FA1C7B7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111.71</c:v>
                </c:pt>
                <c:pt idx="2">
                  <c:v>110.05</c:v>
                </c:pt>
                <c:pt idx="3">
                  <c:v>108.87</c:v>
                </c:pt>
                <c:pt idx="4">
                  <c:v>108.61</c:v>
                </c:pt>
              </c:numCache>
            </c:numRef>
          </c:val>
          <c:smooth val="0"/>
          <c:extLst>
            <c:ext xmlns:c16="http://schemas.microsoft.com/office/drawing/2014/chart" uri="{C3380CC4-5D6E-409C-BE32-E72D297353CC}">
              <c16:uniqueId val="{00000001-8354-4F2F-87D2-93A8FA1C7B7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49.66</c:v>
                </c:pt>
                <c:pt idx="1">
                  <c:v>50.16</c:v>
                </c:pt>
                <c:pt idx="2">
                  <c:v>49.67</c:v>
                </c:pt>
                <c:pt idx="3">
                  <c:v>49.75</c:v>
                </c:pt>
                <c:pt idx="4">
                  <c:v>50.29</c:v>
                </c:pt>
              </c:numCache>
            </c:numRef>
          </c:val>
          <c:extLst>
            <c:ext xmlns:c16="http://schemas.microsoft.com/office/drawing/2014/chart" uri="{C3380CC4-5D6E-409C-BE32-E72D297353CC}">
              <c16:uniqueId val="{00000000-B7D9-4499-B791-2EE3B940CCC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47.46</c:v>
                </c:pt>
                <c:pt idx="1">
                  <c:v>48.49</c:v>
                </c:pt>
                <c:pt idx="2">
                  <c:v>48.05</c:v>
                </c:pt>
                <c:pt idx="3">
                  <c:v>48.87</c:v>
                </c:pt>
                <c:pt idx="4">
                  <c:v>49.92</c:v>
                </c:pt>
              </c:numCache>
            </c:numRef>
          </c:val>
          <c:smooth val="0"/>
          <c:extLst>
            <c:ext xmlns:c16="http://schemas.microsoft.com/office/drawing/2014/chart" uri="{C3380CC4-5D6E-409C-BE32-E72D297353CC}">
              <c16:uniqueId val="{00000001-B7D9-4499-B791-2EE3B940CCC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4.9800000000000004</c:v>
                </c:pt>
                <c:pt idx="1">
                  <c:v>6.43</c:v>
                </c:pt>
                <c:pt idx="2">
                  <c:v>7.47</c:v>
                </c:pt>
                <c:pt idx="3">
                  <c:v>8.39</c:v>
                </c:pt>
                <c:pt idx="4">
                  <c:v>10.36</c:v>
                </c:pt>
              </c:numCache>
            </c:numRef>
          </c:val>
          <c:extLst>
            <c:ext xmlns:c16="http://schemas.microsoft.com/office/drawing/2014/chart" uri="{C3380CC4-5D6E-409C-BE32-E72D297353CC}">
              <c16:uniqueId val="{00000000-5A4D-4139-A6E2-9E718D73A6A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9.7100000000000009</c:v>
                </c:pt>
                <c:pt idx="1">
                  <c:v>12.79</c:v>
                </c:pt>
                <c:pt idx="2">
                  <c:v>13.39</c:v>
                </c:pt>
                <c:pt idx="3">
                  <c:v>14.85</c:v>
                </c:pt>
                <c:pt idx="4">
                  <c:v>16.88</c:v>
                </c:pt>
              </c:numCache>
            </c:numRef>
          </c:val>
          <c:smooth val="0"/>
          <c:extLst>
            <c:ext xmlns:c16="http://schemas.microsoft.com/office/drawing/2014/chart" uri="{C3380CC4-5D6E-409C-BE32-E72D297353CC}">
              <c16:uniqueId val="{00000001-5A4D-4139-A6E2-9E718D73A6A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C20-4697-8E93-246F67002AC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1.93</c:v>
                </c:pt>
                <c:pt idx="1">
                  <c:v>1.72</c:v>
                </c:pt>
                <c:pt idx="2">
                  <c:v>2.64</c:v>
                </c:pt>
                <c:pt idx="3">
                  <c:v>3.16</c:v>
                </c:pt>
                <c:pt idx="4">
                  <c:v>3.59</c:v>
                </c:pt>
              </c:numCache>
            </c:numRef>
          </c:val>
          <c:smooth val="0"/>
          <c:extLst>
            <c:ext xmlns:c16="http://schemas.microsoft.com/office/drawing/2014/chart" uri="{C3380CC4-5D6E-409C-BE32-E72D297353CC}">
              <c16:uniqueId val="{00000001-2C20-4697-8E93-246F67002AC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797.77</c:v>
                </c:pt>
                <c:pt idx="1">
                  <c:v>647.29999999999995</c:v>
                </c:pt>
                <c:pt idx="2">
                  <c:v>788.81</c:v>
                </c:pt>
                <c:pt idx="3">
                  <c:v>758.89</c:v>
                </c:pt>
                <c:pt idx="4">
                  <c:v>697.26</c:v>
                </c:pt>
              </c:numCache>
            </c:numRef>
          </c:val>
          <c:extLst>
            <c:ext xmlns:c16="http://schemas.microsoft.com/office/drawing/2014/chart" uri="{C3380CC4-5D6E-409C-BE32-E72D297353CC}">
              <c16:uniqueId val="{00000000-E4E9-4077-9230-FF16B9C7165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391.54</c:v>
                </c:pt>
                <c:pt idx="1">
                  <c:v>384.34</c:v>
                </c:pt>
                <c:pt idx="2">
                  <c:v>359.47</c:v>
                </c:pt>
                <c:pt idx="3">
                  <c:v>369.69</c:v>
                </c:pt>
                <c:pt idx="4">
                  <c:v>379.08</c:v>
                </c:pt>
              </c:numCache>
            </c:numRef>
          </c:val>
          <c:smooth val="0"/>
          <c:extLst>
            <c:ext xmlns:c16="http://schemas.microsoft.com/office/drawing/2014/chart" uri="{C3380CC4-5D6E-409C-BE32-E72D297353CC}">
              <c16:uniqueId val="{00000001-E4E9-4077-9230-FF16B9C7165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318.45</c:v>
                </c:pt>
                <c:pt idx="1">
                  <c:v>328.26</c:v>
                </c:pt>
                <c:pt idx="2">
                  <c:v>362.96</c:v>
                </c:pt>
                <c:pt idx="3">
                  <c:v>372.18</c:v>
                </c:pt>
                <c:pt idx="4">
                  <c:v>358.01</c:v>
                </c:pt>
              </c:numCache>
            </c:numRef>
          </c:val>
          <c:extLst>
            <c:ext xmlns:c16="http://schemas.microsoft.com/office/drawing/2014/chart" uri="{C3380CC4-5D6E-409C-BE32-E72D297353CC}">
              <c16:uniqueId val="{00000000-F6DB-461B-93A2-37771DD5606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386.97</c:v>
                </c:pt>
                <c:pt idx="1">
                  <c:v>380.58</c:v>
                </c:pt>
                <c:pt idx="2">
                  <c:v>401.79</c:v>
                </c:pt>
                <c:pt idx="3">
                  <c:v>402.99</c:v>
                </c:pt>
                <c:pt idx="4">
                  <c:v>398.98</c:v>
                </c:pt>
              </c:numCache>
            </c:numRef>
          </c:val>
          <c:smooth val="0"/>
          <c:extLst>
            <c:ext xmlns:c16="http://schemas.microsoft.com/office/drawing/2014/chart" uri="{C3380CC4-5D6E-409C-BE32-E72D297353CC}">
              <c16:uniqueId val="{00000001-F6DB-461B-93A2-37771DD5606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117.82</c:v>
                </c:pt>
                <c:pt idx="1">
                  <c:v>127.48</c:v>
                </c:pt>
                <c:pt idx="2">
                  <c:v>120.03</c:v>
                </c:pt>
                <c:pt idx="3">
                  <c:v>109.33</c:v>
                </c:pt>
                <c:pt idx="4">
                  <c:v>114.03</c:v>
                </c:pt>
              </c:numCache>
            </c:numRef>
          </c:val>
          <c:extLst>
            <c:ext xmlns:c16="http://schemas.microsoft.com/office/drawing/2014/chart" uri="{C3380CC4-5D6E-409C-BE32-E72D297353CC}">
              <c16:uniqueId val="{00000000-457F-41DE-9AAD-058AC2FEBD2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101.72</c:v>
                </c:pt>
                <c:pt idx="1">
                  <c:v>102.38</c:v>
                </c:pt>
                <c:pt idx="2">
                  <c:v>100.12</c:v>
                </c:pt>
                <c:pt idx="3">
                  <c:v>98.66</c:v>
                </c:pt>
                <c:pt idx="4">
                  <c:v>98.64</c:v>
                </c:pt>
              </c:numCache>
            </c:numRef>
          </c:val>
          <c:smooth val="0"/>
          <c:extLst>
            <c:ext xmlns:c16="http://schemas.microsoft.com/office/drawing/2014/chart" uri="{C3380CC4-5D6E-409C-BE32-E72D297353CC}">
              <c16:uniqueId val="{00000001-457F-41DE-9AAD-058AC2FEBD2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104.74</c:v>
                </c:pt>
                <c:pt idx="1">
                  <c:v>97.12</c:v>
                </c:pt>
                <c:pt idx="2">
                  <c:v>103.34</c:v>
                </c:pt>
                <c:pt idx="3">
                  <c:v>114.03</c:v>
                </c:pt>
                <c:pt idx="4">
                  <c:v>109.76</c:v>
                </c:pt>
              </c:numCache>
            </c:numRef>
          </c:val>
          <c:extLst>
            <c:ext xmlns:c16="http://schemas.microsoft.com/office/drawing/2014/chart" uri="{C3380CC4-5D6E-409C-BE32-E72D297353CC}">
              <c16:uniqueId val="{00000000-E85B-4E5A-9AA3-60A588CD7DF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168.2</c:v>
                </c:pt>
                <c:pt idx="1">
                  <c:v>168.67</c:v>
                </c:pt>
                <c:pt idx="2">
                  <c:v>174.97</c:v>
                </c:pt>
                <c:pt idx="3">
                  <c:v>178.59</c:v>
                </c:pt>
                <c:pt idx="4">
                  <c:v>178.92</c:v>
                </c:pt>
              </c:numCache>
            </c:numRef>
          </c:val>
          <c:smooth val="0"/>
          <c:extLst>
            <c:ext xmlns:c16="http://schemas.microsoft.com/office/drawing/2014/chart" uri="{C3380CC4-5D6E-409C-BE32-E72D297353CC}">
              <c16:uniqueId val="{00000001-E85B-4E5A-9AA3-60A588CD7DF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高知県　安芸市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A6</v>
      </c>
      <c r="X8" s="83"/>
      <c r="Y8" s="83"/>
      <c r="Z8" s="83"/>
      <c r="AA8" s="83"/>
      <c r="AB8" s="83"/>
      <c r="AC8" s="83"/>
      <c r="AD8" s="83" t="str">
        <f>データ!$M$6</f>
        <v>非設置</v>
      </c>
      <c r="AE8" s="83"/>
      <c r="AF8" s="83"/>
      <c r="AG8" s="83"/>
      <c r="AH8" s="83"/>
      <c r="AI8" s="83"/>
      <c r="AJ8" s="83"/>
      <c r="AK8" s="4"/>
      <c r="AL8" s="71">
        <f>データ!$R$6</f>
        <v>17133</v>
      </c>
      <c r="AM8" s="71"/>
      <c r="AN8" s="71"/>
      <c r="AO8" s="71"/>
      <c r="AP8" s="71"/>
      <c r="AQ8" s="71"/>
      <c r="AR8" s="71"/>
      <c r="AS8" s="71"/>
      <c r="AT8" s="67">
        <f>データ!$S$6</f>
        <v>317.20999999999998</v>
      </c>
      <c r="AU8" s="68"/>
      <c r="AV8" s="68"/>
      <c r="AW8" s="68"/>
      <c r="AX8" s="68"/>
      <c r="AY8" s="68"/>
      <c r="AZ8" s="68"/>
      <c r="BA8" s="68"/>
      <c r="BB8" s="70">
        <f>データ!$T$6</f>
        <v>54.01</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74.099999999999994</v>
      </c>
      <c r="J10" s="68"/>
      <c r="K10" s="68"/>
      <c r="L10" s="68"/>
      <c r="M10" s="68"/>
      <c r="N10" s="68"/>
      <c r="O10" s="69"/>
      <c r="P10" s="70">
        <f>データ!$P$6</f>
        <v>96.5</v>
      </c>
      <c r="Q10" s="70"/>
      <c r="R10" s="70"/>
      <c r="S10" s="70"/>
      <c r="T10" s="70"/>
      <c r="U10" s="70"/>
      <c r="V10" s="70"/>
      <c r="W10" s="71">
        <f>データ!$Q$6</f>
        <v>2200</v>
      </c>
      <c r="X10" s="71"/>
      <c r="Y10" s="71"/>
      <c r="Z10" s="71"/>
      <c r="AA10" s="71"/>
      <c r="AB10" s="71"/>
      <c r="AC10" s="71"/>
      <c r="AD10" s="2"/>
      <c r="AE10" s="2"/>
      <c r="AF10" s="2"/>
      <c r="AG10" s="2"/>
      <c r="AH10" s="4"/>
      <c r="AI10" s="4"/>
      <c r="AJ10" s="4"/>
      <c r="AK10" s="4"/>
      <c r="AL10" s="71">
        <f>データ!$U$6</f>
        <v>16373</v>
      </c>
      <c r="AM10" s="71"/>
      <c r="AN10" s="71"/>
      <c r="AO10" s="71"/>
      <c r="AP10" s="71"/>
      <c r="AQ10" s="71"/>
      <c r="AR10" s="71"/>
      <c r="AS10" s="71"/>
      <c r="AT10" s="67">
        <f>データ!$V$6</f>
        <v>26.4</v>
      </c>
      <c r="AU10" s="68"/>
      <c r="AV10" s="68"/>
      <c r="AW10" s="68"/>
      <c r="AX10" s="68"/>
      <c r="AY10" s="68"/>
      <c r="AZ10" s="68"/>
      <c r="BA10" s="68"/>
      <c r="BB10" s="70">
        <f>データ!$W$6</f>
        <v>620.19000000000005</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111</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112</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113</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ClG3JqDA35WrifuBVsccCVCKvc9S4epYS4BYjr3AUUnco1Ak2gkC/J+5yIQEWMEavWTN4/7OvcbecBeFLWJ2jw==" saltValue="fQMIz9DAWJoiA38vU1UsY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392031</v>
      </c>
      <c r="D6" s="34">
        <f t="shared" si="3"/>
        <v>46</v>
      </c>
      <c r="E6" s="34">
        <f t="shared" si="3"/>
        <v>1</v>
      </c>
      <c r="F6" s="34">
        <f t="shared" si="3"/>
        <v>0</v>
      </c>
      <c r="G6" s="34">
        <f t="shared" si="3"/>
        <v>1</v>
      </c>
      <c r="H6" s="34" t="str">
        <f t="shared" si="3"/>
        <v>高知県　安芸市</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74.099999999999994</v>
      </c>
      <c r="P6" s="35">
        <f t="shared" si="3"/>
        <v>96.5</v>
      </c>
      <c r="Q6" s="35">
        <f t="shared" si="3"/>
        <v>2200</v>
      </c>
      <c r="R6" s="35">
        <f t="shared" si="3"/>
        <v>17133</v>
      </c>
      <c r="S6" s="35">
        <f t="shared" si="3"/>
        <v>317.20999999999998</v>
      </c>
      <c r="T6" s="35">
        <f t="shared" si="3"/>
        <v>54.01</v>
      </c>
      <c r="U6" s="35">
        <f t="shared" si="3"/>
        <v>16373</v>
      </c>
      <c r="V6" s="35">
        <f t="shared" si="3"/>
        <v>26.4</v>
      </c>
      <c r="W6" s="35">
        <f t="shared" si="3"/>
        <v>620.19000000000005</v>
      </c>
      <c r="X6" s="36">
        <f>IF(X7="",NA(),X7)</f>
        <v>119.11</v>
      </c>
      <c r="Y6" s="36">
        <f t="shared" ref="Y6:AG6" si="4">IF(Y7="",NA(),Y7)</f>
        <v>130.6</v>
      </c>
      <c r="Z6" s="36">
        <f t="shared" si="4"/>
        <v>124.29</v>
      </c>
      <c r="AA6" s="36">
        <f t="shared" si="4"/>
        <v>113.43</v>
      </c>
      <c r="AB6" s="36">
        <f t="shared" si="4"/>
        <v>118.23</v>
      </c>
      <c r="AC6" s="36">
        <f t="shared" si="4"/>
        <v>111.21</v>
      </c>
      <c r="AD6" s="36">
        <f t="shared" si="4"/>
        <v>111.71</v>
      </c>
      <c r="AE6" s="36">
        <f t="shared" si="4"/>
        <v>110.05</v>
      </c>
      <c r="AF6" s="36">
        <f t="shared" si="4"/>
        <v>108.87</v>
      </c>
      <c r="AG6" s="36">
        <f t="shared" si="4"/>
        <v>108.61</v>
      </c>
      <c r="AH6" s="35" t="str">
        <f>IF(AH7="","",IF(AH7="-","【-】","【"&amp;SUBSTITUTE(TEXT(AH7,"#,##0.00"),"-","△")&amp;"】"))</f>
        <v>【112.01】</v>
      </c>
      <c r="AI6" s="35">
        <f>IF(AI7="",NA(),AI7)</f>
        <v>0</v>
      </c>
      <c r="AJ6" s="35">
        <f t="shared" ref="AJ6:AR6" si="5">IF(AJ7="",NA(),AJ7)</f>
        <v>0</v>
      </c>
      <c r="AK6" s="35">
        <f t="shared" si="5"/>
        <v>0</v>
      </c>
      <c r="AL6" s="35">
        <f t="shared" si="5"/>
        <v>0</v>
      </c>
      <c r="AM6" s="35">
        <f t="shared" si="5"/>
        <v>0</v>
      </c>
      <c r="AN6" s="36">
        <f t="shared" si="5"/>
        <v>1.93</v>
      </c>
      <c r="AO6" s="36">
        <f t="shared" si="5"/>
        <v>1.72</v>
      </c>
      <c r="AP6" s="36">
        <f t="shared" si="5"/>
        <v>2.64</v>
      </c>
      <c r="AQ6" s="36">
        <f t="shared" si="5"/>
        <v>3.16</v>
      </c>
      <c r="AR6" s="36">
        <f t="shared" si="5"/>
        <v>3.59</v>
      </c>
      <c r="AS6" s="35" t="str">
        <f>IF(AS7="","",IF(AS7="-","【-】","【"&amp;SUBSTITUTE(TEXT(AS7,"#,##0.00"),"-","△")&amp;"】"))</f>
        <v>【1.08】</v>
      </c>
      <c r="AT6" s="36">
        <f>IF(AT7="",NA(),AT7)</f>
        <v>797.77</v>
      </c>
      <c r="AU6" s="36">
        <f t="shared" ref="AU6:BC6" si="6">IF(AU7="",NA(),AU7)</f>
        <v>647.29999999999995</v>
      </c>
      <c r="AV6" s="36">
        <f t="shared" si="6"/>
        <v>788.81</v>
      </c>
      <c r="AW6" s="36">
        <f t="shared" si="6"/>
        <v>758.89</v>
      </c>
      <c r="AX6" s="36">
        <f t="shared" si="6"/>
        <v>697.26</v>
      </c>
      <c r="AY6" s="36">
        <f t="shared" si="6"/>
        <v>391.54</v>
      </c>
      <c r="AZ6" s="36">
        <f t="shared" si="6"/>
        <v>384.34</v>
      </c>
      <c r="BA6" s="36">
        <f t="shared" si="6"/>
        <v>359.47</v>
      </c>
      <c r="BB6" s="36">
        <f t="shared" si="6"/>
        <v>369.69</v>
      </c>
      <c r="BC6" s="36">
        <f t="shared" si="6"/>
        <v>379.08</v>
      </c>
      <c r="BD6" s="35" t="str">
        <f>IF(BD7="","",IF(BD7="-","【-】","【"&amp;SUBSTITUTE(TEXT(BD7,"#,##0.00"),"-","△")&amp;"】"))</f>
        <v>【264.97】</v>
      </c>
      <c r="BE6" s="36">
        <f>IF(BE7="",NA(),BE7)</f>
        <v>318.45</v>
      </c>
      <c r="BF6" s="36">
        <f t="shared" ref="BF6:BN6" si="7">IF(BF7="",NA(),BF7)</f>
        <v>328.26</v>
      </c>
      <c r="BG6" s="36">
        <f t="shared" si="7"/>
        <v>362.96</v>
      </c>
      <c r="BH6" s="36">
        <f t="shared" si="7"/>
        <v>372.18</v>
      </c>
      <c r="BI6" s="36">
        <f t="shared" si="7"/>
        <v>358.01</v>
      </c>
      <c r="BJ6" s="36">
        <f t="shared" si="7"/>
        <v>386.97</v>
      </c>
      <c r="BK6" s="36">
        <f t="shared" si="7"/>
        <v>380.58</v>
      </c>
      <c r="BL6" s="36">
        <f t="shared" si="7"/>
        <v>401.79</v>
      </c>
      <c r="BM6" s="36">
        <f t="shared" si="7"/>
        <v>402.99</v>
      </c>
      <c r="BN6" s="36">
        <f t="shared" si="7"/>
        <v>398.98</v>
      </c>
      <c r="BO6" s="35" t="str">
        <f>IF(BO7="","",IF(BO7="-","【-】","【"&amp;SUBSTITUTE(TEXT(BO7,"#,##0.00"),"-","△")&amp;"】"))</f>
        <v>【266.61】</v>
      </c>
      <c r="BP6" s="36">
        <f>IF(BP7="",NA(),BP7)</f>
        <v>117.82</v>
      </c>
      <c r="BQ6" s="36">
        <f t="shared" ref="BQ6:BY6" si="8">IF(BQ7="",NA(),BQ7)</f>
        <v>127.48</v>
      </c>
      <c r="BR6" s="36">
        <f t="shared" si="8"/>
        <v>120.03</v>
      </c>
      <c r="BS6" s="36">
        <f t="shared" si="8"/>
        <v>109.33</v>
      </c>
      <c r="BT6" s="36">
        <f t="shared" si="8"/>
        <v>114.03</v>
      </c>
      <c r="BU6" s="36">
        <f t="shared" si="8"/>
        <v>101.72</v>
      </c>
      <c r="BV6" s="36">
        <f t="shared" si="8"/>
        <v>102.38</v>
      </c>
      <c r="BW6" s="36">
        <f t="shared" si="8"/>
        <v>100.12</v>
      </c>
      <c r="BX6" s="36">
        <f t="shared" si="8"/>
        <v>98.66</v>
      </c>
      <c r="BY6" s="36">
        <f t="shared" si="8"/>
        <v>98.64</v>
      </c>
      <c r="BZ6" s="35" t="str">
        <f>IF(BZ7="","",IF(BZ7="-","【-】","【"&amp;SUBSTITUTE(TEXT(BZ7,"#,##0.00"),"-","△")&amp;"】"))</f>
        <v>【103.24】</v>
      </c>
      <c r="CA6" s="36">
        <f>IF(CA7="",NA(),CA7)</f>
        <v>104.74</v>
      </c>
      <c r="CB6" s="36">
        <f t="shared" ref="CB6:CJ6" si="9">IF(CB7="",NA(),CB7)</f>
        <v>97.12</v>
      </c>
      <c r="CC6" s="36">
        <f t="shared" si="9"/>
        <v>103.34</v>
      </c>
      <c r="CD6" s="36">
        <f t="shared" si="9"/>
        <v>114.03</v>
      </c>
      <c r="CE6" s="36">
        <f t="shared" si="9"/>
        <v>109.76</v>
      </c>
      <c r="CF6" s="36">
        <f t="shared" si="9"/>
        <v>168.2</v>
      </c>
      <c r="CG6" s="36">
        <f t="shared" si="9"/>
        <v>168.67</v>
      </c>
      <c r="CH6" s="36">
        <f t="shared" si="9"/>
        <v>174.97</v>
      </c>
      <c r="CI6" s="36">
        <f t="shared" si="9"/>
        <v>178.59</v>
      </c>
      <c r="CJ6" s="36">
        <f t="shared" si="9"/>
        <v>178.92</v>
      </c>
      <c r="CK6" s="35" t="str">
        <f>IF(CK7="","",IF(CK7="-","【-】","【"&amp;SUBSTITUTE(TEXT(CK7,"#,##0.00"),"-","△")&amp;"】"))</f>
        <v>【168.38】</v>
      </c>
      <c r="CL6" s="36">
        <f>IF(CL7="",NA(),CL7)</f>
        <v>38.61</v>
      </c>
      <c r="CM6" s="36">
        <f t="shared" ref="CM6:CU6" si="10">IF(CM7="",NA(),CM7)</f>
        <v>39.03</v>
      </c>
      <c r="CN6" s="36">
        <f t="shared" si="10"/>
        <v>39.520000000000003</v>
      </c>
      <c r="CO6" s="36">
        <f t="shared" si="10"/>
        <v>37.590000000000003</v>
      </c>
      <c r="CP6" s="36">
        <f t="shared" si="10"/>
        <v>67.03</v>
      </c>
      <c r="CQ6" s="36">
        <f t="shared" si="10"/>
        <v>54.77</v>
      </c>
      <c r="CR6" s="36">
        <f t="shared" si="10"/>
        <v>54.92</v>
      </c>
      <c r="CS6" s="36">
        <f t="shared" si="10"/>
        <v>55.63</v>
      </c>
      <c r="CT6" s="36">
        <f t="shared" si="10"/>
        <v>55.03</v>
      </c>
      <c r="CU6" s="36">
        <f t="shared" si="10"/>
        <v>55.14</v>
      </c>
      <c r="CV6" s="35" t="str">
        <f>IF(CV7="","",IF(CV7="-","【-】","【"&amp;SUBSTITUTE(TEXT(CV7,"#,##0.00"),"-","△")&amp;"】"))</f>
        <v>【60.00】</v>
      </c>
      <c r="CW6" s="36">
        <f>IF(CW7="",NA(),CW7)</f>
        <v>89.14</v>
      </c>
      <c r="CX6" s="36">
        <f t="shared" ref="CX6:DF6" si="11">IF(CX7="",NA(),CX7)</f>
        <v>88.77</v>
      </c>
      <c r="CY6" s="36">
        <f t="shared" si="11"/>
        <v>87.07</v>
      </c>
      <c r="CZ6" s="36">
        <f t="shared" si="11"/>
        <v>89.54</v>
      </c>
      <c r="DA6" s="36">
        <f t="shared" si="11"/>
        <v>88.99</v>
      </c>
      <c r="DB6" s="36">
        <f t="shared" si="11"/>
        <v>82.89</v>
      </c>
      <c r="DC6" s="36">
        <f t="shared" si="11"/>
        <v>82.66</v>
      </c>
      <c r="DD6" s="36">
        <f t="shared" si="11"/>
        <v>82.04</v>
      </c>
      <c r="DE6" s="36">
        <f t="shared" si="11"/>
        <v>81.900000000000006</v>
      </c>
      <c r="DF6" s="36">
        <f t="shared" si="11"/>
        <v>81.39</v>
      </c>
      <c r="DG6" s="35" t="str">
        <f>IF(DG7="","",IF(DG7="-","【-】","【"&amp;SUBSTITUTE(TEXT(DG7,"#,##0.00"),"-","△")&amp;"】"))</f>
        <v>【89.80】</v>
      </c>
      <c r="DH6" s="36">
        <f>IF(DH7="",NA(),DH7)</f>
        <v>49.66</v>
      </c>
      <c r="DI6" s="36">
        <f t="shared" ref="DI6:DQ6" si="12">IF(DI7="",NA(),DI7)</f>
        <v>50.16</v>
      </c>
      <c r="DJ6" s="36">
        <f t="shared" si="12"/>
        <v>49.67</v>
      </c>
      <c r="DK6" s="36">
        <f t="shared" si="12"/>
        <v>49.75</v>
      </c>
      <c r="DL6" s="36">
        <f t="shared" si="12"/>
        <v>50.29</v>
      </c>
      <c r="DM6" s="36">
        <f t="shared" si="12"/>
        <v>47.46</v>
      </c>
      <c r="DN6" s="36">
        <f t="shared" si="12"/>
        <v>48.49</v>
      </c>
      <c r="DO6" s="36">
        <f t="shared" si="12"/>
        <v>48.05</v>
      </c>
      <c r="DP6" s="36">
        <f t="shared" si="12"/>
        <v>48.87</v>
      </c>
      <c r="DQ6" s="36">
        <f t="shared" si="12"/>
        <v>49.92</v>
      </c>
      <c r="DR6" s="35" t="str">
        <f>IF(DR7="","",IF(DR7="-","【-】","【"&amp;SUBSTITUTE(TEXT(DR7,"#,##0.00"),"-","△")&amp;"】"))</f>
        <v>【49.59】</v>
      </c>
      <c r="DS6" s="36">
        <f>IF(DS7="",NA(),DS7)</f>
        <v>4.9800000000000004</v>
      </c>
      <c r="DT6" s="36">
        <f t="shared" ref="DT6:EB6" si="13">IF(DT7="",NA(),DT7)</f>
        <v>6.43</v>
      </c>
      <c r="DU6" s="36">
        <f t="shared" si="13"/>
        <v>7.47</v>
      </c>
      <c r="DV6" s="36">
        <f t="shared" si="13"/>
        <v>8.39</v>
      </c>
      <c r="DW6" s="36">
        <f t="shared" si="13"/>
        <v>10.36</v>
      </c>
      <c r="DX6" s="36">
        <f t="shared" si="13"/>
        <v>9.7100000000000009</v>
      </c>
      <c r="DY6" s="36">
        <f t="shared" si="13"/>
        <v>12.79</v>
      </c>
      <c r="DZ6" s="36">
        <f t="shared" si="13"/>
        <v>13.39</v>
      </c>
      <c r="EA6" s="36">
        <f t="shared" si="13"/>
        <v>14.85</v>
      </c>
      <c r="EB6" s="36">
        <f t="shared" si="13"/>
        <v>16.88</v>
      </c>
      <c r="EC6" s="35" t="str">
        <f>IF(EC7="","",IF(EC7="-","【-】","【"&amp;SUBSTITUTE(TEXT(EC7,"#,##0.00"),"-","△")&amp;"】"))</f>
        <v>【19.44】</v>
      </c>
      <c r="ED6" s="36">
        <f>IF(ED7="",NA(),ED7)</f>
        <v>0.11</v>
      </c>
      <c r="EE6" s="36">
        <f t="shared" ref="EE6:EM6" si="14">IF(EE7="",NA(),EE7)</f>
        <v>0.46</v>
      </c>
      <c r="EF6" s="35">
        <f t="shared" si="14"/>
        <v>0</v>
      </c>
      <c r="EG6" s="36">
        <f t="shared" si="14"/>
        <v>0.77</v>
      </c>
      <c r="EH6" s="36">
        <f t="shared" si="14"/>
        <v>2.02</v>
      </c>
      <c r="EI6" s="36">
        <f t="shared" si="14"/>
        <v>0.99</v>
      </c>
      <c r="EJ6" s="36">
        <f t="shared" si="14"/>
        <v>0.71</v>
      </c>
      <c r="EK6" s="36">
        <f t="shared" si="14"/>
        <v>0.54</v>
      </c>
      <c r="EL6" s="36">
        <f t="shared" si="14"/>
        <v>0.5</v>
      </c>
      <c r="EM6" s="36">
        <f t="shared" si="14"/>
        <v>0.52</v>
      </c>
      <c r="EN6" s="35" t="str">
        <f>IF(EN7="","",IF(EN7="-","【-】","【"&amp;SUBSTITUTE(TEXT(EN7,"#,##0.00"),"-","△")&amp;"】"))</f>
        <v>【0.68】</v>
      </c>
    </row>
    <row r="7" spans="1:144" s="37" customFormat="1" x14ac:dyDescent="0.15">
      <c r="A7" s="29"/>
      <c r="B7" s="38">
        <v>2019</v>
      </c>
      <c r="C7" s="38">
        <v>392031</v>
      </c>
      <c r="D7" s="38">
        <v>46</v>
      </c>
      <c r="E7" s="38">
        <v>1</v>
      </c>
      <c r="F7" s="38">
        <v>0</v>
      </c>
      <c r="G7" s="38">
        <v>1</v>
      </c>
      <c r="H7" s="38" t="s">
        <v>93</v>
      </c>
      <c r="I7" s="38" t="s">
        <v>94</v>
      </c>
      <c r="J7" s="38" t="s">
        <v>95</v>
      </c>
      <c r="K7" s="38" t="s">
        <v>96</v>
      </c>
      <c r="L7" s="38" t="s">
        <v>97</v>
      </c>
      <c r="M7" s="38" t="s">
        <v>98</v>
      </c>
      <c r="N7" s="39" t="s">
        <v>99</v>
      </c>
      <c r="O7" s="39">
        <v>74.099999999999994</v>
      </c>
      <c r="P7" s="39">
        <v>96.5</v>
      </c>
      <c r="Q7" s="39">
        <v>2200</v>
      </c>
      <c r="R7" s="39">
        <v>17133</v>
      </c>
      <c r="S7" s="39">
        <v>317.20999999999998</v>
      </c>
      <c r="T7" s="39">
        <v>54.01</v>
      </c>
      <c r="U7" s="39">
        <v>16373</v>
      </c>
      <c r="V7" s="39">
        <v>26.4</v>
      </c>
      <c r="W7" s="39">
        <v>620.19000000000005</v>
      </c>
      <c r="X7" s="39">
        <v>119.11</v>
      </c>
      <c r="Y7" s="39">
        <v>130.6</v>
      </c>
      <c r="Z7" s="39">
        <v>124.29</v>
      </c>
      <c r="AA7" s="39">
        <v>113.43</v>
      </c>
      <c r="AB7" s="39">
        <v>118.23</v>
      </c>
      <c r="AC7" s="39">
        <v>111.21</v>
      </c>
      <c r="AD7" s="39">
        <v>111.71</v>
      </c>
      <c r="AE7" s="39">
        <v>110.05</v>
      </c>
      <c r="AF7" s="39">
        <v>108.87</v>
      </c>
      <c r="AG7" s="39">
        <v>108.61</v>
      </c>
      <c r="AH7" s="39">
        <v>112.01</v>
      </c>
      <c r="AI7" s="39">
        <v>0</v>
      </c>
      <c r="AJ7" s="39">
        <v>0</v>
      </c>
      <c r="AK7" s="39">
        <v>0</v>
      </c>
      <c r="AL7" s="39">
        <v>0</v>
      </c>
      <c r="AM7" s="39">
        <v>0</v>
      </c>
      <c r="AN7" s="39">
        <v>1.93</v>
      </c>
      <c r="AO7" s="39">
        <v>1.72</v>
      </c>
      <c r="AP7" s="39">
        <v>2.64</v>
      </c>
      <c r="AQ7" s="39">
        <v>3.16</v>
      </c>
      <c r="AR7" s="39">
        <v>3.59</v>
      </c>
      <c r="AS7" s="39">
        <v>1.08</v>
      </c>
      <c r="AT7" s="39">
        <v>797.77</v>
      </c>
      <c r="AU7" s="39">
        <v>647.29999999999995</v>
      </c>
      <c r="AV7" s="39">
        <v>788.81</v>
      </c>
      <c r="AW7" s="39">
        <v>758.89</v>
      </c>
      <c r="AX7" s="39">
        <v>697.26</v>
      </c>
      <c r="AY7" s="39">
        <v>391.54</v>
      </c>
      <c r="AZ7" s="39">
        <v>384.34</v>
      </c>
      <c r="BA7" s="39">
        <v>359.47</v>
      </c>
      <c r="BB7" s="39">
        <v>369.69</v>
      </c>
      <c r="BC7" s="39">
        <v>379.08</v>
      </c>
      <c r="BD7" s="39">
        <v>264.97000000000003</v>
      </c>
      <c r="BE7" s="39">
        <v>318.45</v>
      </c>
      <c r="BF7" s="39">
        <v>328.26</v>
      </c>
      <c r="BG7" s="39">
        <v>362.96</v>
      </c>
      <c r="BH7" s="39">
        <v>372.18</v>
      </c>
      <c r="BI7" s="39">
        <v>358.01</v>
      </c>
      <c r="BJ7" s="39">
        <v>386.97</v>
      </c>
      <c r="BK7" s="39">
        <v>380.58</v>
      </c>
      <c r="BL7" s="39">
        <v>401.79</v>
      </c>
      <c r="BM7" s="39">
        <v>402.99</v>
      </c>
      <c r="BN7" s="39">
        <v>398.98</v>
      </c>
      <c r="BO7" s="39">
        <v>266.61</v>
      </c>
      <c r="BP7" s="39">
        <v>117.82</v>
      </c>
      <c r="BQ7" s="39">
        <v>127.48</v>
      </c>
      <c r="BR7" s="39">
        <v>120.03</v>
      </c>
      <c r="BS7" s="39">
        <v>109.33</v>
      </c>
      <c r="BT7" s="39">
        <v>114.03</v>
      </c>
      <c r="BU7" s="39">
        <v>101.72</v>
      </c>
      <c r="BV7" s="39">
        <v>102.38</v>
      </c>
      <c r="BW7" s="39">
        <v>100.12</v>
      </c>
      <c r="BX7" s="39">
        <v>98.66</v>
      </c>
      <c r="BY7" s="39">
        <v>98.64</v>
      </c>
      <c r="BZ7" s="39">
        <v>103.24</v>
      </c>
      <c r="CA7" s="39">
        <v>104.74</v>
      </c>
      <c r="CB7" s="39">
        <v>97.12</v>
      </c>
      <c r="CC7" s="39">
        <v>103.34</v>
      </c>
      <c r="CD7" s="39">
        <v>114.03</v>
      </c>
      <c r="CE7" s="39">
        <v>109.76</v>
      </c>
      <c r="CF7" s="39">
        <v>168.2</v>
      </c>
      <c r="CG7" s="39">
        <v>168.67</v>
      </c>
      <c r="CH7" s="39">
        <v>174.97</v>
      </c>
      <c r="CI7" s="39">
        <v>178.59</v>
      </c>
      <c r="CJ7" s="39">
        <v>178.92</v>
      </c>
      <c r="CK7" s="39">
        <v>168.38</v>
      </c>
      <c r="CL7" s="39">
        <v>38.61</v>
      </c>
      <c r="CM7" s="39">
        <v>39.03</v>
      </c>
      <c r="CN7" s="39">
        <v>39.520000000000003</v>
      </c>
      <c r="CO7" s="39">
        <v>37.590000000000003</v>
      </c>
      <c r="CP7" s="39">
        <v>67.03</v>
      </c>
      <c r="CQ7" s="39">
        <v>54.77</v>
      </c>
      <c r="CR7" s="39">
        <v>54.92</v>
      </c>
      <c r="CS7" s="39">
        <v>55.63</v>
      </c>
      <c r="CT7" s="39">
        <v>55.03</v>
      </c>
      <c r="CU7" s="39">
        <v>55.14</v>
      </c>
      <c r="CV7" s="39">
        <v>60</v>
      </c>
      <c r="CW7" s="39">
        <v>89.14</v>
      </c>
      <c r="CX7" s="39">
        <v>88.77</v>
      </c>
      <c r="CY7" s="39">
        <v>87.07</v>
      </c>
      <c r="CZ7" s="39">
        <v>89.54</v>
      </c>
      <c r="DA7" s="39">
        <v>88.99</v>
      </c>
      <c r="DB7" s="39">
        <v>82.89</v>
      </c>
      <c r="DC7" s="39">
        <v>82.66</v>
      </c>
      <c r="DD7" s="39">
        <v>82.04</v>
      </c>
      <c r="DE7" s="39">
        <v>81.900000000000006</v>
      </c>
      <c r="DF7" s="39">
        <v>81.39</v>
      </c>
      <c r="DG7" s="39">
        <v>89.8</v>
      </c>
      <c r="DH7" s="39">
        <v>49.66</v>
      </c>
      <c r="DI7" s="39">
        <v>50.16</v>
      </c>
      <c r="DJ7" s="39">
        <v>49.67</v>
      </c>
      <c r="DK7" s="39">
        <v>49.75</v>
      </c>
      <c r="DL7" s="39">
        <v>50.29</v>
      </c>
      <c r="DM7" s="39">
        <v>47.46</v>
      </c>
      <c r="DN7" s="39">
        <v>48.49</v>
      </c>
      <c r="DO7" s="39">
        <v>48.05</v>
      </c>
      <c r="DP7" s="39">
        <v>48.87</v>
      </c>
      <c r="DQ7" s="39">
        <v>49.92</v>
      </c>
      <c r="DR7" s="39">
        <v>49.59</v>
      </c>
      <c r="DS7" s="39">
        <v>4.9800000000000004</v>
      </c>
      <c r="DT7" s="39">
        <v>6.43</v>
      </c>
      <c r="DU7" s="39">
        <v>7.47</v>
      </c>
      <c r="DV7" s="39">
        <v>8.39</v>
      </c>
      <c r="DW7" s="39">
        <v>10.36</v>
      </c>
      <c r="DX7" s="39">
        <v>9.7100000000000009</v>
      </c>
      <c r="DY7" s="39">
        <v>12.79</v>
      </c>
      <c r="DZ7" s="39">
        <v>13.39</v>
      </c>
      <c r="EA7" s="39">
        <v>14.85</v>
      </c>
      <c r="EB7" s="39">
        <v>16.88</v>
      </c>
      <c r="EC7" s="39">
        <v>19.440000000000001</v>
      </c>
      <c r="ED7" s="39">
        <v>0.11</v>
      </c>
      <c r="EE7" s="39">
        <v>0.46</v>
      </c>
      <c r="EF7" s="39">
        <v>0</v>
      </c>
      <c r="EG7" s="39">
        <v>0.77</v>
      </c>
      <c r="EH7" s="39">
        <v>2.02</v>
      </c>
      <c r="EI7" s="39">
        <v>0.99</v>
      </c>
      <c r="EJ7" s="39">
        <v>0.71</v>
      </c>
      <c r="EK7" s="39">
        <v>0.54</v>
      </c>
      <c r="EL7" s="39">
        <v>0.5</v>
      </c>
      <c r="EM7" s="39">
        <v>0.52</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107</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2020-12-04T02:14:34Z</dcterms:created>
  <dcterms:modified xsi:type="dcterms:W3CDTF">2021-01-14T02:24:33Z</dcterms:modified>
  <cp:category/>
</cp:coreProperties>
</file>