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75\Desktop\R1公営企業に係る「経営比較分析表」の分析等について\"/>
    </mc:Choice>
  </mc:AlternateContent>
  <workbookProtection workbookAlgorithmName="SHA-512" workbookHashValue="qR4fKxRBVriGbef9X6Hp2FqNZjA5b894qcOyCTY13mNnUO5Njl2SKyC1Hz7ej1Lbo+NMfd6ZBgkG7HGOeFxPFw==" workbookSaltValue="kR/SvfHopxwaqxG4KOWug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<sst xmlns="http://schemas.openxmlformats.org/spreadsheetml/2006/main" count="228" uniqueCount="114">
  <si>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</si>
  <si>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</si>
  <si>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</si>
  <si>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</si>
  <si>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</si>
  <si>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</si>
  <si>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</si>
  <si>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</si>
  <si>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</si>
  <si>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</si>
  <si>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</si>
  <si>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</si>
  <si>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</si>
  <si>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</si>
  <si>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</si>
  <si>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</si>
  <si>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</si>
  <si>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</si>
  <si>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</si>
  <si>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</si>
  <si>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</si>
  <si>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</si>
  <si>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</si>
  <si>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</si>
  <si>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</si>
  <si>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</si>
  <si>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</si>
  <si>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</si>
  <si>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</si>
  <si>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</si>
  <si>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</si>
  <si>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</si>
  <si>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</si>
  <si>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</si>
  <si>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</si>
  <si>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</si>
  <si>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</si>
  <si>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</si>
  <si>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</si>
  <si>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</si>
  <si>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</si>
  <si>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</si>
  <si>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</si>
  <si>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</si>
  <si>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</si>
  <si>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</si>
  <si>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</si>
  <si>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</si>
  <si>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</si>
  <si>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</si>
  <si>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</si>
  <si>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</si>
  <si>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</si>
  <si>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</si>
  <si>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</si>
  <si>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</si>
  <si>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</si>
  <si>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</si>
  <si>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</si>
  <si>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</si>
  <si>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</si>
  <si>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</si>
  <si>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</si>
  <si>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</si>
  <si>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</si>
  <si>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</si>
  <si>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</si>
  <si>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</si>
  <si>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</si>
  <si>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</si>
  <si>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</si>
  <si>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</si>
  <si>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</si>
  <si>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</si>
  <si>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</si>
  <si>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</si>
  <si>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</si>
  <si>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</si>
  <si>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</si>
  <si>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</si>
  <si>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</si>
  <si>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</si>
  <si>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</si>
  <si>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</si>
  <si>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</si>
  <si>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</si>
  <si>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</si>
  <si>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</si>
  <si>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</si>
  <si>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</si>
  <si>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</si>
  <si>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</si>
  <si>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</si>
  <si>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</si>
  <si>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</si>
  <si>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</si>
  <si>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</si>
  <si>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</si>
  <si>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</si>
  <si>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</si>
  <si>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</si>
  <si>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</si>
  <si>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</si>
  <si>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</si>
  <si>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</si>
  <si>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</si>
  <si>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</si>
  <si>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</si>
  <si>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</si>
  <si>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</si>
  <si>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</si>
  <si>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平成30年度から水道料金改定を実施したことにより、経常収支比率及び料金回収率とも100％以上となり、健全な経営状況となっている。
　企業債残高対給水収益比率については、全体的には減少傾向にあるものの、令和１年度については企業債発行額が前年度より増額となったため、前年度比で13.77%の増の672.28％となった。
　有収率については、類似団体平均値を上回ったが、老朽化した管路が多くあるため、有収率向上のための取り組みが必要である。</t>
    <rPh sb="85" eb="88">
      <t>ゼンタイテキ</t>
    </rPh>
    <rPh sb="90" eb="92">
      <t>ゲンショウ</t>
    </rPh>
    <rPh sb="92" eb="94">
      <t>ケイコウ</t>
    </rPh>
    <rPh sb="101" eb="102">
      <t>レイ</t>
    </rPh>
    <rPh sb="102" eb="103">
      <t>ワ</t>
    </rPh>
    <rPh sb="104" eb="106">
      <t>ネンド</t>
    </rPh>
    <rPh sb="118" eb="121">
      <t>ゼンネンド</t>
    </rPh>
    <rPh sb="123" eb="125">
      <t>ゾウガク</t>
    </rPh>
    <rPh sb="144" eb="145">
      <t>ゾウ</t>
    </rPh>
    <rPh sb="198" eb="201">
      <t>ユウシュウリツ</t>
    </rPh>
    <rPh sb="201" eb="203">
      <t>コウジョウ</t>
    </rPh>
    <rPh sb="207" eb="208">
      <t>ト</t>
    </rPh>
    <rPh sb="209" eb="210">
      <t>ク</t>
    </rPh>
    <rPh sb="212" eb="214">
      <t>ヒツヨウ</t>
    </rPh>
    <phoneticPr fontId="4"/>
  </si>
  <si>
    <t>　管路経年化率は類似団体平均より高くまた、増加傾向にあり、管路更新率は類似団体平均より高いものの数値が低く、管路の老朽化が更に進行している状況である。更新費用の財源確保や経営状況への影響を考慮しながら管路の更新を実施する必要がある。</t>
    <rPh sb="61" eb="62">
      <t>サラ</t>
    </rPh>
    <phoneticPr fontId="4"/>
  </si>
  <si>
    <t>　収入の大部分を占める給水収益の増加は、給水人口の減小や節水機器の普及等により見込めない中で、老朽化した水道施設の更新や耐震化などの整備が急務である。
　平成31年2月に策定した土佐市水道事業経営戦略の基本理念を実現するために、適正な水道料金収入の確保や企業債発行額の抑制により経営の健全化を保持しつつ水道施設・基幹管路の耐震化等に取り組む必要がある。</t>
    <rPh sb="127" eb="129">
      <t>キギョウ</t>
    </rPh>
    <rPh sb="129" eb="130">
      <t>サイ</t>
    </rPh>
    <rPh sb="130" eb="132">
      <t>ハッコウ</t>
    </rPh>
    <rPh sb="132" eb="133">
      <t>ガク</t>
    </rPh>
    <rPh sb="134" eb="136">
      <t>ヨクセイ</t>
    </rPh>
    <rPh sb="139" eb="141">
      <t>ケイエイ</t>
    </rPh>
    <rPh sb="142" eb="145">
      <t>ケンゼンカ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</si>
</sst>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0.81</c:v>
                </c:pt>
                <c:pt idx="1">
                  <c:v>0.76</c:v>
                </c:pt>
                <c:pt idx="2">
                  <c:v>0.77</c:v>
                </c:pt>
                <c:pt idx="3">
                  <c:v>0.54</c:v>
                </c:pt>
                <c:pt idx="4">
                  <c:v>0.59</c:v>
                </c:pt>
              </c:numCache>
            </c:numRef>
          </c:val>
          <c:extLst>
            <c:ext xmlns:c16="http://schemas.microsoft.com/office/drawing/2014/chart" uri="{C3380CC4-5D6E-409C-BE32-E72D297353CC}">
              <c16:uniqueId val="{00000000-A213-4388-9C4E-7100A56509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A213-4388-9C4E-7100A56509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49.41</c:v>
                </c:pt>
                <c:pt idx="1">
                  <c:v>50.67</c:v>
                </c:pt>
                <c:pt idx="2">
                  <c:v>51.89</c:v>
                </c:pt>
                <c:pt idx="3">
                  <c:v>50.98</c:v>
                </c:pt>
                <c:pt idx="4">
                  <c:v>49.58</c:v>
                </c:pt>
              </c:numCache>
            </c:numRef>
          </c:val>
          <c:extLst>
            <c:ext xmlns:c16="http://schemas.microsoft.com/office/drawing/2014/chart" uri="{C3380CC4-5D6E-409C-BE32-E72D297353CC}">
              <c16:uniqueId val="{00000000-77DE-47D1-96A7-5661899E1BB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77DE-47D1-96A7-5661899E1BB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84.58</c:v>
                </c:pt>
                <c:pt idx="1">
                  <c:v>83.9</c:v>
                </c:pt>
                <c:pt idx="2">
                  <c:v>81.81</c:v>
                </c:pt>
                <c:pt idx="3">
                  <c:v>82.8</c:v>
                </c:pt>
                <c:pt idx="4">
                  <c:v>83.84</c:v>
                </c:pt>
              </c:numCache>
            </c:numRef>
          </c:val>
          <c:extLst>
            <c:ext xmlns:c16="http://schemas.microsoft.com/office/drawing/2014/chart" uri="{C3380CC4-5D6E-409C-BE32-E72D297353CC}">
              <c16:uniqueId val="{00000000-89CD-4917-83DC-4A05DFEF776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89CD-4917-83DC-4A05DFEF776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106.81</c:v>
                </c:pt>
                <c:pt idx="1">
                  <c:v>106.16</c:v>
                </c:pt>
                <c:pt idx="2">
                  <c:v>99.93</c:v>
                </c:pt>
                <c:pt idx="3">
                  <c:v>117.15</c:v>
                </c:pt>
                <c:pt idx="4">
                  <c:v>110.76</c:v>
                </c:pt>
              </c:numCache>
            </c:numRef>
          </c:val>
          <c:extLst>
            <c:ext xmlns:c16="http://schemas.microsoft.com/office/drawing/2014/chart" uri="{C3380CC4-5D6E-409C-BE32-E72D297353CC}">
              <c16:uniqueId val="{00000000-1D80-4C10-9E1D-A2B2474995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1D80-4C10-9E1D-A2B2474995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45.16</c:v>
                </c:pt>
                <c:pt idx="1">
                  <c:v>46.5</c:v>
                </c:pt>
                <c:pt idx="2">
                  <c:v>47.71</c:v>
                </c:pt>
                <c:pt idx="3">
                  <c:v>48.69</c:v>
                </c:pt>
                <c:pt idx="4">
                  <c:v>49.45</c:v>
                </c:pt>
              </c:numCache>
            </c:numRef>
          </c:val>
          <c:extLst>
            <c:ext xmlns:c16="http://schemas.microsoft.com/office/drawing/2014/chart" uri="{C3380CC4-5D6E-409C-BE32-E72D297353CC}">
              <c16:uniqueId val="{00000000-E8BD-4F34-B448-529EB7C625D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E8BD-4F34-B448-529EB7C625D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17.52</c:v>
                </c:pt>
                <c:pt idx="1">
                  <c:v>20.03</c:v>
                </c:pt>
                <c:pt idx="2">
                  <c:v>19.87</c:v>
                </c:pt>
                <c:pt idx="3">
                  <c:v>20.010000000000002</c:v>
                </c:pt>
                <c:pt idx="4">
                  <c:v>21.19</c:v>
                </c:pt>
              </c:numCache>
            </c:numRef>
          </c:val>
          <c:extLst>
            <c:ext xmlns:c16="http://schemas.microsoft.com/office/drawing/2014/chart" uri="{C3380CC4-5D6E-409C-BE32-E72D297353CC}">
              <c16:uniqueId val="{00000000-2282-483A-81B2-CE3646141F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2282-483A-81B2-CE3646141F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BC-4B9A-9232-9EF6A312DD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F4BC-4B9A-9232-9EF6A312DD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1146.1199999999999</c:v>
                </c:pt>
                <c:pt idx="1">
                  <c:v>954.91</c:v>
                </c:pt>
                <c:pt idx="2">
                  <c:v>884.19</c:v>
                </c:pt>
                <c:pt idx="3">
                  <c:v>923.54</c:v>
                </c:pt>
                <c:pt idx="4">
                  <c:v>914.86</c:v>
                </c:pt>
              </c:numCache>
            </c:numRef>
          </c:val>
          <c:extLst>
            <c:ext xmlns:c16="http://schemas.microsoft.com/office/drawing/2014/chart" uri="{C3380CC4-5D6E-409C-BE32-E72D297353CC}">
              <c16:uniqueId val="{00000000-438C-48FD-80C7-063CB6C293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438C-48FD-80C7-063CB6C293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805.59</c:v>
                </c:pt>
                <c:pt idx="1">
                  <c:v>784.15</c:v>
                </c:pt>
                <c:pt idx="2">
                  <c:v>776.55</c:v>
                </c:pt>
                <c:pt idx="3">
                  <c:v>658.51</c:v>
                </c:pt>
                <c:pt idx="4">
                  <c:v>672.28</c:v>
                </c:pt>
              </c:numCache>
            </c:numRef>
          </c:val>
          <c:extLst>
            <c:ext xmlns:c16="http://schemas.microsoft.com/office/drawing/2014/chart" uri="{C3380CC4-5D6E-409C-BE32-E72D297353CC}">
              <c16:uniqueId val="{00000000-4555-4B8A-A6F3-1917AD44AE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4555-4B8A-A6F3-1917AD44AE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101.29</c:v>
                </c:pt>
                <c:pt idx="1">
                  <c:v>101.94</c:v>
                </c:pt>
                <c:pt idx="2">
                  <c:v>96.19</c:v>
                </c:pt>
                <c:pt idx="3">
                  <c:v>117.37</c:v>
                </c:pt>
                <c:pt idx="4">
                  <c:v>110.79</c:v>
                </c:pt>
              </c:numCache>
            </c:numRef>
          </c:val>
          <c:extLst>
            <c:ext xmlns:c16="http://schemas.microsoft.com/office/drawing/2014/chart" uri="{C3380CC4-5D6E-409C-BE32-E72D297353CC}">
              <c16:uniqueId val="{00000000-10EE-476F-94C5-F5E11CC0CA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10EE-476F-94C5-F5E11CC0CA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105.31</c:v>
                </c:pt>
                <c:pt idx="1">
                  <c:v>104.66</c:v>
                </c:pt>
                <c:pt idx="2">
                  <c:v>111.06</c:v>
                </c:pt>
                <c:pt idx="3">
                  <c:v>106.69</c:v>
                </c:pt>
                <c:pt idx="4">
                  <c:v>114.56</c:v>
                </c:pt>
              </c:numCache>
            </c:numRef>
          </c:val>
          <c:extLst>
            <c:ext xmlns:c16="http://schemas.microsoft.com/office/drawing/2014/chart" uri="{C3380CC4-5D6E-409C-BE32-E72D297353CC}">
              <c16:uniqueId val="{00000000-60AF-494A-B806-9E997A24B0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60AF-494A-B806-9E997A24B0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32"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土佐市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26948</v>
      </c>
      <c r="AM8" s="71"/>
      <c r="AN8" s="71"/>
      <c r="AO8" s="71"/>
      <c r="AP8" s="71"/>
      <c r="AQ8" s="71"/>
      <c r="AR8" s="71"/>
      <c r="AS8" s="71"/>
      <c r="AT8" s="67">
        <f>データ!$S$6</f>
        <v>91.5</v>
      </c>
      <c r="AU8" s="68"/>
      <c r="AV8" s="68"/>
      <c r="AW8" s="68"/>
      <c r="AX8" s="68"/>
      <c r="AY8" s="68"/>
      <c r="AZ8" s="68"/>
      <c r="BA8" s="68"/>
      <c r="BB8" s="70">
        <f>データ!$T$6</f>
        <v>294.51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57.33</v>
      </c>
      <c r="J10" s="68"/>
      <c r="K10" s="68"/>
      <c r="L10" s="68"/>
      <c r="M10" s="68"/>
      <c r="N10" s="68"/>
      <c r="O10" s="69"/>
      <c r="P10" s="70">
        <f>データ!$P$6</f>
        <v>96.63</v>
      </c>
      <c r="Q10" s="70"/>
      <c r="R10" s="70"/>
      <c r="S10" s="70"/>
      <c r="T10" s="70"/>
      <c r="U10" s="70"/>
      <c r="V10" s="70"/>
      <c r="W10" s="71">
        <f>データ!$Q$6</f>
        <v>2373</v>
      </c>
      <c r="X10" s="71"/>
      <c r="Y10" s="71"/>
      <c r="Z10" s="71"/>
      <c r="AA10" s="71"/>
      <c r="AB10" s="71"/>
      <c r="AC10" s="71"/>
      <c r="AD10" s="2"/>
      <c r="AE10" s="2"/>
      <c r="AF10" s="2"/>
      <c r="AG10" s="2"/>
      <c r="AH10" s="4"/>
      <c r="AI10" s="4"/>
      <c r="AJ10" s="4"/>
      <c r="AK10" s="4"/>
      <c r="AL10" s="71">
        <f>データ!$U$6</f>
        <v>25915</v>
      </c>
      <c r="AM10" s="71"/>
      <c r="AN10" s="71"/>
      <c r="AO10" s="71"/>
      <c r="AP10" s="71"/>
      <c r="AQ10" s="71"/>
      <c r="AR10" s="71"/>
      <c r="AS10" s="71"/>
      <c r="AT10" s="67">
        <f>データ!$V$6</f>
        <v>25.6</v>
      </c>
      <c r="AU10" s="68"/>
      <c r="AV10" s="68"/>
      <c r="AW10" s="68"/>
      <c r="AX10" s="68"/>
      <c r="AY10" s="68"/>
      <c r="AZ10" s="68"/>
      <c r="BA10" s="68"/>
      <c r="BB10" s="70">
        <f>データ!$W$6</f>
        <v>1012.3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wzH6xwJ1ztAqmUivtXPMcObefBQLmnqTk0eh9dulfn1qI9WgSEleEdDcxnykALU5aTsvV3z6aRspr9+NpUxHwA==" saltValue="3X5ggtfo0JH6Y6A4Jx+du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392057</v>
      </c>
      <c r="D6" s="34">
        <f t="shared" si="3"/>
        <v>46</v>
      </c>
      <c r="E6" s="34">
        <f t="shared" si="3"/>
        <v>1</v>
      </c>
      <c r="F6" s="34">
        <f t="shared" si="3"/>
        <v>0</v>
      </c>
      <c r="G6" s="34">
        <f t="shared" si="3"/>
        <v>1</v>
      </c>
      <c r="H6" s="34" t="str">
        <f t="shared" si="3"/>
        <v>高知県　土佐市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57.33</v>
      </c>
      <c r="P6" s="35">
        <f t="shared" si="3"/>
        <v>96.63</v>
      </c>
      <c r="Q6" s="35">
        <f t="shared" si="3"/>
        <v>2373</v>
      </c>
      <c r="R6" s="35">
        <f t="shared" si="3"/>
        <v>26948</v>
      </c>
      <c r="S6" s="35">
        <f t="shared" si="3"/>
        <v>91.5</v>
      </c>
      <c r="T6" s="35">
        <f t="shared" si="3"/>
        <v>294.51</v>
      </c>
      <c r="U6" s="35">
        <f t="shared" si="3"/>
        <v>25915</v>
      </c>
      <c r="V6" s="35">
        <f t="shared" si="3"/>
        <v>25.6</v>
      </c>
      <c r="W6" s="35">
        <f t="shared" si="3"/>
        <v>1012.3</v>
      </c>
      <c r="X6" s="36">
        <f>IF(X7="",NA(),X7)</f>
        <v>106.81</v>
      </c>
      <c r="Y6" s="36">
        <f t="shared" ref="Y6:AG6" si="4">IF(Y7="",NA(),Y7)</f>
        <v>106.16</v>
      </c>
      <c r="Z6" s="36">
        <f t="shared" si="4"/>
        <v>99.93</v>
      </c>
      <c r="AA6" s="36">
        <f t="shared" si="4"/>
        <v>117.15</v>
      </c>
      <c r="AB6" s="36">
        <f t="shared" si="4"/>
        <v>110.76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1146.1199999999999</v>
      </c>
      <c r="AU6" s="36">
        <f t="shared" ref="AU6:BC6" si="6">IF(AU7="",NA(),AU7)</f>
        <v>954.91</v>
      </c>
      <c r="AV6" s="36">
        <f t="shared" si="6"/>
        <v>884.19</v>
      </c>
      <c r="AW6" s="36">
        <f t="shared" si="6"/>
        <v>923.54</v>
      </c>
      <c r="AX6" s="36">
        <f t="shared" si="6"/>
        <v>914.86</v>
      </c>
      <c r="AY6" s="36">
        <f t="shared" si="6"/>
        <v>391.54</v>
      </c>
      <c r="AZ6" s="36">
        <f t="shared" si="6"/>
        <v>384.34</v>
      </c>
      <c r="BA6" s="36">
        <f t="shared" si="6"/>
        <v>359.47</v>
      </c>
      <c r="BB6" s="36">
        <f t="shared" si="6"/>
        <v>369.69</v>
      </c>
      <c r="BC6" s="36">
        <f t="shared" si="6"/>
        <v>379.08</v>
      </c>
      <c r="BD6" s="35" t="str">
        <f>IF(BD7="","",IF(BD7="-","【-】","【"&amp;SUBSTITUTE(TEXT(BD7,"#,##0.00"),"-","△")&amp;"】"))</f>
        <v>【264.97】</v>
      </c>
      <c r="BE6" s="36">
        <f>IF(BE7="",NA(),BE7)</f>
        <v>805.59</v>
      </c>
      <c r="BF6" s="36">
        <f t="shared" ref="BF6:BN6" si="7">IF(BF7="",NA(),BF7)</f>
        <v>784.15</v>
      </c>
      <c r="BG6" s="36">
        <f t="shared" si="7"/>
        <v>776.55</v>
      </c>
      <c r="BH6" s="36">
        <f t="shared" si="7"/>
        <v>658.51</v>
      </c>
      <c r="BI6" s="36">
        <f t="shared" si="7"/>
        <v>672.28</v>
      </c>
      <c r="BJ6" s="36">
        <f t="shared" si="7"/>
        <v>386.97</v>
      </c>
      <c r="BK6" s="36">
        <f t="shared" si="7"/>
        <v>380.58</v>
      </c>
      <c r="BL6" s="36">
        <f t="shared" si="7"/>
        <v>401.79</v>
      </c>
      <c r="BM6" s="36">
        <f t="shared" si="7"/>
        <v>402.99</v>
      </c>
      <c r="BN6" s="36">
        <f t="shared" si="7"/>
        <v>398.98</v>
      </c>
      <c r="BO6" s="35" t="str">
        <f>IF(BO7="","",IF(BO7="-","【-】","【"&amp;SUBSTITUTE(TEXT(BO7,"#,##0.00"),"-","△")&amp;"】"))</f>
        <v>【266.61】</v>
      </c>
      <c r="BP6" s="36">
        <f>IF(BP7="",NA(),BP7)</f>
        <v>101.29</v>
      </c>
      <c r="BQ6" s="36">
        <f t="shared" ref="BQ6:BY6" si="8">IF(BQ7="",NA(),BQ7)</f>
        <v>101.94</v>
      </c>
      <c r="BR6" s="36">
        <f t="shared" si="8"/>
        <v>96.19</v>
      </c>
      <c r="BS6" s="36">
        <f t="shared" si="8"/>
        <v>117.37</v>
      </c>
      <c r="BT6" s="36">
        <f t="shared" si="8"/>
        <v>110.79</v>
      </c>
      <c r="BU6" s="36">
        <f t="shared" si="8"/>
        <v>101.72</v>
      </c>
      <c r="BV6" s="36">
        <f t="shared" si="8"/>
        <v>102.38</v>
      </c>
      <c r="BW6" s="36">
        <f t="shared" si="8"/>
        <v>100.12</v>
      </c>
      <c r="BX6" s="36">
        <f t="shared" si="8"/>
        <v>98.66</v>
      </c>
      <c r="BY6" s="36">
        <f t="shared" si="8"/>
        <v>98.64</v>
      </c>
      <c r="BZ6" s="35" t="str">
        <f>IF(BZ7="","",IF(BZ7="-","【-】","【"&amp;SUBSTITUTE(TEXT(BZ7,"#,##0.00"),"-","△")&amp;"】"))</f>
        <v>【103.24】</v>
      </c>
      <c r="CA6" s="36">
        <f>IF(CA7="",NA(),CA7)</f>
        <v>105.31</v>
      </c>
      <c r="CB6" s="36">
        <f t="shared" ref="CB6:CJ6" si="9">IF(CB7="",NA(),CB7)</f>
        <v>104.66</v>
      </c>
      <c r="CC6" s="36">
        <f t="shared" si="9"/>
        <v>111.06</v>
      </c>
      <c r="CD6" s="36">
        <f t="shared" si="9"/>
        <v>106.69</v>
      </c>
      <c r="CE6" s="36">
        <f t="shared" si="9"/>
        <v>114.56</v>
      </c>
      <c r="CF6" s="36">
        <f t="shared" si="9"/>
        <v>168.2</v>
      </c>
      <c r="CG6" s="36">
        <f t="shared" si="9"/>
        <v>168.67</v>
      </c>
      <c r="CH6" s="36">
        <f t="shared" si="9"/>
        <v>174.97</v>
      </c>
      <c r="CI6" s="36">
        <f t="shared" si="9"/>
        <v>178.59</v>
      </c>
      <c r="CJ6" s="36">
        <f t="shared" si="9"/>
        <v>178.92</v>
      </c>
      <c r="CK6" s="35" t="str">
        <f>IF(CK7="","",IF(CK7="-","【-】","【"&amp;SUBSTITUTE(TEXT(CK7,"#,##0.00"),"-","△")&amp;"】"))</f>
        <v>【168.38】</v>
      </c>
      <c r="CL6" s="36">
        <f>IF(CL7="",NA(),CL7)</f>
        <v>49.41</v>
      </c>
      <c r="CM6" s="36">
        <f t="shared" ref="CM6:CU6" si="10">IF(CM7="",NA(),CM7)</f>
        <v>50.67</v>
      </c>
      <c r="CN6" s="36">
        <f t="shared" si="10"/>
        <v>51.89</v>
      </c>
      <c r="CO6" s="36">
        <f t="shared" si="10"/>
        <v>50.98</v>
      </c>
      <c r="CP6" s="36">
        <f t="shared" si="10"/>
        <v>49.58</v>
      </c>
      <c r="CQ6" s="36">
        <f t="shared" si="10"/>
        <v>54.77</v>
      </c>
      <c r="CR6" s="36">
        <f t="shared" si="10"/>
        <v>54.92</v>
      </c>
      <c r="CS6" s="36">
        <f t="shared" si="10"/>
        <v>55.63</v>
      </c>
      <c r="CT6" s="36">
        <f t="shared" si="10"/>
        <v>55.03</v>
      </c>
      <c r="CU6" s="36">
        <f t="shared" si="10"/>
        <v>55.14</v>
      </c>
      <c r="CV6" s="35" t="str">
        <f>IF(CV7="","",IF(CV7="-","【-】","【"&amp;SUBSTITUTE(TEXT(CV7,"#,##0.00"),"-","△")&amp;"】"))</f>
        <v>【60.00】</v>
      </c>
      <c r="CW6" s="36">
        <f>IF(CW7="",NA(),CW7)</f>
        <v>84.58</v>
      </c>
      <c r="CX6" s="36">
        <f t="shared" ref="CX6:DF6" si="11">IF(CX7="",NA(),CX7)</f>
        <v>83.9</v>
      </c>
      <c r="CY6" s="36">
        <f t="shared" si="11"/>
        <v>81.81</v>
      </c>
      <c r="CZ6" s="36">
        <f t="shared" si="11"/>
        <v>82.8</v>
      </c>
      <c r="DA6" s="36">
        <f t="shared" si="11"/>
        <v>83.84</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45.16</v>
      </c>
      <c r="DI6" s="36">
        <f t="shared" ref="DI6:DQ6" si="12">IF(DI7="",NA(),DI7)</f>
        <v>46.5</v>
      </c>
      <c r="DJ6" s="36">
        <f t="shared" si="12"/>
        <v>47.71</v>
      </c>
      <c r="DK6" s="36">
        <f t="shared" si="12"/>
        <v>48.69</v>
      </c>
      <c r="DL6" s="36">
        <f t="shared" si="12"/>
        <v>49.45</v>
      </c>
      <c r="DM6" s="36">
        <f t="shared" si="12"/>
        <v>47.46</v>
      </c>
      <c r="DN6" s="36">
        <f t="shared" si="12"/>
        <v>48.49</v>
      </c>
      <c r="DO6" s="36">
        <f t="shared" si="12"/>
        <v>48.05</v>
      </c>
      <c r="DP6" s="36">
        <f t="shared" si="12"/>
        <v>48.87</v>
      </c>
      <c r="DQ6" s="36">
        <f t="shared" si="12"/>
        <v>49.92</v>
      </c>
      <c r="DR6" s="35" t="str">
        <f>IF(DR7="","",IF(DR7="-","【-】","【"&amp;SUBSTITUTE(TEXT(DR7,"#,##0.00"),"-","△")&amp;"】"))</f>
        <v>【49.59】</v>
      </c>
      <c r="DS6" s="36">
        <f>IF(DS7="",NA(),DS7)</f>
        <v>17.52</v>
      </c>
      <c r="DT6" s="36">
        <f t="shared" ref="DT6:EB6" si="13">IF(DT7="",NA(),DT7)</f>
        <v>20.03</v>
      </c>
      <c r="DU6" s="36">
        <f t="shared" si="13"/>
        <v>19.87</v>
      </c>
      <c r="DV6" s="36">
        <f t="shared" si="13"/>
        <v>20.010000000000002</v>
      </c>
      <c r="DW6" s="36">
        <f t="shared" si="13"/>
        <v>21.19</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0.81</v>
      </c>
      <c r="EE6" s="36">
        <f t="shared" ref="EE6:EM6" si="14">IF(EE7="",NA(),EE7)</f>
        <v>0.76</v>
      </c>
      <c r="EF6" s="36">
        <f t="shared" si="14"/>
        <v>0.77</v>
      </c>
      <c r="EG6" s="36">
        <f t="shared" si="14"/>
        <v>0.54</v>
      </c>
      <c r="EH6" s="36">
        <f t="shared" si="14"/>
        <v>0.59</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392057</v>
      </c>
      <c r="D7" s="38">
        <v>46</v>
      </c>
      <c r="E7" s="38">
        <v>1</v>
      </c>
      <c r="F7" s="38">
        <v>0</v>
      </c>
      <c r="G7" s="38">
        <v>1</v>
      </c>
      <c r="H7" s="38" t="s">
        <v>93</v>
      </c>
      <c r="I7" s="38" t="s">
        <v>94</v>
      </c>
      <c r="J7" s="38" t="s">
        <v>95</v>
      </c>
      <c r="K7" s="38" t="s">
        <v>96</v>
      </c>
      <c r="L7" s="38" t="s">
        <v>97</v>
      </c>
      <c r="M7" s="38" t="s">
        <v>98</v>
      </c>
      <c r="N7" s="39" t="s">
        <v>99</v>
      </c>
      <c r="O7" s="39">
        <v>57.33</v>
      </c>
      <c r="P7" s="39">
        <v>96.63</v>
      </c>
      <c r="Q7" s="39">
        <v>2373</v>
      </c>
      <c r="R7" s="39">
        <v>26948</v>
      </c>
      <c r="S7" s="39">
        <v>91.5</v>
      </c>
      <c r="T7" s="39">
        <v>294.51</v>
      </c>
      <c r="U7" s="39">
        <v>25915</v>
      </c>
      <c r="V7" s="39">
        <v>25.6</v>
      </c>
      <c r="W7" s="39">
        <v>1012.3</v>
      </c>
      <c r="X7" s="39">
        <v>106.81</v>
      </c>
      <c r="Y7" s="39">
        <v>106.16</v>
      </c>
      <c r="Z7" s="39">
        <v>99.93</v>
      </c>
      <c r="AA7" s="39">
        <v>117.15</v>
      </c>
      <c r="AB7" s="39">
        <v>110.76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1146.1199999999999</v>
      </c>
      <c r="AU7" s="39">
        <v>954.91</v>
      </c>
      <c r="AV7" s="39">
        <v>884.19</v>
      </c>
      <c r="AW7" s="39">
        <v>923.54</v>
      </c>
      <c r="AX7" s="39">
        <v>914.86</v>
      </c>
      <c r="AY7" s="39">
        <v>391.54</v>
      </c>
      <c r="AZ7" s="39">
        <v>384.34</v>
      </c>
      <c r="BA7" s="39">
        <v>359.47</v>
      </c>
      <c r="BB7" s="39">
        <v>369.69</v>
      </c>
      <c r="BC7" s="39">
        <v>379.08</v>
      </c>
      <c r="BD7" s="39">
        <v>264.97000000000003</v>
      </c>
      <c r="BE7" s="39">
        <v>805.59</v>
      </c>
      <c r="BF7" s="39">
        <v>784.15</v>
      </c>
      <c r="BG7" s="39">
        <v>776.55</v>
      </c>
      <c r="BH7" s="39">
        <v>658.51</v>
      </c>
      <c r="BI7" s="39">
        <v>672.28</v>
      </c>
      <c r="BJ7" s="39">
        <v>386.97</v>
      </c>
      <c r="BK7" s="39">
        <v>380.58</v>
      </c>
      <c r="BL7" s="39">
        <v>401.79</v>
      </c>
      <c r="BM7" s="39">
        <v>402.99</v>
      </c>
      <c r="BN7" s="39">
        <v>398.98</v>
      </c>
      <c r="BO7" s="39">
        <v>266.61</v>
      </c>
      <c r="BP7" s="39">
        <v>101.29</v>
      </c>
      <c r="BQ7" s="39">
        <v>101.94</v>
      </c>
      <c r="BR7" s="39">
        <v>96.19</v>
      </c>
      <c r="BS7" s="39">
        <v>117.37</v>
      </c>
      <c r="BT7" s="39">
        <v>110.79</v>
      </c>
      <c r="BU7" s="39">
        <v>101.72</v>
      </c>
      <c r="BV7" s="39">
        <v>102.38</v>
      </c>
      <c r="BW7" s="39">
        <v>100.12</v>
      </c>
      <c r="BX7" s="39">
        <v>98.66</v>
      </c>
      <c r="BY7" s="39">
        <v>98.64</v>
      </c>
      <c r="BZ7" s="39">
        <v>103.24</v>
      </c>
      <c r="CA7" s="39">
        <v>105.31</v>
      </c>
      <c r="CB7" s="39">
        <v>104.66</v>
      </c>
      <c r="CC7" s="39">
        <v>111.06</v>
      </c>
      <c r="CD7" s="39">
        <v>106.69</v>
      </c>
      <c r="CE7" s="39">
        <v>114.56</v>
      </c>
      <c r="CF7" s="39">
        <v>168.2</v>
      </c>
      <c r="CG7" s="39">
        <v>168.67</v>
      </c>
      <c r="CH7" s="39">
        <v>174.97</v>
      </c>
      <c r="CI7" s="39">
        <v>178.59</v>
      </c>
      <c r="CJ7" s="39">
        <v>178.92</v>
      </c>
      <c r="CK7" s="39">
        <v>168.38</v>
      </c>
      <c r="CL7" s="39">
        <v>49.41</v>
      </c>
      <c r="CM7" s="39">
        <v>50.67</v>
      </c>
      <c r="CN7" s="39">
        <v>51.89</v>
      </c>
      <c r="CO7" s="39">
        <v>50.98</v>
      </c>
      <c r="CP7" s="39">
        <v>49.58</v>
      </c>
      <c r="CQ7" s="39">
        <v>54.77</v>
      </c>
      <c r="CR7" s="39">
        <v>54.92</v>
      </c>
      <c r="CS7" s="39">
        <v>55.63</v>
      </c>
      <c r="CT7" s="39">
        <v>55.03</v>
      </c>
      <c r="CU7" s="39">
        <v>55.14</v>
      </c>
      <c r="CV7" s="39">
        <v>60</v>
      </c>
      <c r="CW7" s="39">
        <v>84.58</v>
      </c>
      <c r="CX7" s="39">
        <v>83.9</v>
      </c>
      <c r="CY7" s="39">
        <v>81.81</v>
      </c>
      <c r="CZ7" s="39">
        <v>82.8</v>
      </c>
      <c r="DA7" s="39">
        <v>83.84</v>
      </c>
      <c r="DB7" s="39">
        <v>82.89</v>
      </c>
      <c r="DC7" s="39">
        <v>82.66</v>
      </c>
      <c r="DD7" s="39">
        <v>82.04</v>
      </c>
      <c r="DE7" s="39">
        <v>81.900000000000006</v>
      </c>
      <c r="DF7" s="39">
        <v>81.39</v>
      </c>
      <c r="DG7" s="39">
        <v>89.8</v>
      </c>
      <c r="DH7" s="39">
        <v>45.16</v>
      </c>
      <c r="DI7" s="39">
        <v>46.5</v>
      </c>
      <c r="DJ7" s="39">
        <v>47.71</v>
      </c>
      <c r="DK7" s="39">
        <v>48.69</v>
      </c>
      <c r="DL7" s="39">
        <v>49.45</v>
      </c>
      <c r="DM7" s="39">
        <v>47.46</v>
      </c>
      <c r="DN7" s="39">
        <v>48.49</v>
      </c>
      <c r="DO7" s="39">
        <v>48.05</v>
      </c>
      <c r="DP7" s="39">
        <v>48.87</v>
      </c>
      <c r="DQ7" s="39">
        <v>49.92</v>
      </c>
      <c r="DR7" s="39">
        <v>49.59</v>
      </c>
      <c r="DS7" s="39">
        <v>17.52</v>
      </c>
      <c r="DT7" s="39">
        <v>20.03</v>
      </c>
      <c r="DU7" s="39">
        <v>19.87</v>
      </c>
      <c r="DV7" s="39">
        <v>20.010000000000002</v>
      </c>
      <c r="DW7" s="39">
        <v>21.19</v>
      </c>
      <c r="DX7" s="39">
        <v>9.7100000000000009</v>
      </c>
      <c r="DY7" s="39">
        <v>12.79</v>
      </c>
      <c r="DZ7" s="39">
        <v>13.39</v>
      </c>
      <c r="EA7" s="39">
        <v>14.85</v>
      </c>
      <c r="EB7" s="39">
        <v>16.88</v>
      </c>
      <c r="EC7" s="39">
        <v>19.440000000000001</v>
      </c>
      <c r="ED7" s="39">
        <v>0.81</v>
      </c>
      <c r="EE7" s="39">
        <v>0.76</v>
      </c>
      <c r="EF7" s="39">
        <v>0.77</v>
      </c>
      <c r="EG7" s="39">
        <v>0.54</v>
      </c>
      <c r="EH7" s="39">
        <v>0.59</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千頭良弐</cp:lastModifiedBy>
  <cp:lastPrinted>2021-01-14T07:26:46Z</cp:lastPrinted>
  <dcterms:created xsi:type="dcterms:W3CDTF">2020-12-04T02:14:35Z</dcterms:created>
  <dcterms:modified xsi:type="dcterms:W3CDTF">2021-01-14T07:27:49Z</dcterms:modified>
  <cp:category/>
</cp:coreProperties>
</file>