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水道)総務係\総務係\財政担当\報告・回答\令和02年度\030126_公営企業に係る経営比較分析表(R1決算)\提出用\"/>
    </mc:Choice>
  </mc:AlternateContent>
  <workbookProtection workbookAlgorithmName="SHA-512" workbookHashValue="qQ7D+hnNNYF6TQ54m6V8PW6xhePjElTIuMUySuOUvp8bX2rhttVmP3MhA7tV91KKBZpKHm0OXU7E4lKePPTSsg==" workbookSaltValue="KHOAVFcdmQoyHR6PcZdN0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<sst xmlns="http://schemas.openxmlformats.org/spreadsheetml/2006/main" count="228" uniqueCount="114">
  <si>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</si>
  <si>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</si>
  <si>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</si>
  <si>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</si>
  <si>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</si>
  <si>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</si>
  <si>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</si>
  <si>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</si>
  <si>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</si>
  <si>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</si>
  <si>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</si>
  <si>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</si>
  <si>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</si>
  <si>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</si>
  <si>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</si>
  <si>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</si>
  <si>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</si>
  <si>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</si>
  <si>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</si>
  <si>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</si>
  <si>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</si>
  <si>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</si>
  <si>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</si>
  <si>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</si>
  <si>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</si>
  <si>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</si>
  <si>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</si>
  <si>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</si>
  <si>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</si>
  <si>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</si>
  <si>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</si>
  <si>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</si>
  <si>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</si>
  <si>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</si>
  <si>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</si>
  <si>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</si>
  <si>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</si>
  <si>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</si>
  <si>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</si>
  <si>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</si>
  <si>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</si>
  <si>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</si>
  <si>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</si>
  <si>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</si>
  <si>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</si>
  <si>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</si>
  <si>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</si>
  <si>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</si>
  <si>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</si>
  <si>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</si>
  <si>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</si>
  <si>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</si>
  <si>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</si>
  <si>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</si>
  <si>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</si>
  <si>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</si>
  <si>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</si>
  <si>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</si>
  <si>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</si>
  <si>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</si>
  <si>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</si>
  <si>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</si>
  <si>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</si>
  <si>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</si>
  <si>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</si>
  <si>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</si>
  <si>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</si>
  <si>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</si>
  <si>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</si>
  <si>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</si>
  <si>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</si>
  <si>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</si>
  <si>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</si>
  <si>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</si>
  <si>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</si>
  <si>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</si>
  <si>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</si>
  <si>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</si>
  <si>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</si>
  <si>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</si>
  <si>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</si>
  <si>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</si>
  <si>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</si>
  <si>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</si>
  <si>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</si>
  <si>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</si>
  <si>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</si>
  <si>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</si>
  <si>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</si>
  <si>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</si>
  <si>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</si>
  <si>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</si>
  <si>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須崎市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</si>
  <si>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</si>
  <si>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</si>
  <si>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</si>
  <si>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</si>
  <si>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</si>
  <si>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</si>
  <si>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</si>
  <si>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</si>
  <si>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</si>
  <si>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</si>
  <si>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</si>
  <si>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</si>
  <si>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</si>
  <si>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</si>
  <si>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</si>
  <si>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</si>
  <si>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</si>
  <si>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</si>
  <si>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人口減少に伴い給水収益が減少傾向にあるなか、老朽施設の更新や耐震化を行っていく必要がある。
令和元年度に策定した経営戦略による計画を基に、健全な経営の維持と効率的な更新投資を行っていく必要がある。</t>
    <phoneticPr fontId="4"/>
  </si>
  <si>
    <t xml:space="preserve">県内で2番目に古い水道という歴史を持つがゆえに、水道施設の多くが老朽化しており、有形固定資産減価償却率が類似団体平均及び全国平均より高くなっている。管路経年化率（耐用年数を超えた管路の割合）は類似団体平均をやや下回っており、管路更新率（当年度の更新管路の割合）はH30年度以降は全国平均値並みとなったものの、更新のペースを早める必要性がある状況は続いているといえる。
</t>
    <rPh sb="136" eb="138">
      <t>イコウ</t>
    </rPh>
    <phoneticPr fontId="4"/>
  </si>
  <si>
    <t>経常収支比率、料金回収率ともに100％以上であり、両指標は類似団体平均及び全国平均を上回っている。経常費用を経常収益で賄えており、また給水にかかる費用を給水収益で賄えていることを示しており、経営の健全性を維持している。
しかし、類似団体平均と比較して企業債残高対給水収益比率が高く、有収率がやや低い。なお、H29年度の有収率が大幅に低い原因は大量漏水によるものであり、H30年度には回復している。
有収率対策としては、管路更新や漏水箇所の修繕に対する費用を確保することが必要だが、債務残高等とのバランスに注意して運営していく必要がある。</t>
    <rPh sb="157" eb="159">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</si>
</sst>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0.43</c:v>
                </c:pt>
                <c:pt idx="1">
                  <c:v>0.56000000000000005</c:v>
                </c:pt>
                <c:pt idx="2">
                  <c:v>0.45</c:v>
                </c:pt>
                <c:pt idx="3">
                  <c:v>0.72</c:v>
                </c:pt>
                <c:pt idx="4">
                  <c:v>0.72</c:v>
                </c:pt>
              </c:numCache>
            </c:numRef>
          </c:val>
          <c:extLst>
            <c:ext xmlns:c16="http://schemas.microsoft.com/office/drawing/2014/chart" uri="{C3380CC4-5D6E-409C-BE32-E72D297353CC}">
              <c16:uniqueId val="{00000000-DBFE-400A-958C-F151E925A5E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DBFE-400A-958C-F151E925A5E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54.83</c:v>
                </c:pt>
                <c:pt idx="1">
                  <c:v>52.78</c:v>
                </c:pt>
                <c:pt idx="2">
                  <c:v>79.16</c:v>
                </c:pt>
                <c:pt idx="3">
                  <c:v>62.13</c:v>
                </c:pt>
                <c:pt idx="4">
                  <c:v>59.25</c:v>
                </c:pt>
              </c:numCache>
            </c:numRef>
          </c:val>
          <c:extLst>
            <c:ext xmlns:c16="http://schemas.microsoft.com/office/drawing/2014/chart" uri="{C3380CC4-5D6E-409C-BE32-E72D297353CC}">
              <c16:uniqueId val="{00000000-4336-4AFD-9D7F-1F04E7A60E1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4336-4AFD-9D7F-1F04E7A60E1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79.510000000000005</c:v>
                </c:pt>
                <c:pt idx="1">
                  <c:v>80.34</c:v>
                </c:pt>
                <c:pt idx="2">
                  <c:v>65.64</c:v>
                </c:pt>
                <c:pt idx="3">
                  <c:v>81.39</c:v>
                </c:pt>
                <c:pt idx="4">
                  <c:v>80.06</c:v>
                </c:pt>
              </c:numCache>
            </c:numRef>
          </c:val>
          <c:extLst>
            <c:ext xmlns:c16="http://schemas.microsoft.com/office/drawing/2014/chart" uri="{C3380CC4-5D6E-409C-BE32-E72D297353CC}">
              <c16:uniqueId val="{00000000-1D5F-44C2-A80A-F16A7645A10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1D5F-44C2-A80A-F16A7645A10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114.84</c:v>
                </c:pt>
                <c:pt idx="1">
                  <c:v>121.58</c:v>
                </c:pt>
                <c:pt idx="2">
                  <c:v>119.48</c:v>
                </c:pt>
                <c:pt idx="3">
                  <c:v>119.92</c:v>
                </c:pt>
                <c:pt idx="4">
                  <c:v>118.76</c:v>
                </c:pt>
              </c:numCache>
            </c:numRef>
          </c:val>
          <c:extLst>
            <c:ext xmlns:c16="http://schemas.microsoft.com/office/drawing/2014/chart" uri="{C3380CC4-5D6E-409C-BE32-E72D297353CC}">
              <c16:uniqueId val="{00000000-41D4-47A1-A857-321DE672142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41D4-47A1-A857-321DE672142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c:v>
                </c:pt>
                <c:pt idx="1">
                  <c:v>51.67</c:v>
                </c:pt>
                <c:pt idx="2">
                  <c:v>52.08</c:v>
                </c:pt>
                <c:pt idx="3">
                  <c:v>52.86</c:v>
                </c:pt>
                <c:pt idx="4">
                  <c:v>53.34</c:v>
                </c:pt>
              </c:numCache>
            </c:numRef>
          </c:val>
          <c:extLst>
            <c:ext xmlns:c16="http://schemas.microsoft.com/office/drawing/2014/chart" uri="{C3380CC4-5D6E-409C-BE32-E72D297353CC}">
              <c16:uniqueId val="{00000000-9411-4232-94D1-DB67240335F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9411-4232-94D1-DB67240335F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13.72</c:v>
                </c:pt>
                <c:pt idx="1">
                  <c:v>12.36</c:v>
                </c:pt>
                <c:pt idx="2">
                  <c:v>12.32</c:v>
                </c:pt>
                <c:pt idx="3">
                  <c:v>12.24</c:v>
                </c:pt>
                <c:pt idx="4">
                  <c:v>11.91</c:v>
                </c:pt>
              </c:numCache>
            </c:numRef>
          </c:val>
          <c:extLst>
            <c:ext xmlns:c16="http://schemas.microsoft.com/office/drawing/2014/chart" uri="{C3380CC4-5D6E-409C-BE32-E72D297353CC}">
              <c16:uniqueId val="{00000000-8B88-44F5-9301-83CB312A014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8B88-44F5-9301-83CB312A014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8A-4000-91DE-19B73A48D8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D68A-4000-91DE-19B73A48D8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147.08000000000001</c:v>
                </c:pt>
                <c:pt idx="1">
                  <c:v>209.18</c:v>
                </c:pt>
                <c:pt idx="2">
                  <c:v>220.67</c:v>
                </c:pt>
                <c:pt idx="3">
                  <c:v>241.94</c:v>
                </c:pt>
                <c:pt idx="4">
                  <c:v>258.06</c:v>
                </c:pt>
              </c:numCache>
            </c:numRef>
          </c:val>
          <c:extLst>
            <c:ext xmlns:c16="http://schemas.microsoft.com/office/drawing/2014/chart" uri="{C3380CC4-5D6E-409C-BE32-E72D297353CC}">
              <c16:uniqueId val="{00000000-25FE-41F1-AF28-D669F039E04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25FE-41F1-AF28-D669F039E04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557.16999999999996</c:v>
                </c:pt>
                <c:pt idx="1">
                  <c:v>558.73</c:v>
                </c:pt>
                <c:pt idx="2">
                  <c:v>556.75</c:v>
                </c:pt>
                <c:pt idx="3">
                  <c:v>569.94000000000005</c:v>
                </c:pt>
                <c:pt idx="4">
                  <c:v>576.75</c:v>
                </c:pt>
              </c:numCache>
            </c:numRef>
          </c:val>
          <c:extLst>
            <c:ext xmlns:c16="http://schemas.microsoft.com/office/drawing/2014/chart" uri="{C3380CC4-5D6E-409C-BE32-E72D297353CC}">
              <c16:uniqueId val="{00000000-AD3B-4720-BBA2-CB0C7F3A9FF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AD3B-4720-BBA2-CB0C7F3A9FF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111.04</c:v>
                </c:pt>
                <c:pt idx="1">
                  <c:v>118.3</c:v>
                </c:pt>
                <c:pt idx="2">
                  <c:v>116.03</c:v>
                </c:pt>
                <c:pt idx="3">
                  <c:v>115.61</c:v>
                </c:pt>
                <c:pt idx="4">
                  <c:v>113.66</c:v>
                </c:pt>
              </c:numCache>
            </c:numRef>
          </c:val>
          <c:extLst>
            <c:ext xmlns:c16="http://schemas.microsoft.com/office/drawing/2014/chart" uri="{C3380CC4-5D6E-409C-BE32-E72D297353CC}">
              <c16:uniqueId val="{00000000-AFB0-4624-A76F-1A96CB13F29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AFB0-4624-A76F-1A96CB13F29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143.19999999999999</c:v>
                </c:pt>
                <c:pt idx="1">
                  <c:v>137.94</c:v>
                </c:pt>
                <c:pt idx="2">
                  <c:v>140.5</c:v>
                </c:pt>
                <c:pt idx="3">
                  <c:v>140.91999999999999</c:v>
                </c:pt>
                <c:pt idx="4">
                  <c:v>144.27000000000001</c:v>
                </c:pt>
              </c:numCache>
            </c:numRef>
          </c:val>
          <c:extLst>
            <c:ext xmlns:c16="http://schemas.microsoft.com/office/drawing/2014/chart" uri="{C3380CC4-5D6E-409C-BE32-E72D297353CC}">
              <c16:uniqueId val="{00000000-9192-431C-88A1-F0554D2F43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9192-431C-88A1-F0554D2F43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55" zoomScaleNormal="55" workbookViewId="0">
      <selection activeCell="BL1" sqref="BL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須崎市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21502</v>
      </c>
      <c r="AM8" s="61"/>
      <c r="AN8" s="61"/>
      <c r="AO8" s="61"/>
      <c r="AP8" s="61"/>
      <c r="AQ8" s="61"/>
      <c r="AR8" s="61"/>
      <c r="AS8" s="61"/>
      <c r="AT8" s="52">
        <f>データ!$S$6</f>
        <v>135.34</v>
      </c>
      <c r="AU8" s="53"/>
      <c r="AV8" s="53"/>
      <c r="AW8" s="53"/>
      <c r="AX8" s="53"/>
      <c r="AY8" s="53"/>
      <c r="AZ8" s="53"/>
      <c r="BA8" s="53"/>
      <c r="BB8" s="54">
        <f>データ!$T$6</f>
        <v>158.87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47.05</v>
      </c>
      <c r="J10" s="53"/>
      <c r="K10" s="53"/>
      <c r="L10" s="53"/>
      <c r="M10" s="53"/>
      <c r="N10" s="53"/>
      <c r="O10" s="64"/>
      <c r="P10" s="54">
        <f>データ!$P$6</f>
        <v>88.78</v>
      </c>
      <c r="Q10" s="54"/>
      <c r="R10" s="54"/>
      <c r="S10" s="54"/>
      <c r="T10" s="54"/>
      <c r="U10" s="54"/>
      <c r="V10" s="54"/>
      <c r="W10" s="61">
        <f>データ!$Q$6</f>
        <v>2750</v>
      </c>
      <c r="X10" s="61"/>
      <c r="Y10" s="61"/>
      <c r="Z10" s="61"/>
      <c r="AA10" s="61"/>
      <c r="AB10" s="61"/>
      <c r="AC10" s="61"/>
      <c r="AD10" s="2"/>
      <c r="AE10" s="2"/>
      <c r="AF10" s="2"/>
      <c r="AG10" s="2"/>
      <c r="AH10" s="4"/>
      <c r="AI10" s="4"/>
      <c r="AJ10" s="4"/>
      <c r="AK10" s="4"/>
      <c r="AL10" s="61">
        <f>データ!$U$6</f>
        <v>18769</v>
      </c>
      <c r="AM10" s="61"/>
      <c r="AN10" s="61"/>
      <c r="AO10" s="61"/>
      <c r="AP10" s="61"/>
      <c r="AQ10" s="61"/>
      <c r="AR10" s="61"/>
      <c r="AS10" s="61"/>
      <c r="AT10" s="52">
        <f>データ!$V$6</f>
        <v>35.159999999999997</v>
      </c>
      <c r="AU10" s="53"/>
      <c r="AV10" s="53"/>
      <c r="AW10" s="53"/>
      <c r="AX10" s="53"/>
      <c r="AY10" s="53"/>
      <c r="AZ10" s="53"/>
      <c r="BA10" s="53"/>
      <c r="BB10" s="54">
        <f>データ!$W$6</f>
        <v>533.82000000000005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113</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112</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9"/>
      <c r="BM60" s="90"/>
      <c r="BN60" s="90"/>
      <c r="BO60" s="90"/>
      <c r="BP60" s="90"/>
      <c r="BQ60" s="90"/>
      <c r="BR60" s="90"/>
      <c r="BS60" s="90"/>
      <c r="BT60" s="90"/>
      <c r="BU60" s="90"/>
      <c r="BV60" s="90"/>
      <c r="BW60" s="90"/>
      <c r="BX60" s="90"/>
      <c r="BY60" s="90"/>
      <c r="BZ60" s="91"/>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111</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6X8tF+Ti5JuGd9o0tdP8WYgn+/3K61Pk+RnmBB34k2c0gbYGtKTNjDKfake61AjNqOghcXMaWyhuhj3r1bPVtQ==" saltValue="DEDzmO045MaUd4HCnKqkj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52</v>
      </c>
      <c r="B4" s="31"/>
      <c r="C4" s="31"/>
      <c r="D4" s="31"/>
      <c r="E4" s="31"/>
      <c r="F4" s="31"/>
      <c r="G4" s="31"/>
      <c r="H4" s="85"/>
      <c r="I4" s="86"/>
      <c r="J4" s="86"/>
      <c r="K4" s="86"/>
      <c r="L4" s="86"/>
      <c r="M4" s="86"/>
      <c r="N4" s="86"/>
      <c r="O4" s="86"/>
      <c r="P4" s="86"/>
      <c r="Q4" s="86"/>
      <c r="R4" s="86"/>
      <c r="S4" s="86"/>
      <c r="T4" s="86"/>
      <c r="U4" s="86"/>
      <c r="V4" s="86"/>
      <c r="W4" s="87"/>
      <c r="X4" s="81" t="s">
        <v>53</v>
      </c>
      <c r="Y4" s="81"/>
      <c r="Z4" s="81"/>
      <c r="AA4" s="81"/>
      <c r="AB4" s="81"/>
      <c r="AC4" s="81"/>
      <c r="AD4" s="81"/>
      <c r="AE4" s="81"/>
      <c r="AF4" s="81"/>
      <c r="AG4" s="81"/>
      <c r="AH4" s="81"/>
      <c r="AI4" s="81" t="s">
        <v>54</v>
      </c>
      <c r="AJ4" s="81"/>
      <c r="AK4" s="81"/>
      <c r="AL4" s="81"/>
      <c r="AM4" s="81"/>
      <c r="AN4" s="81"/>
      <c r="AO4" s="81"/>
      <c r="AP4" s="81"/>
      <c r="AQ4" s="81"/>
      <c r="AR4" s="81"/>
      <c r="AS4" s="81"/>
      <c r="AT4" s="81" t="s">
        <v>55</v>
      </c>
      <c r="AU4" s="81"/>
      <c r="AV4" s="81"/>
      <c r="AW4" s="81"/>
      <c r="AX4" s="81"/>
      <c r="AY4" s="81"/>
      <c r="AZ4" s="81"/>
      <c r="BA4" s="81"/>
      <c r="BB4" s="81"/>
      <c r="BC4" s="81"/>
      <c r="BD4" s="81"/>
      <c r="BE4" s="81" t="s">
        <v>56</v>
      </c>
      <c r="BF4" s="81"/>
      <c r="BG4" s="81"/>
      <c r="BH4" s="81"/>
      <c r="BI4" s="81"/>
      <c r="BJ4" s="81"/>
      <c r="BK4" s="81"/>
      <c r="BL4" s="81"/>
      <c r="BM4" s="81"/>
      <c r="BN4" s="81"/>
      <c r="BO4" s="81"/>
      <c r="BP4" s="81" t="s">
        <v>57</v>
      </c>
      <c r="BQ4" s="81"/>
      <c r="BR4" s="81"/>
      <c r="BS4" s="81"/>
      <c r="BT4" s="81"/>
      <c r="BU4" s="81"/>
      <c r="BV4" s="81"/>
      <c r="BW4" s="81"/>
      <c r="BX4" s="81"/>
      <c r="BY4" s="81"/>
      <c r="BZ4" s="81"/>
      <c r="CA4" s="81" t="s">
        <v>58</v>
      </c>
      <c r="CB4" s="81"/>
      <c r="CC4" s="81"/>
      <c r="CD4" s="81"/>
      <c r="CE4" s="81"/>
      <c r="CF4" s="81"/>
      <c r="CG4" s="81"/>
      <c r="CH4" s="81"/>
      <c r="CI4" s="81"/>
      <c r="CJ4" s="81"/>
      <c r="CK4" s="81"/>
      <c r="CL4" s="81" t="s">
        <v>59</v>
      </c>
      <c r="CM4" s="81"/>
      <c r="CN4" s="81"/>
      <c r="CO4" s="81"/>
      <c r="CP4" s="81"/>
      <c r="CQ4" s="81"/>
      <c r="CR4" s="81"/>
      <c r="CS4" s="81"/>
      <c r="CT4" s="81"/>
      <c r="CU4" s="81"/>
      <c r="CV4" s="81"/>
      <c r="CW4" s="81" t="s">
        <v>60</v>
      </c>
      <c r="CX4" s="81"/>
      <c r="CY4" s="81"/>
      <c r="CZ4" s="81"/>
      <c r="DA4" s="81"/>
      <c r="DB4" s="81"/>
      <c r="DC4" s="81"/>
      <c r="DD4" s="81"/>
      <c r="DE4" s="81"/>
      <c r="DF4" s="81"/>
      <c r="DG4" s="81"/>
      <c r="DH4" s="81" t="s">
        <v>61</v>
      </c>
      <c r="DI4" s="81"/>
      <c r="DJ4" s="81"/>
      <c r="DK4" s="81"/>
      <c r="DL4" s="81"/>
      <c r="DM4" s="81"/>
      <c r="DN4" s="81"/>
      <c r="DO4" s="81"/>
      <c r="DP4" s="81"/>
      <c r="DQ4" s="81"/>
      <c r="DR4" s="81"/>
      <c r="DS4" s="81" t="s">
        <v>62</v>
      </c>
      <c r="DT4" s="81"/>
      <c r="DU4" s="81"/>
      <c r="DV4" s="81"/>
      <c r="DW4" s="81"/>
      <c r="DX4" s="81"/>
      <c r="DY4" s="81"/>
      <c r="DZ4" s="81"/>
      <c r="EA4" s="81"/>
      <c r="EB4" s="81"/>
      <c r="EC4" s="81"/>
      <c r="ED4" s="81" t="s">
        <v>63</v>
      </c>
      <c r="EE4" s="81"/>
      <c r="EF4" s="81"/>
      <c r="EG4" s="81"/>
      <c r="EH4" s="81"/>
      <c r="EI4" s="81"/>
      <c r="EJ4" s="81"/>
      <c r="EK4" s="81"/>
      <c r="EL4" s="81"/>
      <c r="EM4" s="81"/>
      <c r="EN4" s="81"/>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392065</v>
      </c>
      <c r="D6" s="34">
        <f t="shared" si="3"/>
        <v>46</v>
      </c>
      <c r="E6" s="34">
        <f t="shared" si="3"/>
        <v>1</v>
      </c>
      <c r="F6" s="34">
        <f t="shared" si="3"/>
        <v>0</v>
      </c>
      <c r="G6" s="34">
        <f t="shared" si="3"/>
        <v>1</v>
      </c>
      <c r="H6" s="34" t="str">
        <f t="shared" si="3"/>
        <v>高知県　須崎市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47.05</v>
      </c>
      <c r="P6" s="35">
        <f t="shared" si="3"/>
        <v>88.78</v>
      </c>
      <c r="Q6" s="35">
        <f t="shared" si="3"/>
        <v>2750</v>
      </c>
      <c r="R6" s="35">
        <f t="shared" si="3"/>
        <v>21502</v>
      </c>
      <c r="S6" s="35">
        <f t="shared" si="3"/>
        <v>135.34</v>
      </c>
      <c r="T6" s="35">
        <f t="shared" si="3"/>
        <v>158.87</v>
      </c>
      <c r="U6" s="35">
        <f t="shared" si="3"/>
        <v>18769</v>
      </c>
      <c r="V6" s="35">
        <f t="shared" si="3"/>
        <v>35.159999999999997</v>
      </c>
      <c r="W6" s="35">
        <f t="shared" si="3"/>
        <v>533.82000000000005</v>
      </c>
      <c r="X6" s="36">
        <f>IF(X7="",NA(),X7)</f>
        <v>114.84</v>
      </c>
      <c r="Y6" s="36">
        <f t="shared" ref="Y6:AG6" si="4">IF(Y7="",NA(),Y7)</f>
        <v>121.58</v>
      </c>
      <c r="Z6" s="36">
        <f t="shared" si="4"/>
        <v>119.48</v>
      </c>
      <c r="AA6" s="36">
        <f t="shared" si="4"/>
        <v>119.92</v>
      </c>
      <c r="AB6" s="36">
        <f t="shared" si="4"/>
        <v>118.76</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147.08000000000001</v>
      </c>
      <c r="AU6" s="36">
        <f t="shared" ref="AU6:BC6" si="6">IF(AU7="",NA(),AU7)</f>
        <v>209.18</v>
      </c>
      <c r="AV6" s="36">
        <f t="shared" si="6"/>
        <v>220.67</v>
      </c>
      <c r="AW6" s="36">
        <f t="shared" si="6"/>
        <v>241.94</v>
      </c>
      <c r="AX6" s="36">
        <f t="shared" si="6"/>
        <v>258.06</v>
      </c>
      <c r="AY6" s="36">
        <f t="shared" si="6"/>
        <v>391.54</v>
      </c>
      <c r="AZ6" s="36">
        <f t="shared" si="6"/>
        <v>384.34</v>
      </c>
      <c r="BA6" s="36">
        <f t="shared" si="6"/>
        <v>359.47</v>
      </c>
      <c r="BB6" s="36">
        <f t="shared" si="6"/>
        <v>369.69</v>
      </c>
      <c r="BC6" s="36">
        <f t="shared" si="6"/>
        <v>379.08</v>
      </c>
      <c r="BD6" s="35" t="str">
        <f>IF(BD7="","",IF(BD7="-","【-】","【"&amp;SUBSTITUTE(TEXT(BD7,"#,##0.00"),"-","△")&amp;"】"))</f>
        <v>【264.97】</v>
      </c>
      <c r="BE6" s="36">
        <f>IF(BE7="",NA(),BE7)</f>
        <v>557.16999999999996</v>
      </c>
      <c r="BF6" s="36">
        <f t="shared" ref="BF6:BN6" si="7">IF(BF7="",NA(),BF7)</f>
        <v>558.73</v>
      </c>
      <c r="BG6" s="36">
        <f t="shared" si="7"/>
        <v>556.75</v>
      </c>
      <c r="BH6" s="36">
        <f t="shared" si="7"/>
        <v>569.94000000000005</v>
      </c>
      <c r="BI6" s="36">
        <f t="shared" si="7"/>
        <v>576.75</v>
      </c>
      <c r="BJ6" s="36">
        <f t="shared" si="7"/>
        <v>386.97</v>
      </c>
      <c r="BK6" s="36">
        <f t="shared" si="7"/>
        <v>380.58</v>
      </c>
      <c r="BL6" s="36">
        <f t="shared" si="7"/>
        <v>401.79</v>
      </c>
      <c r="BM6" s="36">
        <f t="shared" si="7"/>
        <v>402.99</v>
      </c>
      <c r="BN6" s="36">
        <f t="shared" si="7"/>
        <v>398.98</v>
      </c>
      <c r="BO6" s="35" t="str">
        <f>IF(BO7="","",IF(BO7="-","【-】","【"&amp;SUBSTITUTE(TEXT(BO7,"#,##0.00"),"-","△")&amp;"】"))</f>
        <v>【266.61】</v>
      </c>
      <c r="BP6" s="36">
        <f>IF(BP7="",NA(),BP7)</f>
        <v>111.04</v>
      </c>
      <c r="BQ6" s="36">
        <f t="shared" ref="BQ6:BY6" si="8">IF(BQ7="",NA(),BQ7)</f>
        <v>118.3</v>
      </c>
      <c r="BR6" s="36">
        <f t="shared" si="8"/>
        <v>116.03</v>
      </c>
      <c r="BS6" s="36">
        <f t="shared" si="8"/>
        <v>115.61</v>
      </c>
      <c r="BT6" s="36">
        <f t="shared" si="8"/>
        <v>113.66</v>
      </c>
      <c r="BU6" s="36">
        <f t="shared" si="8"/>
        <v>101.72</v>
      </c>
      <c r="BV6" s="36">
        <f t="shared" si="8"/>
        <v>102.38</v>
      </c>
      <c r="BW6" s="36">
        <f t="shared" si="8"/>
        <v>100.12</v>
      </c>
      <c r="BX6" s="36">
        <f t="shared" si="8"/>
        <v>98.66</v>
      </c>
      <c r="BY6" s="36">
        <f t="shared" si="8"/>
        <v>98.64</v>
      </c>
      <c r="BZ6" s="35" t="str">
        <f>IF(BZ7="","",IF(BZ7="-","【-】","【"&amp;SUBSTITUTE(TEXT(BZ7,"#,##0.00"),"-","△")&amp;"】"))</f>
        <v>【103.24】</v>
      </c>
      <c r="CA6" s="36">
        <f>IF(CA7="",NA(),CA7)</f>
        <v>143.19999999999999</v>
      </c>
      <c r="CB6" s="36">
        <f t="shared" ref="CB6:CJ6" si="9">IF(CB7="",NA(),CB7)</f>
        <v>137.94</v>
      </c>
      <c r="CC6" s="36">
        <f t="shared" si="9"/>
        <v>140.5</v>
      </c>
      <c r="CD6" s="36">
        <f t="shared" si="9"/>
        <v>140.91999999999999</v>
      </c>
      <c r="CE6" s="36">
        <f t="shared" si="9"/>
        <v>144.27000000000001</v>
      </c>
      <c r="CF6" s="36">
        <f t="shared" si="9"/>
        <v>168.2</v>
      </c>
      <c r="CG6" s="36">
        <f t="shared" si="9"/>
        <v>168.67</v>
      </c>
      <c r="CH6" s="36">
        <f t="shared" si="9"/>
        <v>174.97</v>
      </c>
      <c r="CI6" s="36">
        <f t="shared" si="9"/>
        <v>178.59</v>
      </c>
      <c r="CJ6" s="36">
        <f t="shared" si="9"/>
        <v>178.92</v>
      </c>
      <c r="CK6" s="35" t="str">
        <f>IF(CK7="","",IF(CK7="-","【-】","【"&amp;SUBSTITUTE(TEXT(CK7,"#,##0.00"),"-","△")&amp;"】"))</f>
        <v>【168.38】</v>
      </c>
      <c r="CL6" s="36">
        <f>IF(CL7="",NA(),CL7)</f>
        <v>54.83</v>
      </c>
      <c r="CM6" s="36">
        <f t="shared" ref="CM6:CU6" si="10">IF(CM7="",NA(),CM7)</f>
        <v>52.78</v>
      </c>
      <c r="CN6" s="36">
        <f t="shared" si="10"/>
        <v>79.16</v>
      </c>
      <c r="CO6" s="36">
        <f t="shared" si="10"/>
        <v>62.13</v>
      </c>
      <c r="CP6" s="36">
        <f t="shared" si="10"/>
        <v>59.25</v>
      </c>
      <c r="CQ6" s="36">
        <f t="shared" si="10"/>
        <v>54.77</v>
      </c>
      <c r="CR6" s="36">
        <f t="shared" si="10"/>
        <v>54.92</v>
      </c>
      <c r="CS6" s="36">
        <f t="shared" si="10"/>
        <v>55.63</v>
      </c>
      <c r="CT6" s="36">
        <f t="shared" si="10"/>
        <v>55.03</v>
      </c>
      <c r="CU6" s="36">
        <f t="shared" si="10"/>
        <v>55.14</v>
      </c>
      <c r="CV6" s="35" t="str">
        <f>IF(CV7="","",IF(CV7="-","【-】","【"&amp;SUBSTITUTE(TEXT(CV7,"#,##0.00"),"-","△")&amp;"】"))</f>
        <v>【60.00】</v>
      </c>
      <c r="CW6" s="36">
        <f>IF(CW7="",NA(),CW7)</f>
        <v>79.510000000000005</v>
      </c>
      <c r="CX6" s="36">
        <f t="shared" ref="CX6:DF6" si="11">IF(CX7="",NA(),CX7)</f>
        <v>80.34</v>
      </c>
      <c r="CY6" s="36">
        <f t="shared" si="11"/>
        <v>65.64</v>
      </c>
      <c r="CZ6" s="36">
        <f t="shared" si="11"/>
        <v>81.39</v>
      </c>
      <c r="DA6" s="36">
        <f t="shared" si="11"/>
        <v>80.06</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50</v>
      </c>
      <c r="DI6" s="36">
        <f t="shared" ref="DI6:DQ6" si="12">IF(DI7="",NA(),DI7)</f>
        <v>51.67</v>
      </c>
      <c r="DJ6" s="36">
        <f t="shared" si="12"/>
        <v>52.08</v>
      </c>
      <c r="DK6" s="36">
        <f t="shared" si="12"/>
        <v>52.86</v>
      </c>
      <c r="DL6" s="36">
        <f t="shared" si="12"/>
        <v>53.34</v>
      </c>
      <c r="DM6" s="36">
        <f t="shared" si="12"/>
        <v>47.46</v>
      </c>
      <c r="DN6" s="36">
        <f t="shared" si="12"/>
        <v>48.49</v>
      </c>
      <c r="DO6" s="36">
        <f t="shared" si="12"/>
        <v>48.05</v>
      </c>
      <c r="DP6" s="36">
        <f t="shared" si="12"/>
        <v>48.87</v>
      </c>
      <c r="DQ6" s="36">
        <f t="shared" si="12"/>
        <v>49.92</v>
      </c>
      <c r="DR6" s="35" t="str">
        <f>IF(DR7="","",IF(DR7="-","【-】","【"&amp;SUBSTITUTE(TEXT(DR7,"#,##0.00"),"-","△")&amp;"】"))</f>
        <v>【49.59】</v>
      </c>
      <c r="DS6" s="36">
        <f>IF(DS7="",NA(),DS7)</f>
        <v>13.72</v>
      </c>
      <c r="DT6" s="36">
        <f t="shared" ref="DT6:EB6" si="13">IF(DT7="",NA(),DT7)</f>
        <v>12.36</v>
      </c>
      <c r="DU6" s="36">
        <f t="shared" si="13"/>
        <v>12.32</v>
      </c>
      <c r="DV6" s="36">
        <f t="shared" si="13"/>
        <v>12.24</v>
      </c>
      <c r="DW6" s="36">
        <f t="shared" si="13"/>
        <v>11.91</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0.43</v>
      </c>
      <c r="EE6" s="36">
        <f t="shared" ref="EE6:EM6" si="14">IF(EE7="",NA(),EE7)</f>
        <v>0.56000000000000005</v>
      </c>
      <c r="EF6" s="36">
        <f t="shared" si="14"/>
        <v>0.45</v>
      </c>
      <c r="EG6" s="36">
        <f t="shared" si="14"/>
        <v>0.72</v>
      </c>
      <c r="EH6" s="36">
        <f t="shared" si="14"/>
        <v>0.72</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392065</v>
      </c>
      <c r="D7" s="38">
        <v>46</v>
      </c>
      <c r="E7" s="38">
        <v>1</v>
      </c>
      <c r="F7" s="38">
        <v>0</v>
      </c>
      <c r="G7" s="38">
        <v>1</v>
      </c>
      <c r="H7" s="38" t="s">
        <v>92</v>
      </c>
      <c r="I7" s="38" t="s">
        <v>93</v>
      </c>
      <c r="J7" s="38" t="s">
        <v>94</v>
      </c>
      <c r="K7" s="38" t="s">
        <v>95</v>
      </c>
      <c r="L7" s="38" t="s">
        <v>96</v>
      </c>
      <c r="M7" s="38" t="s">
        <v>97</v>
      </c>
      <c r="N7" s="39" t="s">
        <v>98</v>
      </c>
      <c r="O7" s="39">
        <v>47.05</v>
      </c>
      <c r="P7" s="39">
        <v>88.78</v>
      </c>
      <c r="Q7" s="39">
        <v>2750</v>
      </c>
      <c r="R7" s="39">
        <v>21502</v>
      </c>
      <c r="S7" s="39">
        <v>135.34</v>
      </c>
      <c r="T7" s="39">
        <v>158.87</v>
      </c>
      <c r="U7" s="39">
        <v>18769</v>
      </c>
      <c r="V7" s="39">
        <v>35.159999999999997</v>
      </c>
      <c r="W7" s="39">
        <v>533.82000000000005</v>
      </c>
      <c r="X7" s="39">
        <v>114.84</v>
      </c>
      <c r="Y7" s="39">
        <v>121.58</v>
      </c>
      <c r="Z7" s="39">
        <v>119.48</v>
      </c>
      <c r="AA7" s="39">
        <v>119.92</v>
      </c>
      <c r="AB7" s="39">
        <v>118.76</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147.08000000000001</v>
      </c>
      <c r="AU7" s="39">
        <v>209.18</v>
      </c>
      <c r="AV7" s="39">
        <v>220.67</v>
      </c>
      <c r="AW7" s="39">
        <v>241.94</v>
      </c>
      <c r="AX7" s="39">
        <v>258.06</v>
      </c>
      <c r="AY7" s="39">
        <v>391.54</v>
      </c>
      <c r="AZ7" s="39">
        <v>384.34</v>
      </c>
      <c r="BA7" s="39">
        <v>359.47</v>
      </c>
      <c r="BB7" s="39">
        <v>369.69</v>
      </c>
      <c r="BC7" s="39">
        <v>379.08</v>
      </c>
      <c r="BD7" s="39">
        <v>264.97000000000003</v>
      </c>
      <c r="BE7" s="39">
        <v>557.16999999999996</v>
      </c>
      <c r="BF7" s="39">
        <v>558.73</v>
      </c>
      <c r="BG7" s="39">
        <v>556.75</v>
      </c>
      <c r="BH7" s="39">
        <v>569.94000000000005</v>
      </c>
      <c r="BI7" s="39">
        <v>576.75</v>
      </c>
      <c r="BJ7" s="39">
        <v>386.97</v>
      </c>
      <c r="BK7" s="39">
        <v>380.58</v>
      </c>
      <c r="BL7" s="39">
        <v>401.79</v>
      </c>
      <c r="BM7" s="39">
        <v>402.99</v>
      </c>
      <c r="BN7" s="39">
        <v>398.98</v>
      </c>
      <c r="BO7" s="39">
        <v>266.61</v>
      </c>
      <c r="BP7" s="39">
        <v>111.04</v>
      </c>
      <c r="BQ7" s="39">
        <v>118.3</v>
      </c>
      <c r="BR7" s="39">
        <v>116.03</v>
      </c>
      <c r="BS7" s="39">
        <v>115.61</v>
      </c>
      <c r="BT7" s="39">
        <v>113.66</v>
      </c>
      <c r="BU7" s="39">
        <v>101.72</v>
      </c>
      <c r="BV7" s="39">
        <v>102.38</v>
      </c>
      <c r="BW7" s="39">
        <v>100.12</v>
      </c>
      <c r="BX7" s="39">
        <v>98.66</v>
      </c>
      <c r="BY7" s="39">
        <v>98.64</v>
      </c>
      <c r="BZ7" s="39">
        <v>103.24</v>
      </c>
      <c r="CA7" s="39">
        <v>143.19999999999999</v>
      </c>
      <c r="CB7" s="39">
        <v>137.94</v>
      </c>
      <c r="CC7" s="39">
        <v>140.5</v>
      </c>
      <c r="CD7" s="39">
        <v>140.91999999999999</v>
      </c>
      <c r="CE7" s="39">
        <v>144.27000000000001</v>
      </c>
      <c r="CF7" s="39">
        <v>168.2</v>
      </c>
      <c r="CG7" s="39">
        <v>168.67</v>
      </c>
      <c r="CH7" s="39">
        <v>174.97</v>
      </c>
      <c r="CI7" s="39">
        <v>178.59</v>
      </c>
      <c r="CJ7" s="39">
        <v>178.92</v>
      </c>
      <c r="CK7" s="39">
        <v>168.38</v>
      </c>
      <c r="CL7" s="39">
        <v>54.83</v>
      </c>
      <c r="CM7" s="39">
        <v>52.78</v>
      </c>
      <c r="CN7" s="39">
        <v>79.16</v>
      </c>
      <c r="CO7" s="39">
        <v>62.13</v>
      </c>
      <c r="CP7" s="39">
        <v>59.25</v>
      </c>
      <c r="CQ7" s="39">
        <v>54.77</v>
      </c>
      <c r="CR7" s="39">
        <v>54.92</v>
      </c>
      <c r="CS7" s="39">
        <v>55.63</v>
      </c>
      <c r="CT7" s="39">
        <v>55.03</v>
      </c>
      <c r="CU7" s="39">
        <v>55.14</v>
      </c>
      <c r="CV7" s="39">
        <v>60</v>
      </c>
      <c r="CW7" s="39">
        <v>79.510000000000005</v>
      </c>
      <c r="CX7" s="39">
        <v>80.34</v>
      </c>
      <c r="CY7" s="39">
        <v>65.64</v>
      </c>
      <c r="CZ7" s="39">
        <v>81.39</v>
      </c>
      <c r="DA7" s="39">
        <v>80.06</v>
      </c>
      <c r="DB7" s="39">
        <v>82.89</v>
      </c>
      <c r="DC7" s="39">
        <v>82.66</v>
      </c>
      <c r="DD7" s="39">
        <v>82.04</v>
      </c>
      <c r="DE7" s="39">
        <v>81.900000000000006</v>
      </c>
      <c r="DF7" s="39">
        <v>81.39</v>
      </c>
      <c r="DG7" s="39">
        <v>89.8</v>
      </c>
      <c r="DH7" s="39">
        <v>50</v>
      </c>
      <c r="DI7" s="39">
        <v>51.67</v>
      </c>
      <c r="DJ7" s="39">
        <v>52.08</v>
      </c>
      <c r="DK7" s="39">
        <v>52.86</v>
      </c>
      <c r="DL7" s="39">
        <v>53.34</v>
      </c>
      <c r="DM7" s="39">
        <v>47.46</v>
      </c>
      <c r="DN7" s="39">
        <v>48.49</v>
      </c>
      <c r="DO7" s="39">
        <v>48.05</v>
      </c>
      <c r="DP7" s="39">
        <v>48.87</v>
      </c>
      <c r="DQ7" s="39">
        <v>49.92</v>
      </c>
      <c r="DR7" s="39">
        <v>49.59</v>
      </c>
      <c r="DS7" s="39">
        <v>13.72</v>
      </c>
      <c r="DT7" s="39">
        <v>12.36</v>
      </c>
      <c r="DU7" s="39">
        <v>12.32</v>
      </c>
      <c r="DV7" s="39">
        <v>12.24</v>
      </c>
      <c r="DW7" s="39">
        <v>11.91</v>
      </c>
      <c r="DX7" s="39">
        <v>9.7100000000000009</v>
      </c>
      <c r="DY7" s="39">
        <v>12.79</v>
      </c>
      <c r="DZ7" s="39">
        <v>13.39</v>
      </c>
      <c r="EA7" s="39">
        <v>14.85</v>
      </c>
      <c r="EB7" s="39">
        <v>16.88</v>
      </c>
      <c r="EC7" s="39">
        <v>19.440000000000001</v>
      </c>
      <c r="ED7" s="39">
        <v>0.43</v>
      </c>
      <c r="EE7" s="39">
        <v>0.56000000000000005</v>
      </c>
      <c r="EF7" s="39">
        <v>0.45</v>
      </c>
      <c r="EG7" s="39">
        <v>0.72</v>
      </c>
      <c r="EH7" s="39">
        <v>0.72</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橋田達徳</cp:lastModifiedBy>
  <cp:lastPrinted>2021-01-18T04:32:42Z</cp:lastPrinted>
  <dcterms:created xsi:type="dcterms:W3CDTF">2020-12-04T02:14:36Z</dcterms:created>
  <dcterms:modified xsi:type="dcterms:W3CDTF">2021-01-20T00:32:41Z</dcterms:modified>
  <cp:category/>
</cp:coreProperties>
</file>