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水道総務係】\＊経営分析比較表\令和2年度経営分析比較表（R1決算）\香南市\"/>
    </mc:Choice>
  </mc:AlternateContent>
  <workbookProtection workbookAlgorithmName="SHA-512" workbookHashValue="WOPVENYM6gHBzSBuCXmK3GbhX3SSg2ZlqIxgOTj49T/MsnO9EhgZJATF7KCIt0cQBynH53GwfILybZJbV0smxA==" workbookSaltValue="l5JSWr1pBUKQhxOnGiZtb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<sst xmlns="http://schemas.openxmlformats.org/spreadsheetml/2006/main" count="228" uniqueCount="115">
  <si>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</si>
  <si>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</si>
  <si>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</si>
  <si>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</si>
  <si>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</si>
  <si>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</si>
  <si>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</si>
  <si>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</si>
  <si>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</si>
  <si>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</si>
  <si>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</si>
  <si>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</si>
  <si>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</si>
  <si>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</si>
  <si>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</si>
  <si>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</si>
  <si>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</si>
  <si>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</si>
  <si>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</si>
  <si>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</si>
  <si>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</si>
  <si>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</si>
  <si>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</si>
  <si>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</si>
  <si>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</si>
  <si>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</si>
  <si>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</si>
  <si>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</si>
  <si>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</si>
  <si>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</si>
  <si>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</si>
  <si>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</si>
  <si>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</si>
  <si>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</si>
  <si>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</si>
  <si>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</si>
  <si>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</si>
  <si>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</si>
  <si>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</si>
  <si>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</si>
  <si>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</si>
  <si>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</si>
  <si>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</si>
  <si>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</si>
  <si>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</si>
  <si>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</si>
  <si>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</si>
  <si>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</si>
  <si>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</si>
  <si>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</si>
  <si>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</si>
  <si>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</si>
  <si>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</si>
  <si>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</si>
  <si>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</si>
  <si>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</si>
  <si>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</si>
  <si>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</si>
  <si>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</si>
  <si>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</si>
  <si>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</si>
  <si>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</si>
  <si>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</si>
  <si>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</si>
  <si>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</si>
  <si>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</si>
  <si>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</si>
  <si>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</si>
  <si>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</si>
  <si>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</si>
  <si>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</si>
  <si>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</si>
  <si>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</si>
  <si>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</si>
  <si>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</si>
  <si>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</si>
  <si>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</si>
  <si>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</si>
  <si>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</si>
  <si>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</si>
  <si>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</si>
  <si>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</si>
  <si>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</si>
  <si>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</si>
  <si>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</si>
  <si>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</si>
  <si>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</si>
  <si>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</si>
  <si>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</si>
  <si>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</si>
  <si>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</si>
  <si>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</si>
  <si>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</si>
  <si>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</si>
  <si>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</si>
  <si>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</si>
  <si>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</si>
  <si>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</si>
  <si>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</si>
  <si>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</si>
  <si>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</si>
  <si>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</si>
  <si>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</si>
  <si>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</si>
  <si>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</si>
  <si>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</si>
  <si>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</si>
  <si>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</si>
  <si>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</si>
  <si>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</si>
  <si>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</si>
  <si>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</si>
  <si>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経営状況については、近年経営収支比率、流動比率、料金回収率は100%を上回っており、累積欠損金も解消していることから、経営状態は比較的健全であるといえる。しかし令和2年度の簡水事業の統合、管路や施設の老朽化に伴う更新工事あるいは、配水池の耐震化工事等設備投資が増大することが予想される。そのため、改善傾向にある企業債残高対給水収益比率は上昇する見込みである。</t>
    <phoneticPr fontId="4"/>
  </si>
  <si>
    <t>現時点では、比較的健全な経営状態ではあるが、今後、料金収入の大きな増加は期待できないなか、簡易水道事業の統合もひかえており、建設改良費、起債の償還や減価償却費等の増大が見込まれるため、経費削減や収納率の向上に努めながら水道料金の改定についても検討していく必要がある。
　今後、安定した事業運営をしていくためにも水道事業基本計画や経営戦略基づき、効率的な事業運営を目指さなければいけない。</t>
    <phoneticPr fontId="4"/>
  </si>
  <si>
    <t>老朽化した管が一定数あり、水道事業基本計画に沿って令和4年度より継続して管路の更新を行う予定であり適切・適正な更新工事に取り組んでいく。</t>
    <rPh sb="13" eb="15">
      <t>スイドウ</t>
    </rPh>
    <rPh sb="15" eb="17">
      <t>ジギョウ</t>
    </rPh>
    <rPh sb="17" eb="19">
      <t>キホン</t>
    </rPh>
    <rPh sb="19" eb="21">
      <t>ケイカク</t>
    </rPh>
    <rPh sb="22" eb="23">
      <t>ソ</t>
    </rPh>
    <rPh sb="25" eb="27">
      <t>レイワ</t>
    </rPh>
    <rPh sb="28" eb="30">
      <t>ネンド</t>
    </rPh>
    <rPh sb="42" eb="43">
      <t>オコナ</t>
    </rPh>
    <rPh sb="44" eb="46">
      <t>ヨテイ</t>
    </rPh>
    <rPh sb="49" eb="51">
      <t>テキセツ</t>
    </rPh>
    <rPh sb="52" eb="54">
      <t>テキセイ</t>
    </rPh>
    <rPh sb="55" eb="57">
      <t>コウシン</t>
    </rPh>
    <rPh sb="57" eb="59">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</si>
</sst>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0.32</c:v>
                </c:pt>
                <c:pt idx="1">
                  <c:v>0.71</c:v>
                </c:pt>
                <c:pt idx="2">
                  <c:v>0.52</c:v>
                </c:pt>
                <c:pt idx="3">
                  <c:v>0.49</c:v>
                </c:pt>
                <c:pt idx="4">
                  <c:v>2.17</c:v>
                </c:pt>
              </c:numCache>
            </c:numRef>
          </c:val>
          <c:extLst>
            <c:ext xmlns:c16="http://schemas.microsoft.com/office/drawing/2014/chart" uri="{C3380CC4-5D6E-409C-BE32-E72D297353CC}">
              <c16:uniqueId val="{00000000-EED0-467D-9956-DAE4FABA8A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EED0-467D-9956-DAE4FABA8A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57.85</c:v>
                </c:pt>
                <c:pt idx="1">
                  <c:v>57.85</c:v>
                </c:pt>
                <c:pt idx="2">
                  <c:v>59.02</c:v>
                </c:pt>
                <c:pt idx="3">
                  <c:v>59.67</c:v>
                </c:pt>
                <c:pt idx="4">
                  <c:v>59.04</c:v>
                </c:pt>
              </c:numCache>
            </c:numRef>
          </c:val>
          <c:extLst>
            <c:ext xmlns:c16="http://schemas.microsoft.com/office/drawing/2014/chart" uri="{C3380CC4-5D6E-409C-BE32-E72D297353CC}">
              <c16:uniqueId val="{00000000-D67E-4A17-AFA3-78A9314011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D67E-4A17-AFA3-78A9314011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92.34</c:v>
                </c:pt>
                <c:pt idx="1">
                  <c:v>93.72</c:v>
                </c:pt>
                <c:pt idx="2">
                  <c:v>91.49</c:v>
                </c:pt>
                <c:pt idx="3">
                  <c:v>89.77</c:v>
                </c:pt>
                <c:pt idx="4">
                  <c:v>89.68</c:v>
                </c:pt>
              </c:numCache>
            </c:numRef>
          </c:val>
          <c:extLst>
            <c:ext xmlns:c16="http://schemas.microsoft.com/office/drawing/2014/chart" uri="{C3380CC4-5D6E-409C-BE32-E72D297353CC}">
              <c16:uniqueId val="{00000000-FD39-49D1-A2F7-1E8B2D25DA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FD39-49D1-A2F7-1E8B2D25DA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113.77</c:v>
                </c:pt>
                <c:pt idx="1">
                  <c:v>117.57</c:v>
                </c:pt>
                <c:pt idx="2">
                  <c:v>116.66</c:v>
                </c:pt>
                <c:pt idx="3">
                  <c:v>119.51</c:v>
                </c:pt>
                <c:pt idx="4">
                  <c:v>111.95</c:v>
                </c:pt>
              </c:numCache>
            </c:numRef>
          </c:val>
          <c:extLst>
            <c:ext xmlns:c16="http://schemas.microsoft.com/office/drawing/2014/chart" uri="{C3380CC4-5D6E-409C-BE32-E72D297353CC}">
              <c16:uniqueId val="{00000000-1543-4932-B228-09C4A19332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1543-4932-B228-09C4A19332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50.31</c:v>
                </c:pt>
                <c:pt idx="1">
                  <c:v>51.64</c:v>
                </c:pt>
                <c:pt idx="2">
                  <c:v>52.94</c:v>
                </c:pt>
                <c:pt idx="3">
                  <c:v>54.27</c:v>
                </c:pt>
                <c:pt idx="4">
                  <c:v>54.34</c:v>
                </c:pt>
              </c:numCache>
            </c:numRef>
          </c:val>
          <c:extLst>
            <c:ext xmlns:c16="http://schemas.microsoft.com/office/drawing/2014/chart" uri="{C3380CC4-5D6E-409C-BE32-E72D297353CC}">
              <c16:uniqueId val="{00000000-4AD5-44D1-B5E5-97CF001CA9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4AD5-44D1-B5E5-97CF001CA9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E7-4E66-B841-71DC2385D5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0BE7-4E66-B841-71DC2385D5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22-480F-9BAC-4D44464C39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B622-480F-9BAC-4D44464C39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117.07</c:v>
                </c:pt>
                <c:pt idx="1">
                  <c:v>146.35</c:v>
                </c:pt>
                <c:pt idx="2">
                  <c:v>145.99</c:v>
                </c:pt>
                <c:pt idx="3">
                  <c:v>127.51</c:v>
                </c:pt>
                <c:pt idx="4">
                  <c:v>120.44</c:v>
                </c:pt>
              </c:numCache>
            </c:numRef>
          </c:val>
          <c:extLst>
            <c:ext xmlns:c16="http://schemas.microsoft.com/office/drawing/2014/chart" uri="{C3380CC4-5D6E-409C-BE32-E72D297353CC}">
              <c16:uniqueId val="{00000000-B0FF-478F-A65D-BB241A5B29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B0FF-478F-A65D-BB241A5B29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471.16</c:v>
                </c:pt>
                <c:pt idx="1">
                  <c:v>441.01</c:v>
                </c:pt>
                <c:pt idx="2">
                  <c:v>419.86</c:v>
                </c:pt>
                <c:pt idx="3">
                  <c:v>387.04</c:v>
                </c:pt>
                <c:pt idx="4">
                  <c:v>371.16</c:v>
                </c:pt>
              </c:numCache>
            </c:numRef>
          </c:val>
          <c:extLst>
            <c:ext xmlns:c16="http://schemas.microsoft.com/office/drawing/2014/chart" uri="{C3380CC4-5D6E-409C-BE32-E72D297353CC}">
              <c16:uniqueId val="{00000000-9823-4406-A419-98EAF1C484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9823-4406-A419-98EAF1C484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114.81</c:v>
                </c:pt>
                <c:pt idx="1">
                  <c:v>118.78</c:v>
                </c:pt>
                <c:pt idx="2">
                  <c:v>117.12</c:v>
                </c:pt>
                <c:pt idx="3">
                  <c:v>120.9</c:v>
                </c:pt>
                <c:pt idx="4">
                  <c:v>112.42</c:v>
                </c:pt>
              </c:numCache>
            </c:numRef>
          </c:val>
          <c:extLst>
            <c:ext xmlns:c16="http://schemas.microsoft.com/office/drawing/2014/chart" uri="{C3380CC4-5D6E-409C-BE32-E72D297353CC}">
              <c16:uniqueId val="{00000000-CAA8-48B2-A5B7-9631FE3413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CAA8-48B2-A5B7-9631FE3413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100.06</c:v>
                </c:pt>
                <c:pt idx="1">
                  <c:v>96.57</c:v>
                </c:pt>
                <c:pt idx="2">
                  <c:v>97.88</c:v>
                </c:pt>
                <c:pt idx="3">
                  <c:v>94.81</c:v>
                </c:pt>
                <c:pt idx="4">
                  <c:v>102.02</c:v>
                </c:pt>
              </c:numCache>
            </c:numRef>
          </c:val>
          <c:extLst>
            <c:ext xmlns:c16="http://schemas.microsoft.com/office/drawing/2014/chart" uri="{C3380CC4-5D6E-409C-BE32-E72D297353CC}">
              <c16:uniqueId val="{00000000-AF2C-451A-90F2-834D8D146A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AF2C-451A-90F2-834D8D146A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香南市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33340</v>
      </c>
      <c r="AM8" s="61"/>
      <c r="AN8" s="61"/>
      <c r="AO8" s="61"/>
      <c r="AP8" s="61"/>
      <c r="AQ8" s="61"/>
      <c r="AR8" s="61"/>
      <c r="AS8" s="61"/>
      <c r="AT8" s="52">
        <f>データ!$S$6</f>
        <v>126.46</v>
      </c>
      <c r="AU8" s="53"/>
      <c r="AV8" s="53"/>
      <c r="AW8" s="53"/>
      <c r="AX8" s="53"/>
      <c r="AY8" s="53"/>
      <c r="AZ8" s="53"/>
      <c r="BA8" s="53"/>
      <c r="BB8" s="54">
        <f>データ!$T$6</f>
        <v>263.64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62.42</v>
      </c>
      <c r="J10" s="53"/>
      <c r="K10" s="53"/>
      <c r="L10" s="53"/>
      <c r="M10" s="53"/>
      <c r="N10" s="53"/>
      <c r="O10" s="64"/>
      <c r="P10" s="54">
        <f>データ!$P$6</f>
        <v>76.11</v>
      </c>
      <c r="Q10" s="54"/>
      <c r="R10" s="54"/>
      <c r="S10" s="54"/>
      <c r="T10" s="54"/>
      <c r="U10" s="54"/>
      <c r="V10" s="54"/>
      <c r="W10" s="61">
        <f>データ!$Q$6</f>
        <v>2220</v>
      </c>
      <c r="X10" s="61"/>
      <c r="Y10" s="61"/>
      <c r="Z10" s="61"/>
      <c r="AA10" s="61"/>
      <c r="AB10" s="61"/>
      <c r="AC10" s="61"/>
      <c r="AD10" s="2"/>
      <c r="AE10" s="2"/>
      <c r="AF10" s="2"/>
      <c r="AG10" s="2"/>
      <c r="AH10" s="4"/>
      <c r="AI10" s="4"/>
      <c r="AJ10" s="4"/>
      <c r="AK10" s="4"/>
      <c r="AL10" s="61">
        <f>データ!$U$6</f>
        <v>25293</v>
      </c>
      <c r="AM10" s="61"/>
      <c r="AN10" s="61"/>
      <c r="AO10" s="61"/>
      <c r="AP10" s="61"/>
      <c r="AQ10" s="61"/>
      <c r="AR10" s="61"/>
      <c r="AS10" s="61"/>
      <c r="AT10" s="52">
        <f>データ!$V$6</f>
        <v>52.61</v>
      </c>
      <c r="AU10" s="53"/>
      <c r="AV10" s="53"/>
      <c r="AW10" s="53"/>
      <c r="AX10" s="53"/>
      <c r="AY10" s="53"/>
      <c r="AZ10" s="53"/>
      <c r="BA10" s="53"/>
      <c r="BB10" s="54">
        <f>データ!$W$6</f>
        <v>480.76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6oIiGo5fYYjaEBG64amUSFDqludfgr8xP77k/u2MHoKGQ/n+F3ye1qltq0N10CvlAKtWB0J6xF2r/WHnk+qP+g==" saltValue="wlPHVDmjyjj27KG0Xfxj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392111</v>
      </c>
      <c r="D6" s="34">
        <f t="shared" si="3"/>
        <v>46</v>
      </c>
      <c r="E6" s="34">
        <f t="shared" si="3"/>
        <v>1</v>
      </c>
      <c r="F6" s="34">
        <f t="shared" si="3"/>
        <v>0</v>
      </c>
      <c r="G6" s="34">
        <f t="shared" si="3"/>
        <v>1</v>
      </c>
      <c r="H6" s="34" t="str">
        <f t="shared" si="3"/>
        <v>高知県　香南市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62.42</v>
      </c>
      <c r="P6" s="35">
        <f t="shared" si="3"/>
        <v>76.11</v>
      </c>
      <c r="Q6" s="35">
        <f t="shared" si="3"/>
        <v>2220</v>
      </c>
      <c r="R6" s="35">
        <f t="shared" si="3"/>
        <v>33340</v>
      </c>
      <c r="S6" s="35">
        <f t="shared" si="3"/>
        <v>126.46</v>
      </c>
      <c r="T6" s="35">
        <f t="shared" si="3"/>
        <v>263.64</v>
      </c>
      <c r="U6" s="35">
        <f t="shared" si="3"/>
        <v>25293</v>
      </c>
      <c r="V6" s="35">
        <f t="shared" si="3"/>
        <v>52.61</v>
      </c>
      <c r="W6" s="35">
        <f t="shared" si="3"/>
        <v>480.76</v>
      </c>
      <c r="X6" s="36">
        <f>IF(X7="",NA(),X7)</f>
        <v>113.77</v>
      </c>
      <c r="Y6" s="36">
        <f t="shared" ref="Y6:AG6" si="4">IF(Y7="",NA(),Y7)</f>
        <v>117.57</v>
      </c>
      <c r="Z6" s="36">
        <f t="shared" si="4"/>
        <v>116.66</v>
      </c>
      <c r="AA6" s="36">
        <f t="shared" si="4"/>
        <v>119.51</v>
      </c>
      <c r="AB6" s="36">
        <f t="shared" si="4"/>
        <v>111.95</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117.07</v>
      </c>
      <c r="AU6" s="36">
        <f t="shared" ref="AU6:BC6" si="6">IF(AU7="",NA(),AU7)</f>
        <v>146.35</v>
      </c>
      <c r="AV6" s="36">
        <f t="shared" si="6"/>
        <v>145.99</v>
      </c>
      <c r="AW6" s="36">
        <f t="shared" si="6"/>
        <v>127.51</v>
      </c>
      <c r="AX6" s="36">
        <f t="shared" si="6"/>
        <v>120.44</v>
      </c>
      <c r="AY6" s="36">
        <f t="shared" si="6"/>
        <v>391.54</v>
      </c>
      <c r="AZ6" s="36">
        <f t="shared" si="6"/>
        <v>384.34</v>
      </c>
      <c r="BA6" s="36">
        <f t="shared" si="6"/>
        <v>359.47</v>
      </c>
      <c r="BB6" s="36">
        <f t="shared" si="6"/>
        <v>369.69</v>
      </c>
      <c r="BC6" s="36">
        <f t="shared" si="6"/>
        <v>379.08</v>
      </c>
      <c r="BD6" s="35" t="str">
        <f>IF(BD7="","",IF(BD7="-","【-】","【"&amp;SUBSTITUTE(TEXT(BD7,"#,##0.00"),"-","△")&amp;"】"))</f>
        <v>【264.97】</v>
      </c>
      <c r="BE6" s="36">
        <f>IF(BE7="",NA(),BE7)</f>
        <v>471.16</v>
      </c>
      <c r="BF6" s="36">
        <f t="shared" ref="BF6:BN6" si="7">IF(BF7="",NA(),BF7)</f>
        <v>441.01</v>
      </c>
      <c r="BG6" s="36">
        <f t="shared" si="7"/>
        <v>419.86</v>
      </c>
      <c r="BH6" s="36">
        <f t="shared" si="7"/>
        <v>387.04</v>
      </c>
      <c r="BI6" s="36">
        <f t="shared" si="7"/>
        <v>371.16</v>
      </c>
      <c r="BJ6" s="36">
        <f t="shared" si="7"/>
        <v>386.97</v>
      </c>
      <c r="BK6" s="36">
        <f t="shared" si="7"/>
        <v>380.58</v>
      </c>
      <c r="BL6" s="36">
        <f t="shared" si="7"/>
        <v>401.79</v>
      </c>
      <c r="BM6" s="36">
        <f t="shared" si="7"/>
        <v>402.99</v>
      </c>
      <c r="BN6" s="36">
        <f t="shared" si="7"/>
        <v>398.98</v>
      </c>
      <c r="BO6" s="35" t="str">
        <f>IF(BO7="","",IF(BO7="-","【-】","【"&amp;SUBSTITUTE(TEXT(BO7,"#,##0.00"),"-","△")&amp;"】"))</f>
        <v>【266.61】</v>
      </c>
      <c r="BP6" s="36">
        <f>IF(BP7="",NA(),BP7)</f>
        <v>114.81</v>
      </c>
      <c r="BQ6" s="36">
        <f t="shared" ref="BQ6:BY6" si="8">IF(BQ7="",NA(),BQ7)</f>
        <v>118.78</v>
      </c>
      <c r="BR6" s="36">
        <f t="shared" si="8"/>
        <v>117.12</v>
      </c>
      <c r="BS6" s="36">
        <f t="shared" si="8"/>
        <v>120.9</v>
      </c>
      <c r="BT6" s="36">
        <f t="shared" si="8"/>
        <v>112.42</v>
      </c>
      <c r="BU6" s="36">
        <f t="shared" si="8"/>
        <v>101.72</v>
      </c>
      <c r="BV6" s="36">
        <f t="shared" si="8"/>
        <v>102.38</v>
      </c>
      <c r="BW6" s="36">
        <f t="shared" si="8"/>
        <v>100.12</v>
      </c>
      <c r="BX6" s="36">
        <f t="shared" si="8"/>
        <v>98.66</v>
      </c>
      <c r="BY6" s="36">
        <f t="shared" si="8"/>
        <v>98.64</v>
      </c>
      <c r="BZ6" s="35" t="str">
        <f>IF(BZ7="","",IF(BZ7="-","【-】","【"&amp;SUBSTITUTE(TEXT(BZ7,"#,##0.00"),"-","△")&amp;"】"))</f>
        <v>【103.24】</v>
      </c>
      <c r="CA6" s="36">
        <f>IF(CA7="",NA(),CA7)</f>
        <v>100.06</v>
      </c>
      <c r="CB6" s="36">
        <f t="shared" ref="CB6:CJ6" si="9">IF(CB7="",NA(),CB7)</f>
        <v>96.57</v>
      </c>
      <c r="CC6" s="36">
        <f t="shared" si="9"/>
        <v>97.88</v>
      </c>
      <c r="CD6" s="36">
        <f t="shared" si="9"/>
        <v>94.81</v>
      </c>
      <c r="CE6" s="36">
        <f t="shared" si="9"/>
        <v>102.02</v>
      </c>
      <c r="CF6" s="36">
        <f t="shared" si="9"/>
        <v>168.2</v>
      </c>
      <c r="CG6" s="36">
        <f t="shared" si="9"/>
        <v>168.67</v>
      </c>
      <c r="CH6" s="36">
        <f t="shared" si="9"/>
        <v>174.97</v>
      </c>
      <c r="CI6" s="36">
        <f t="shared" si="9"/>
        <v>178.59</v>
      </c>
      <c r="CJ6" s="36">
        <f t="shared" si="9"/>
        <v>178.92</v>
      </c>
      <c r="CK6" s="35" t="str">
        <f>IF(CK7="","",IF(CK7="-","【-】","【"&amp;SUBSTITUTE(TEXT(CK7,"#,##0.00"),"-","△")&amp;"】"))</f>
        <v>【168.38】</v>
      </c>
      <c r="CL6" s="36">
        <f>IF(CL7="",NA(),CL7)</f>
        <v>57.85</v>
      </c>
      <c r="CM6" s="36">
        <f t="shared" ref="CM6:CU6" si="10">IF(CM7="",NA(),CM7)</f>
        <v>57.85</v>
      </c>
      <c r="CN6" s="36">
        <f t="shared" si="10"/>
        <v>59.02</v>
      </c>
      <c r="CO6" s="36">
        <f t="shared" si="10"/>
        <v>59.67</v>
      </c>
      <c r="CP6" s="36">
        <f t="shared" si="10"/>
        <v>59.04</v>
      </c>
      <c r="CQ6" s="36">
        <f t="shared" si="10"/>
        <v>54.77</v>
      </c>
      <c r="CR6" s="36">
        <f t="shared" si="10"/>
        <v>54.92</v>
      </c>
      <c r="CS6" s="36">
        <f t="shared" si="10"/>
        <v>55.63</v>
      </c>
      <c r="CT6" s="36">
        <f t="shared" si="10"/>
        <v>55.03</v>
      </c>
      <c r="CU6" s="36">
        <f t="shared" si="10"/>
        <v>55.14</v>
      </c>
      <c r="CV6" s="35" t="str">
        <f>IF(CV7="","",IF(CV7="-","【-】","【"&amp;SUBSTITUTE(TEXT(CV7,"#,##0.00"),"-","△")&amp;"】"))</f>
        <v>【60.00】</v>
      </c>
      <c r="CW6" s="36">
        <f>IF(CW7="",NA(),CW7)</f>
        <v>92.34</v>
      </c>
      <c r="CX6" s="36">
        <f t="shared" ref="CX6:DF6" si="11">IF(CX7="",NA(),CX7)</f>
        <v>93.72</v>
      </c>
      <c r="CY6" s="36">
        <f t="shared" si="11"/>
        <v>91.49</v>
      </c>
      <c r="CZ6" s="36">
        <f t="shared" si="11"/>
        <v>89.77</v>
      </c>
      <c r="DA6" s="36">
        <f t="shared" si="11"/>
        <v>89.68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50.31</v>
      </c>
      <c r="DI6" s="36">
        <f t="shared" ref="DI6:DQ6" si="12">IF(DI7="",NA(),DI7)</f>
        <v>51.64</v>
      </c>
      <c r="DJ6" s="36">
        <f t="shared" si="12"/>
        <v>52.94</v>
      </c>
      <c r="DK6" s="36">
        <f t="shared" si="12"/>
        <v>54.27</v>
      </c>
      <c r="DL6" s="36">
        <f t="shared" si="12"/>
        <v>54.34</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5">
        <f t="shared" si="13"/>
        <v>0</v>
      </c>
      <c r="DW6" s="35">
        <f t="shared" si="13"/>
        <v>0</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0.32</v>
      </c>
      <c r="EE6" s="36">
        <f t="shared" ref="EE6:EM6" si="14">IF(EE7="",NA(),EE7)</f>
        <v>0.71</v>
      </c>
      <c r="EF6" s="36">
        <f t="shared" si="14"/>
        <v>0.52</v>
      </c>
      <c r="EG6" s="36">
        <f t="shared" si="14"/>
        <v>0.49</v>
      </c>
      <c r="EH6" s="36">
        <f t="shared" si="14"/>
        <v>2.17</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392111</v>
      </c>
      <c r="D7" s="38">
        <v>46</v>
      </c>
      <c r="E7" s="38">
        <v>1</v>
      </c>
      <c r="F7" s="38">
        <v>0</v>
      </c>
      <c r="G7" s="38">
        <v>1</v>
      </c>
      <c r="H7" s="38" t="s">
        <v>93</v>
      </c>
      <c r="I7" s="38" t="s">
        <v>94</v>
      </c>
      <c r="J7" s="38" t="s">
        <v>95</v>
      </c>
      <c r="K7" s="38" t="s">
        <v>96</v>
      </c>
      <c r="L7" s="38" t="s">
        <v>97</v>
      </c>
      <c r="M7" s="38" t="s">
        <v>98</v>
      </c>
      <c r="N7" s="39" t="s">
        <v>99</v>
      </c>
      <c r="O7" s="39">
        <v>62.42</v>
      </c>
      <c r="P7" s="39">
        <v>76.11</v>
      </c>
      <c r="Q7" s="39">
        <v>2220</v>
      </c>
      <c r="R7" s="39">
        <v>33340</v>
      </c>
      <c r="S7" s="39">
        <v>126.46</v>
      </c>
      <c r="T7" s="39">
        <v>263.64</v>
      </c>
      <c r="U7" s="39">
        <v>25293</v>
      </c>
      <c r="V7" s="39">
        <v>52.61</v>
      </c>
      <c r="W7" s="39">
        <v>480.76</v>
      </c>
      <c r="X7" s="39">
        <v>113.77</v>
      </c>
      <c r="Y7" s="39">
        <v>117.57</v>
      </c>
      <c r="Z7" s="39">
        <v>116.66</v>
      </c>
      <c r="AA7" s="39">
        <v>119.51</v>
      </c>
      <c r="AB7" s="39">
        <v>111.95</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117.07</v>
      </c>
      <c r="AU7" s="39">
        <v>146.35</v>
      </c>
      <c r="AV7" s="39">
        <v>145.99</v>
      </c>
      <c r="AW7" s="39">
        <v>127.51</v>
      </c>
      <c r="AX7" s="39">
        <v>120.44</v>
      </c>
      <c r="AY7" s="39">
        <v>391.54</v>
      </c>
      <c r="AZ7" s="39">
        <v>384.34</v>
      </c>
      <c r="BA7" s="39">
        <v>359.47</v>
      </c>
      <c r="BB7" s="39">
        <v>369.69</v>
      </c>
      <c r="BC7" s="39">
        <v>379.08</v>
      </c>
      <c r="BD7" s="39">
        <v>264.97000000000003</v>
      </c>
      <c r="BE7" s="39">
        <v>471.16</v>
      </c>
      <c r="BF7" s="39">
        <v>441.01</v>
      </c>
      <c r="BG7" s="39">
        <v>419.86</v>
      </c>
      <c r="BH7" s="39">
        <v>387.04</v>
      </c>
      <c r="BI7" s="39">
        <v>371.16</v>
      </c>
      <c r="BJ7" s="39">
        <v>386.97</v>
      </c>
      <c r="BK7" s="39">
        <v>380.58</v>
      </c>
      <c r="BL7" s="39">
        <v>401.79</v>
      </c>
      <c r="BM7" s="39">
        <v>402.99</v>
      </c>
      <c r="BN7" s="39">
        <v>398.98</v>
      </c>
      <c r="BO7" s="39">
        <v>266.61</v>
      </c>
      <c r="BP7" s="39">
        <v>114.81</v>
      </c>
      <c r="BQ7" s="39">
        <v>118.78</v>
      </c>
      <c r="BR7" s="39">
        <v>117.12</v>
      </c>
      <c r="BS7" s="39">
        <v>120.9</v>
      </c>
      <c r="BT7" s="39">
        <v>112.42</v>
      </c>
      <c r="BU7" s="39">
        <v>101.72</v>
      </c>
      <c r="BV7" s="39">
        <v>102.38</v>
      </c>
      <c r="BW7" s="39">
        <v>100.12</v>
      </c>
      <c r="BX7" s="39">
        <v>98.66</v>
      </c>
      <c r="BY7" s="39">
        <v>98.64</v>
      </c>
      <c r="BZ7" s="39">
        <v>103.24</v>
      </c>
      <c r="CA7" s="39">
        <v>100.06</v>
      </c>
      <c r="CB7" s="39">
        <v>96.57</v>
      </c>
      <c r="CC7" s="39">
        <v>97.88</v>
      </c>
      <c r="CD7" s="39">
        <v>94.81</v>
      </c>
      <c r="CE7" s="39">
        <v>102.02</v>
      </c>
      <c r="CF7" s="39">
        <v>168.2</v>
      </c>
      <c r="CG7" s="39">
        <v>168.67</v>
      </c>
      <c r="CH7" s="39">
        <v>174.97</v>
      </c>
      <c r="CI7" s="39">
        <v>178.59</v>
      </c>
      <c r="CJ7" s="39">
        <v>178.92</v>
      </c>
      <c r="CK7" s="39">
        <v>168.38</v>
      </c>
      <c r="CL7" s="39">
        <v>57.85</v>
      </c>
      <c r="CM7" s="39">
        <v>57.85</v>
      </c>
      <c r="CN7" s="39">
        <v>59.02</v>
      </c>
      <c r="CO7" s="39">
        <v>59.67</v>
      </c>
      <c r="CP7" s="39">
        <v>59.04</v>
      </c>
      <c r="CQ7" s="39">
        <v>54.77</v>
      </c>
      <c r="CR7" s="39">
        <v>54.92</v>
      </c>
      <c r="CS7" s="39">
        <v>55.63</v>
      </c>
      <c r="CT7" s="39">
        <v>55.03</v>
      </c>
      <c r="CU7" s="39">
        <v>55.14</v>
      </c>
      <c r="CV7" s="39">
        <v>60</v>
      </c>
      <c r="CW7" s="39">
        <v>92.34</v>
      </c>
      <c r="CX7" s="39">
        <v>93.72</v>
      </c>
      <c r="CY7" s="39">
        <v>91.49</v>
      </c>
      <c r="CZ7" s="39">
        <v>89.77</v>
      </c>
      <c r="DA7" s="39">
        <v>89.68</v>
      </c>
      <c r="DB7" s="39">
        <v>82.89</v>
      </c>
      <c r="DC7" s="39">
        <v>82.66</v>
      </c>
      <c r="DD7" s="39">
        <v>82.04</v>
      </c>
      <c r="DE7" s="39">
        <v>81.900000000000006</v>
      </c>
      <c r="DF7" s="39">
        <v>81.39</v>
      </c>
      <c r="DG7" s="39">
        <v>89.8</v>
      </c>
      <c r="DH7" s="39">
        <v>50.31</v>
      </c>
      <c r="DI7" s="39">
        <v>51.64</v>
      </c>
      <c r="DJ7" s="39">
        <v>52.94</v>
      </c>
      <c r="DK7" s="39">
        <v>54.27</v>
      </c>
      <c r="DL7" s="39">
        <v>54.34</v>
      </c>
      <c r="DM7" s="39">
        <v>47.46</v>
      </c>
      <c r="DN7" s="39">
        <v>48.49</v>
      </c>
      <c r="DO7" s="39">
        <v>48.05</v>
      </c>
      <c r="DP7" s="39">
        <v>48.87</v>
      </c>
      <c r="DQ7" s="39">
        <v>49.92</v>
      </c>
      <c r="DR7" s="39">
        <v>49.59</v>
      </c>
      <c r="DS7" s="39">
        <v>0</v>
      </c>
      <c r="DT7" s="39">
        <v>0</v>
      </c>
      <c r="DU7" s="39">
        <v>0</v>
      </c>
      <c r="DV7" s="39">
        <v>0</v>
      </c>
      <c r="DW7" s="39">
        <v>0</v>
      </c>
      <c r="DX7" s="39">
        <v>9.7100000000000009</v>
      </c>
      <c r="DY7" s="39">
        <v>12.79</v>
      </c>
      <c r="DZ7" s="39">
        <v>13.39</v>
      </c>
      <c r="EA7" s="39">
        <v>14.85</v>
      </c>
      <c r="EB7" s="39">
        <v>16.88</v>
      </c>
      <c r="EC7" s="39">
        <v>19.440000000000001</v>
      </c>
      <c r="ED7" s="39">
        <v>0.32</v>
      </c>
      <c r="EE7" s="39">
        <v>0.71</v>
      </c>
      <c r="EF7" s="39">
        <v>0.52</v>
      </c>
      <c r="EG7" s="39">
        <v>0.49</v>
      </c>
      <c r="EH7" s="39">
        <v>2.17</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2021-01-22T02:40:43Z</cp:lastPrinted>
  <dcterms:created xsi:type="dcterms:W3CDTF">2020-12-04T02:14:39Z</dcterms:created>
  <dcterms:modified xsi:type="dcterms:W3CDTF">2021-01-22T02:42:28Z</dcterms:modified>
  <cp:category/>
</cp:coreProperties>
</file>