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ackup\2011新組織共有フォルダ\45環境上下水道課\01庶務班\01庶務・収納係\水道事業・工業用水道事業\095：調査・報告関係\R2提出\20210121経営比較分析表\"/>
    </mc:Choice>
  </mc:AlternateContent>
  <workbookProtection workbookAlgorithmName="SHA-512" workbookHashValue="E7c4ESnQtf/+JqGDL1XAL2A2cMIFqtVDf/s2MMqW+1y2w7TYX4Meid487V1VdqvqhZVD9mOBmrMi7Dzl0Cj72g==" workbookSaltValue="BL+51fPpVs+PUs746xD6g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<sst xmlns="http://schemas.openxmlformats.org/spreadsheetml/2006/main" count="228" uniqueCount="113">
  <si>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</si>
  <si>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</si>
  <si>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</si>
  <si>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</si>
  <si>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</si>
  <si>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</si>
  <si>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</si>
  <si>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</si>
  <si>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</si>
  <si>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</si>
  <si>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</si>
  <si>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</si>
  <si>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</si>
  <si>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</si>
  <si>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</si>
  <si>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</si>
  <si>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</si>
  <si>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</si>
  <si>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</si>
  <si>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</si>
  <si>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</si>
  <si>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</si>
  <si>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</si>
  <si>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</si>
  <si>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</si>
  <si>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</si>
  <si>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</si>
  <si>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</si>
  <si>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</si>
  <si>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</si>
  <si>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</si>
  <si>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</si>
  <si>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</si>
  <si>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</si>
  <si>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</si>
  <si>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</si>
  <si>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</si>
  <si>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</si>
  <si>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</si>
  <si>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</si>
  <si>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</si>
  <si>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</si>
  <si>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</si>
  <si>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</si>
  <si>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</si>
  <si>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</si>
  <si>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</si>
  <si>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</si>
  <si>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</si>
  <si>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</si>
  <si>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</si>
  <si>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</si>
  <si>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</si>
  <si>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</si>
  <si>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</si>
  <si>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</si>
  <si>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</si>
  <si>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</si>
  <si>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</si>
  <si>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</si>
  <si>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</si>
  <si>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</si>
  <si>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</si>
  <si>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</si>
  <si>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</si>
  <si>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</si>
  <si>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</si>
  <si>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</si>
  <si>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</si>
  <si>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</si>
  <si>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</si>
  <si>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</si>
  <si>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</si>
  <si>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</si>
  <si>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</si>
  <si>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</si>
  <si>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</si>
  <si>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</si>
  <si>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</si>
  <si>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</si>
  <si>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</si>
  <si>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</si>
  <si>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</si>
  <si>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</si>
  <si>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</si>
  <si>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</si>
  <si>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</si>
  <si>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</si>
  <si>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</si>
  <si>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</si>
  <si>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</si>
  <si>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</si>
  <si>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</si>
  <si>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香美市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</si>
  <si>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</si>
  <si>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</si>
  <si>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</si>
  <si>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</si>
  <si>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</si>
  <si>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</si>
  <si>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</si>
  <si>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</si>
  <si>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</si>
  <si>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</si>
  <si>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</si>
  <si>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</si>
  <si>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</si>
  <si>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</si>
  <si>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</si>
  <si>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</si>
  <si>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類似団体と比べ管路経年化率は高く更新率も低い状態であり、水道施設の老朽化や経年管からの漏水による修繕費が増加しております。今後は、基幹管路の送配水管の耐震化を予定しており、優先度を考慮した耐震化・更新を進める予定です。
　</t>
    <phoneticPr fontId="4"/>
  </si>
  <si>
    <t>　給水人口の減少に伴う給水収益の減少が予想される中で、水道施設老朽化に伴う維持管理費に加え、更新施設の減価償却費の増加も見込まれるため、経営は苦しくなると想定されます。
　今後は、水道料金の改定は予定していますが、送配水管の耐震化工事を行うため、経営状況に注意しながら安定的な事業継続に努めます。</t>
    <rPh sb="27" eb="29">
      <t>スイドウ</t>
    </rPh>
    <rPh sb="37" eb="39">
      <t>イジ</t>
    </rPh>
    <rPh sb="39" eb="41">
      <t>カンリ</t>
    </rPh>
    <rPh sb="41" eb="42">
      <t>ヒ</t>
    </rPh>
    <rPh sb="86" eb="88">
      <t>コンゴ</t>
    </rPh>
    <rPh sb="108" eb="110">
      <t>ハイスイ</t>
    </rPh>
    <rPh sb="110" eb="111">
      <t>カン</t>
    </rPh>
    <rPh sb="114" eb="115">
      <t>カ</t>
    </rPh>
    <rPh sb="115" eb="117">
      <t>コウジ</t>
    </rPh>
    <rPh sb="118" eb="119">
      <t>オコナ</t>
    </rPh>
    <phoneticPr fontId="4"/>
  </si>
  <si>
    <t xml:space="preserve"> 経営の状況については、昨年度と比べると黒字割合は微増していますが、過去5年間の推移ではほぼ横ばいになっています。
　近年、水道施設の老朽化は喫緊の課題であり、維持管理費が増加しています。今後は、適切な給水収益の確保のため、令和３年度から水道料金の改定を実施し、使用水量１㎥あたり税込33円を増額します。(ただし、経過措置として、令和3年4月検針分から令和4年3月検針分までは現行の料金で据えおき、令和4年4月検針分から令和9年4月検針分までは使用水量1㎥あたり税込16.5円の増額となります。)
　更新施設の減価償却費も増加すると見られるので、経営状況には注意していきます。</t>
    <rPh sb="71" eb="73">
      <t>キッキン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</si>
</sst>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formatCode="#,##0.00;&quot;△&quot;#,##0.00;&quot;-&quot;">
                  <c:v>0.08</c:v>
                </c:pt>
                <c:pt idx="4">
                  <c:v>0</c:v>
                </c:pt>
              </c:numCache>
            </c:numRef>
          </c:val>
          <c:extLst>
            <c:ext xmlns:c16="http://schemas.microsoft.com/office/drawing/2014/chart" uri="{C3380CC4-5D6E-409C-BE32-E72D297353CC}">
              <c16:uniqueId val="{00000000-A9A0-40D5-B2CE-947DC7D50AD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0.39</c:v>
                </c:pt>
                <c:pt idx="3">
                  <c:v>0.43</c:v>
                </c:pt>
                <c:pt idx="4">
                  <c:v>0.42</c:v>
                </c:pt>
              </c:numCache>
            </c:numRef>
          </c:val>
          <c:smooth val="0"/>
          <c:extLst>
            <c:ext xmlns:c16="http://schemas.microsoft.com/office/drawing/2014/chart" uri="{C3380CC4-5D6E-409C-BE32-E72D297353CC}">
              <c16:uniqueId val="{00000001-A9A0-40D5-B2CE-947DC7D50AD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79.06</c:v>
                </c:pt>
                <c:pt idx="1">
                  <c:v>78.83</c:v>
                </c:pt>
                <c:pt idx="2">
                  <c:v>80.2</c:v>
                </c:pt>
                <c:pt idx="3">
                  <c:v>79.91</c:v>
                </c:pt>
                <c:pt idx="4">
                  <c:v>81.069999999999993</c:v>
                </c:pt>
              </c:numCache>
            </c:numRef>
          </c:val>
          <c:extLst>
            <c:ext xmlns:c16="http://schemas.microsoft.com/office/drawing/2014/chart" uri="{C3380CC4-5D6E-409C-BE32-E72D297353CC}">
              <c16:uniqueId val="{00000000-C2CF-440B-B788-B5132F53422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55.88</c:v>
                </c:pt>
                <c:pt idx="3">
                  <c:v>55.22</c:v>
                </c:pt>
                <c:pt idx="4">
                  <c:v>54.05</c:v>
                </c:pt>
              </c:numCache>
            </c:numRef>
          </c:val>
          <c:smooth val="0"/>
          <c:extLst>
            <c:ext xmlns:c16="http://schemas.microsoft.com/office/drawing/2014/chart" uri="{C3380CC4-5D6E-409C-BE32-E72D297353CC}">
              <c16:uniqueId val="{00000001-C2CF-440B-B788-B5132F53422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94.28</c:v>
                </c:pt>
                <c:pt idx="1">
                  <c:v>95.76</c:v>
                </c:pt>
                <c:pt idx="2">
                  <c:v>94.89</c:v>
                </c:pt>
                <c:pt idx="3">
                  <c:v>96.05</c:v>
                </c:pt>
                <c:pt idx="4">
                  <c:v>94.94</c:v>
                </c:pt>
              </c:numCache>
            </c:numRef>
          </c:val>
          <c:extLst>
            <c:ext xmlns:c16="http://schemas.microsoft.com/office/drawing/2014/chart" uri="{C3380CC4-5D6E-409C-BE32-E72D297353CC}">
              <c16:uniqueId val="{00000000-39BE-4A1C-8325-812AD90AE27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80.989999999999995</c:v>
                </c:pt>
                <c:pt idx="3">
                  <c:v>80.930000000000007</c:v>
                </c:pt>
                <c:pt idx="4">
                  <c:v>80.510000000000005</c:v>
                </c:pt>
              </c:numCache>
            </c:numRef>
          </c:val>
          <c:smooth val="0"/>
          <c:extLst>
            <c:ext xmlns:c16="http://schemas.microsoft.com/office/drawing/2014/chart" uri="{C3380CC4-5D6E-409C-BE32-E72D297353CC}">
              <c16:uniqueId val="{00000001-39BE-4A1C-8325-812AD90AE27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114.08</c:v>
                </c:pt>
                <c:pt idx="1">
                  <c:v>126.2</c:v>
                </c:pt>
                <c:pt idx="2">
                  <c:v>113.79</c:v>
                </c:pt>
                <c:pt idx="3">
                  <c:v>116.48</c:v>
                </c:pt>
                <c:pt idx="4">
                  <c:v>110.41</c:v>
                </c:pt>
              </c:numCache>
            </c:numRef>
          </c:val>
          <c:extLst>
            <c:ext xmlns:c16="http://schemas.microsoft.com/office/drawing/2014/chart" uri="{C3380CC4-5D6E-409C-BE32-E72D297353CC}">
              <c16:uniqueId val="{00000000-8384-41ED-9358-31A75839D84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110.02</c:v>
                </c:pt>
                <c:pt idx="3">
                  <c:v>108.76</c:v>
                </c:pt>
                <c:pt idx="4">
                  <c:v>108.46</c:v>
                </c:pt>
              </c:numCache>
            </c:numRef>
          </c:val>
          <c:smooth val="0"/>
          <c:extLst>
            <c:ext xmlns:c16="http://schemas.microsoft.com/office/drawing/2014/chart" uri="{C3380CC4-5D6E-409C-BE32-E72D297353CC}">
              <c16:uniqueId val="{00000001-8384-41ED-9358-31A75839D84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61.19</c:v>
                </c:pt>
                <c:pt idx="1">
                  <c:v>63.46</c:v>
                </c:pt>
                <c:pt idx="2">
                  <c:v>65.7</c:v>
                </c:pt>
                <c:pt idx="3">
                  <c:v>56.72</c:v>
                </c:pt>
                <c:pt idx="4">
                  <c:v>59.38</c:v>
                </c:pt>
              </c:numCache>
            </c:numRef>
          </c:val>
          <c:extLst>
            <c:ext xmlns:c16="http://schemas.microsoft.com/office/drawing/2014/chart" uri="{C3380CC4-5D6E-409C-BE32-E72D297353CC}">
              <c16:uniqueId val="{00000000-3704-4FF1-AA55-635D694AD29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46.61</c:v>
                </c:pt>
                <c:pt idx="3">
                  <c:v>47.97</c:v>
                </c:pt>
                <c:pt idx="4">
                  <c:v>49.12</c:v>
                </c:pt>
              </c:numCache>
            </c:numRef>
          </c:val>
          <c:smooth val="0"/>
          <c:extLst>
            <c:ext xmlns:c16="http://schemas.microsoft.com/office/drawing/2014/chart" uri="{C3380CC4-5D6E-409C-BE32-E72D297353CC}">
              <c16:uniqueId val="{00000001-3704-4FF1-AA55-635D694AD29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14.92</c:v>
                </c:pt>
                <c:pt idx="1">
                  <c:v>17.41</c:v>
                </c:pt>
                <c:pt idx="2">
                  <c:v>21.07</c:v>
                </c:pt>
                <c:pt idx="3">
                  <c:v>25.95</c:v>
                </c:pt>
                <c:pt idx="4">
                  <c:v>29.47</c:v>
                </c:pt>
              </c:numCache>
            </c:numRef>
          </c:val>
          <c:extLst>
            <c:ext xmlns:c16="http://schemas.microsoft.com/office/drawing/2014/chart" uri="{C3380CC4-5D6E-409C-BE32-E72D297353CC}">
              <c16:uniqueId val="{00000000-067D-438E-8269-6AC32FB5CC7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10.84</c:v>
                </c:pt>
                <c:pt idx="3">
                  <c:v>15.33</c:v>
                </c:pt>
                <c:pt idx="4">
                  <c:v>16.760000000000002</c:v>
                </c:pt>
              </c:numCache>
            </c:numRef>
          </c:val>
          <c:smooth val="0"/>
          <c:extLst>
            <c:ext xmlns:c16="http://schemas.microsoft.com/office/drawing/2014/chart" uri="{C3380CC4-5D6E-409C-BE32-E72D297353CC}">
              <c16:uniqueId val="{00000001-067D-438E-8269-6AC32FB5CC7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8D-45AC-864C-7A575078096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7.31</c:v>
                </c:pt>
                <c:pt idx="3">
                  <c:v>7.48</c:v>
                </c:pt>
                <c:pt idx="4">
                  <c:v>11.94</c:v>
                </c:pt>
              </c:numCache>
            </c:numRef>
          </c:val>
          <c:smooth val="0"/>
          <c:extLst>
            <c:ext xmlns:c16="http://schemas.microsoft.com/office/drawing/2014/chart" uri="{C3380CC4-5D6E-409C-BE32-E72D297353CC}">
              <c16:uniqueId val="{00000001-088D-45AC-864C-7A575078096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910.86</c:v>
                </c:pt>
                <c:pt idx="1">
                  <c:v>1133.1099999999999</c:v>
                </c:pt>
                <c:pt idx="2">
                  <c:v>872.11</c:v>
                </c:pt>
                <c:pt idx="3">
                  <c:v>201.38</c:v>
                </c:pt>
                <c:pt idx="4">
                  <c:v>561.44000000000005</c:v>
                </c:pt>
              </c:numCache>
            </c:numRef>
          </c:val>
          <c:extLst>
            <c:ext xmlns:c16="http://schemas.microsoft.com/office/drawing/2014/chart" uri="{C3380CC4-5D6E-409C-BE32-E72D297353CC}">
              <c16:uniqueId val="{00000000-C542-4328-80C5-CD06A1693F5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355.27</c:v>
                </c:pt>
                <c:pt idx="3">
                  <c:v>359.7</c:v>
                </c:pt>
                <c:pt idx="4">
                  <c:v>362.93</c:v>
                </c:pt>
              </c:numCache>
            </c:numRef>
          </c:val>
          <c:smooth val="0"/>
          <c:extLst>
            <c:ext xmlns:c16="http://schemas.microsoft.com/office/drawing/2014/chart" uri="{C3380CC4-5D6E-409C-BE32-E72D297353CC}">
              <c16:uniqueId val="{00000001-C542-4328-80C5-CD06A1693F5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125.67</c:v>
                </c:pt>
                <c:pt idx="1">
                  <c:v>115.24</c:v>
                </c:pt>
                <c:pt idx="2">
                  <c:v>104.89</c:v>
                </c:pt>
                <c:pt idx="3">
                  <c:v>94.89</c:v>
                </c:pt>
                <c:pt idx="4">
                  <c:v>86.03</c:v>
                </c:pt>
              </c:numCache>
            </c:numRef>
          </c:val>
          <c:extLst>
            <c:ext xmlns:c16="http://schemas.microsoft.com/office/drawing/2014/chart" uri="{C3380CC4-5D6E-409C-BE32-E72D297353CC}">
              <c16:uniqueId val="{00000000-05AB-436A-8ED8-B7EA404A96B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458.27</c:v>
                </c:pt>
                <c:pt idx="3">
                  <c:v>447.01</c:v>
                </c:pt>
                <c:pt idx="4">
                  <c:v>439.05</c:v>
                </c:pt>
              </c:numCache>
            </c:numRef>
          </c:val>
          <c:smooth val="0"/>
          <c:extLst>
            <c:ext xmlns:c16="http://schemas.microsoft.com/office/drawing/2014/chart" uri="{C3380CC4-5D6E-409C-BE32-E72D297353CC}">
              <c16:uniqueId val="{00000001-05AB-436A-8ED8-B7EA404A96B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110.87</c:v>
                </c:pt>
                <c:pt idx="1">
                  <c:v>121.36</c:v>
                </c:pt>
                <c:pt idx="2">
                  <c:v>97.45</c:v>
                </c:pt>
                <c:pt idx="3">
                  <c:v>111.22</c:v>
                </c:pt>
                <c:pt idx="4">
                  <c:v>98.15</c:v>
                </c:pt>
              </c:numCache>
            </c:numRef>
          </c:val>
          <c:extLst>
            <c:ext xmlns:c16="http://schemas.microsoft.com/office/drawing/2014/chart" uri="{C3380CC4-5D6E-409C-BE32-E72D297353CC}">
              <c16:uniqueId val="{00000000-3BEE-49F0-81FB-C848FADAADE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96.77</c:v>
                </c:pt>
                <c:pt idx="3">
                  <c:v>95.81</c:v>
                </c:pt>
                <c:pt idx="4">
                  <c:v>95.26</c:v>
                </c:pt>
              </c:numCache>
            </c:numRef>
          </c:val>
          <c:smooth val="0"/>
          <c:extLst>
            <c:ext xmlns:c16="http://schemas.microsoft.com/office/drawing/2014/chart" uri="{C3380CC4-5D6E-409C-BE32-E72D297353CC}">
              <c16:uniqueId val="{00000001-3BEE-49F0-81FB-C848FADAADE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92.01</c:v>
                </c:pt>
                <c:pt idx="1">
                  <c:v>83.97</c:v>
                </c:pt>
                <c:pt idx="2">
                  <c:v>104.66</c:v>
                </c:pt>
                <c:pt idx="3">
                  <c:v>91.7</c:v>
                </c:pt>
                <c:pt idx="4">
                  <c:v>103.65</c:v>
                </c:pt>
              </c:numCache>
            </c:numRef>
          </c:val>
          <c:extLst>
            <c:ext xmlns:c16="http://schemas.microsoft.com/office/drawing/2014/chart" uri="{C3380CC4-5D6E-409C-BE32-E72D297353CC}">
              <c16:uniqueId val="{00000000-7A0D-451E-98FC-B820772A939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187.18</c:v>
                </c:pt>
                <c:pt idx="3">
                  <c:v>189.58</c:v>
                </c:pt>
                <c:pt idx="4">
                  <c:v>192.82</c:v>
                </c:pt>
              </c:numCache>
            </c:numRef>
          </c:val>
          <c:smooth val="0"/>
          <c:extLst>
            <c:ext xmlns:c16="http://schemas.microsoft.com/office/drawing/2014/chart" uri="{C3380CC4-5D6E-409C-BE32-E72D297353CC}">
              <c16:uniqueId val="{00000001-7A0D-451E-98FC-B820772A939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高知県　香美市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26088</v>
      </c>
      <c r="AM8" s="61"/>
      <c r="AN8" s="61"/>
      <c r="AO8" s="61"/>
      <c r="AP8" s="61"/>
      <c r="AQ8" s="61"/>
      <c r="AR8" s="61"/>
      <c r="AS8" s="61"/>
      <c r="AT8" s="52">
        <f>データ!$S$6</f>
        <v>537.86</v>
      </c>
      <c r="AU8" s="53"/>
      <c r="AV8" s="53"/>
      <c r="AW8" s="53"/>
      <c r="AX8" s="53"/>
      <c r="AY8" s="53"/>
      <c r="AZ8" s="53"/>
      <c r="BA8" s="53"/>
      <c r="BB8" s="54">
        <f>データ!$T$6</f>
        <v>48.5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88.03</v>
      </c>
      <c r="J10" s="53"/>
      <c r="K10" s="53"/>
      <c r="L10" s="53"/>
      <c r="M10" s="53"/>
      <c r="N10" s="53"/>
      <c r="O10" s="64"/>
      <c r="P10" s="54">
        <f>データ!$P$6</f>
        <v>53.62</v>
      </c>
      <c r="Q10" s="54"/>
      <c r="R10" s="54"/>
      <c r="S10" s="54"/>
      <c r="T10" s="54"/>
      <c r="U10" s="54"/>
      <c r="V10" s="54"/>
      <c r="W10" s="61">
        <f>データ!$Q$6</f>
        <v>1980</v>
      </c>
      <c r="X10" s="61"/>
      <c r="Y10" s="61"/>
      <c r="Z10" s="61"/>
      <c r="AA10" s="61"/>
      <c r="AB10" s="61"/>
      <c r="AC10" s="61"/>
      <c r="AD10" s="2"/>
      <c r="AE10" s="2"/>
      <c r="AF10" s="2"/>
      <c r="AG10" s="2"/>
      <c r="AH10" s="4"/>
      <c r="AI10" s="4"/>
      <c r="AJ10" s="4"/>
      <c r="AK10" s="4"/>
      <c r="AL10" s="61">
        <f>データ!$U$6</f>
        <v>13919</v>
      </c>
      <c r="AM10" s="61"/>
      <c r="AN10" s="61"/>
      <c r="AO10" s="61"/>
      <c r="AP10" s="61"/>
      <c r="AQ10" s="61"/>
      <c r="AR10" s="61"/>
      <c r="AS10" s="61"/>
      <c r="AT10" s="52">
        <f>データ!$V$6</f>
        <v>13.26</v>
      </c>
      <c r="AU10" s="53"/>
      <c r="AV10" s="53"/>
      <c r="AW10" s="53"/>
      <c r="AX10" s="53"/>
      <c r="AY10" s="53"/>
      <c r="AZ10" s="53"/>
      <c r="BA10" s="53"/>
      <c r="BB10" s="54">
        <f>データ!$W$6</f>
        <v>1049.7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jkLc+rWsPwcRIyDDbVXUdaoSz5XmdXSvhym7v1YBkI5xV/0ok6Wk4ae6hQ+vwDOjlaoVNuXwRqiUfjyZUwh40w==" saltValue="uG8l0i4dp+hKELPvm/tl9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392120</v>
      </c>
      <c r="D6" s="34">
        <f t="shared" si="3"/>
        <v>46</v>
      </c>
      <c r="E6" s="34">
        <f t="shared" si="3"/>
        <v>1</v>
      </c>
      <c r="F6" s="34">
        <f t="shared" si="3"/>
        <v>0</v>
      </c>
      <c r="G6" s="34">
        <f t="shared" si="3"/>
        <v>1</v>
      </c>
      <c r="H6" s="34" t="str">
        <f t="shared" si="3"/>
        <v>高知県　香美市</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88.03</v>
      </c>
      <c r="P6" s="35">
        <f t="shared" si="3"/>
        <v>53.62</v>
      </c>
      <c r="Q6" s="35">
        <f t="shared" si="3"/>
        <v>1980</v>
      </c>
      <c r="R6" s="35">
        <f t="shared" si="3"/>
        <v>26088</v>
      </c>
      <c r="S6" s="35">
        <f t="shared" si="3"/>
        <v>537.86</v>
      </c>
      <c r="T6" s="35">
        <f t="shared" si="3"/>
        <v>48.5</v>
      </c>
      <c r="U6" s="35">
        <f t="shared" si="3"/>
        <v>13919</v>
      </c>
      <c r="V6" s="35">
        <f t="shared" si="3"/>
        <v>13.26</v>
      </c>
      <c r="W6" s="35">
        <f t="shared" si="3"/>
        <v>1049.7</v>
      </c>
      <c r="X6" s="36">
        <f>IF(X7="",NA(),X7)</f>
        <v>114.08</v>
      </c>
      <c r="Y6" s="36">
        <f t="shared" ref="Y6:AG6" si="4">IF(Y7="",NA(),Y7)</f>
        <v>126.2</v>
      </c>
      <c r="Z6" s="36">
        <f t="shared" si="4"/>
        <v>113.79</v>
      </c>
      <c r="AA6" s="36">
        <f t="shared" si="4"/>
        <v>116.48</v>
      </c>
      <c r="AB6" s="36">
        <f t="shared" si="4"/>
        <v>110.41</v>
      </c>
      <c r="AC6" s="36">
        <f t="shared" si="4"/>
        <v>111.06</v>
      </c>
      <c r="AD6" s="36">
        <f t="shared" si="4"/>
        <v>111.34</v>
      </c>
      <c r="AE6" s="36">
        <f t="shared" si="4"/>
        <v>110.02</v>
      </c>
      <c r="AF6" s="36">
        <f t="shared" si="4"/>
        <v>108.76</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7.31</v>
      </c>
      <c r="AQ6" s="36">
        <f t="shared" si="5"/>
        <v>7.48</v>
      </c>
      <c r="AR6" s="36">
        <f t="shared" si="5"/>
        <v>11.94</v>
      </c>
      <c r="AS6" s="35" t="str">
        <f>IF(AS7="","",IF(AS7="-","【-】","【"&amp;SUBSTITUTE(TEXT(AS7,"#,##0.00"),"-","△")&amp;"】"))</f>
        <v>【1.08】</v>
      </c>
      <c r="AT6" s="36">
        <f>IF(AT7="",NA(),AT7)</f>
        <v>910.86</v>
      </c>
      <c r="AU6" s="36">
        <f t="shared" ref="AU6:BC6" si="6">IF(AU7="",NA(),AU7)</f>
        <v>1133.1099999999999</v>
      </c>
      <c r="AV6" s="36">
        <f t="shared" si="6"/>
        <v>872.11</v>
      </c>
      <c r="AW6" s="36">
        <f t="shared" si="6"/>
        <v>201.38</v>
      </c>
      <c r="AX6" s="36">
        <f t="shared" si="6"/>
        <v>561.44000000000005</v>
      </c>
      <c r="AY6" s="36">
        <f t="shared" si="6"/>
        <v>398.29</v>
      </c>
      <c r="AZ6" s="36">
        <f t="shared" si="6"/>
        <v>388.67</v>
      </c>
      <c r="BA6" s="36">
        <f t="shared" si="6"/>
        <v>355.27</v>
      </c>
      <c r="BB6" s="36">
        <f t="shared" si="6"/>
        <v>359.7</v>
      </c>
      <c r="BC6" s="36">
        <f t="shared" si="6"/>
        <v>362.93</v>
      </c>
      <c r="BD6" s="35" t="str">
        <f>IF(BD7="","",IF(BD7="-","【-】","【"&amp;SUBSTITUTE(TEXT(BD7,"#,##0.00"),"-","△")&amp;"】"))</f>
        <v>【264.97】</v>
      </c>
      <c r="BE6" s="36">
        <f>IF(BE7="",NA(),BE7)</f>
        <v>125.67</v>
      </c>
      <c r="BF6" s="36">
        <f t="shared" ref="BF6:BN6" si="7">IF(BF7="",NA(),BF7)</f>
        <v>115.24</v>
      </c>
      <c r="BG6" s="36">
        <f t="shared" si="7"/>
        <v>104.89</v>
      </c>
      <c r="BH6" s="36">
        <f t="shared" si="7"/>
        <v>94.89</v>
      </c>
      <c r="BI6" s="36">
        <f t="shared" si="7"/>
        <v>86.03</v>
      </c>
      <c r="BJ6" s="36">
        <f t="shared" si="7"/>
        <v>431</v>
      </c>
      <c r="BK6" s="36">
        <f t="shared" si="7"/>
        <v>422.5</v>
      </c>
      <c r="BL6" s="36">
        <f t="shared" si="7"/>
        <v>458.27</v>
      </c>
      <c r="BM6" s="36">
        <f t="shared" si="7"/>
        <v>447.01</v>
      </c>
      <c r="BN6" s="36">
        <f t="shared" si="7"/>
        <v>439.05</v>
      </c>
      <c r="BO6" s="35" t="str">
        <f>IF(BO7="","",IF(BO7="-","【-】","【"&amp;SUBSTITUTE(TEXT(BO7,"#,##0.00"),"-","△")&amp;"】"))</f>
        <v>【266.61】</v>
      </c>
      <c r="BP6" s="36">
        <f>IF(BP7="",NA(),BP7)</f>
        <v>110.87</v>
      </c>
      <c r="BQ6" s="36">
        <f t="shared" ref="BQ6:BY6" si="8">IF(BQ7="",NA(),BQ7)</f>
        <v>121.36</v>
      </c>
      <c r="BR6" s="36">
        <f t="shared" si="8"/>
        <v>97.45</v>
      </c>
      <c r="BS6" s="36">
        <f t="shared" si="8"/>
        <v>111.22</v>
      </c>
      <c r="BT6" s="36">
        <f t="shared" si="8"/>
        <v>98.15</v>
      </c>
      <c r="BU6" s="36">
        <f t="shared" si="8"/>
        <v>100.82</v>
      </c>
      <c r="BV6" s="36">
        <f t="shared" si="8"/>
        <v>101.64</v>
      </c>
      <c r="BW6" s="36">
        <f t="shared" si="8"/>
        <v>96.77</v>
      </c>
      <c r="BX6" s="36">
        <f t="shared" si="8"/>
        <v>95.81</v>
      </c>
      <c r="BY6" s="36">
        <f t="shared" si="8"/>
        <v>95.26</v>
      </c>
      <c r="BZ6" s="35" t="str">
        <f>IF(BZ7="","",IF(BZ7="-","【-】","【"&amp;SUBSTITUTE(TEXT(BZ7,"#,##0.00"),"-","△")&amp;"】"))</f>
        <v>【103.24】</v>
      </c>
      <c r="CA6" s="36">
        <f>IF(CA7="",NA(),CA7)</f>
        <v>92.01</v>
      </c>
      <c r="CB6" s="36">
        <f t="shared" ref="CB6:CJ6" si="9">IF(CB7="",NA(),CB7)</f>
        <v>83.97</v>
      </c>
      <c r="CC6" s="36">
        <f t="shared" si="9"/>
        <v>104.66</v>
      </c>
      <c r="CD6" s="36">
        <f t="shared" si="9"/>
        <v>91.7</v>
      </c>
      <c r="CE6" s="36">
        <f t="shared" si="9"/>
        <v>103.65</v>
      </c>
      <c r="CF6" s="36">
        <f t="shared" si="9"/>
        <v>179.55</v>
      </c>
      <c r="CG6" s="36">
        <f t="shared" si="9"/>
        <v>179.16</v>
      </c>
      <c r="CH6" s="36">
        <f t="shared" si="9"/>
        <v>187.18</v>
      </c>
      <c r="CI6" s="36">
        <f t="shared" si="9"/>
        <v>189.58</v>
      </c>
      <c r="CJ6" s="36">
        <f t="shared" si="9"/>
        <v>192.82</v>
      </c>
      <c r="CK6" s="35" t="str">
        <f>IF(CK7="","",IF(CK7="-","【-】","【"&amp;SUBSTITUTE(TEXT(CK7,"#,##0.00"),"-","△")&amp;"】"))</f>
        <v>【168.38】</v>
      </c>
      <c r="CL6" s="36">
        <f>IF(CL7="",NA(),CL7)</f>
        <v>79.06</v>
      </c>
      <c r="CM6" s="36">
        <f t="shared" ref="CM6:CU6" si="10">IF(CM7="",NA(),CM7)</f>
        <v>78.83</v>
      </c>
      <c r="CN6" s="36">
        <f t="shared" si="10"/>
        <v>80.2</v>
      </c>
      <c r="CO6" s="36">
        <f t="shared" si="10"/>
        <v>79.91</v>
      </c>
      <c r="CP6" s="36">
        <f t="shared" si="10"/>
        <v>81.069999999999993</v>
      </c>
      <c r="CQ6" s="36">
        <f t="shared" si="10"/>
        <v>53.52</v>
      </c>
      <c r="CR6" s="36">
        <f t="shared" si="10"/>
        <v>54.24</v>
      </c>
      <c r="CS6" s="36">
        <f t="shared" si="10"/>
        <v>55.88</v>
      </c>
      <c r="CT6" s="36">
        <f t="shared" si="10"/>
        <v>55.22</v>
      </c>
      <c r="CU6" s="36">
        <f t="shared" si="10"/>
        <v>54.05</v>
      </c>
      <c r="CV6" s="35" t="str">
        <f>IF(CV7="","",IF(CV7="-","【-】","【"&amp;SUBSTITUTE(TEXT(CV7,"#,##0.00"),"-","△")&amp;"】"))</f>
        <v>【60.00】</v>
      </c>
      <c r="CW6" s="36">
        <f>IF(CW7="",NA(),CW7)</f>
        <v>94.28</v>
      </c>
      <c r="CX6" s="36">
        <f t="shared" ref="CX6:DF6" si="11">IF(CX7="",NA(),CX7)</f>
        <v>95.76</v>
      </c>
      <c r="CY6" s="36">
        <f t="shared" si="11"/>
        <v>94.89</v>
      </c>
      <c r="CZ6" s="36">
        <f t="shared" si="11"/>
        <v>96.05</v>
      </c>
      <c r="DA6" s="36">
        <f t="shared" si="11"/>
        <v>94.94</v>
      </c>
      <c r="DB6" s="36">
        <f t="shared" si="11"/>
        <v>81.459999999999994</v>
      </c>
      <c r="DC6" s="36">
        <f t="shared" si="11"/>
        <v>81.680000000000007</v>
      </c>
      <c r="DD6" s="36">
        <f t="shared" si="11"/>
        <v>80.989999999999995</v>
      </c>
      <c r="DE6" s="36">
        <f t="shared" si="11"/>
        <v>80.930000000000007</v>
      </c>
      <c r="DF6" s="36">
        <f t="shared" si="11"/>
        <v>80.510000000000005</v>
      </c>
      <c r="DG6" s="35" t="str">
        <f>IF(DG7="","",IF(DG7="-","【-】","【"&amp;SUBSTITUTE(TEXT(DG7,"#,##0.00"),"-","△")&amp;"】"))</f>
        <v>【89.80】</v>
      </c>
      <c r="DH6" s="36">
        <f>IF(DH7="",NA(),DH7)</f>
        <v>61.19</v>
      </c>
      <c r="DI6" s="36">
        <f t="shared" ref="DI6:DQ6" si="12">IF(DI7="",NA(),DI7)</f>
        <v>63.46</v>
      </c>
      <c r="DJ6" s="36">
        <f t="shared" si="12"/>
        <v>65.7</v>
      </c>
      <c r="DK6" s="36">
        <f t="shared" si="12"/>
        <v>56.72</v>
      </c>
      <c r="DL6" s="36">
        <f t="shared" si="12"/>
        <v>59.38</v>
      </c>
      <c r="DM6" s="36">
        <f t="shared" si="12"/>
        <v>47.7</v>
      </c>
      <c r="DN6" s="36">
        <f t="shared" si="12"/>
        <v>48.14</v>
      </c>
      <c r="DO6" s="36">
        <f t="shared" si="12"/>
        <v>46.61</v>
      </c>
      <c r="DP6" s="36">
        <f t="shared" si="12"/>
        <v>47.97</v>
      </c>
      <c r="DQ6" s="36">
        <f t="shared" si="12"/>
        <v>49.12</v>
      </c>
      <c r="DR6" s="35" t="str">
        <f>IF(DR7="","",IF(DR7="-","【-】","【"&amp;SUBSTITUTE(TEXT(DR7,"#,##0.00"),"-","△")&amp;"】"))</f>
        <v>【49.59】</v>
      </c>
      <c r="DS6" s="36">
        <f>IF(DS7="",NA(),DS7)</f>
        <v>14.92</v>
      </c>
      <c r="DT6" s="36">
        <f t="shared" ref="DT6:EB6" si="13">IF(DT7="",NA(),DT7)</f>
        <v>17.41</v>
      </c>
      <c r="DU6" s="36">
        <f t="shared" si="13"/>
        <v>21.07</v>
      </c>
      <c r="DV6" s="36">
        <f t="shared" si="13"/>
        <v>25.95</v>
      </c>
      <c r="DW6" s="36">
        <f t="shared" si="13"/>
        <v>29.47</v>
      </c>
      <c r="DX6" s="36">
        <f t="shared" si="13"/>
        <v>7.26</v>
      </c>
      <c r="DY6" s="36">
        <f t="shared" si="13"/>
        <v>11.13</v>
      </c>
      <c r="DZ6" s="36">
        <f t="shared" si="13"/>
        <v>10.84</v>
      </c>
      <c r="EA6" s="36">
        <f t="shared" si="13"/>
        <v>15.33</v>
      </c>
      <c r="EB6" s="36">
        <f t="shared" si="13"/>
        <v>16.760000000000002</v>
      </c>
      <c r="EC6" s="35" t="str">
        <f>IF(EC7="","",IF(EC7="-","【-】","【"&amp;SUBSTITUTE(TEXT(EC7,"#,##0.00"),"-","△")&amp;"】"))</f>
        <v>【19.44】</v>
      </c>
      <c r="ED6" s="35">
        <f>IF(ED7="",NA(),ED7)</f>
        <v>0</v>
      </c>
      <c r="EE6" s="35">
        <f t="shared" ref="EE6:EM6" si="14">IF(EE7="",NA(),EE7)</f>
        <v>0</v>
      </c>
      <c r="EF6" s="35">
        <f t="shared" si="14"/>
        <v>0</v>
      </c>
      <c r="EG6" s="36">
        <f t="shared" si="14"/>
        <v>0.08</v>
      </c>
      <c r="EH6" s="35">
        <f t="shared" si="14"/>
        <v>0</v>
      </c>
      <c r="EI6" s="36">
        <f t="shared" si="14"/>
        <v>1.65</v>
      </c>
      <c r="EJ6" s="36">
        <f t="shared" si="14"/>
        <v>0.47</v>
      </c>
      <c r="EK6" s="36">
        <f t="shared" si="14"/>
        <v>0.39</v>
      </c>
      <c r="EL6" s="36">
        <f t="shared" si="14"/>
        <v>0.43</v>
      </c>
      <c r="EM6" s="36">
        <f t="shared" si="14"/>
        <v>0.42</v>
      </c>
      <c r="EN6" s="35" t="str">
        <f>IF(EN7="","",IF(EN7="-","【-】","【"&amp;SUBSTITUTE(TEXT(EN7,"#,##0.00"),"-","△")&amp;"】"))</f>
        <v>【0.68】</v>
      </c>
    </row>
    <row r="7" spans="1:144" s="37" customFormat="1" x14ac:dyDescent="0.15">
      <c r="A7" s="29"/>
      <c r="B7" s="38">
        <v>2019</v>
      </c>
      <c r="C7" s="38">
        <v>392120</v>
      </c>
      <c r="D7" s="38">
        <v>46</v>
      </c>
      <c r="E7" s="38">
        <v>1</v>
      </c>
      <c r="F7" s="38">
        <v>0</v>
      </c>
      <c r="G7" s="38">
        <v>1</v>
      </c>
      <c r="H7" s="38" t="s">
        <v>93</v>
      </c>
      <c r="I7" s="38" t="s">
        <v>94</v>
      </c>
      <c r="J7" s="38" t="s">
        <v>95</v>
      </c>
      <c r="K7" s="38" t="s">
        <v>96</v>
      </c>
      <c r="L7" s="38" t="s">
        <v>97</v>
      </c>
      <c r="M7" s="38" t="s">
        <v>98</v>
      </c>
      <c r="N7" s="39" t="s">
        <v>99</v>
      </c>
      <c r="O7" s="39">
        <v>88.03</v>
      </c>
      <c r="P7" s="39">
        <v>53.62</v>
      </c>
      <c r="Q7" s="39">
        <v>1980</v>
      </c>
      <c r="R7" s="39">
        <v>26088</v>
      </c>
      <c r="S7" s="39">
        <v>537.86</v>
      </c>
      <c r="T7" s="39">
        <v>48.5</v>
      </c>
      <c r="U7" s="39">
        <v>13919</v>
      </c>
      <c r="V7" s="39">
        <v>13.26</v>
      </c>
      <c r="W7" s="39">
        <v>1049.7</v>
      </c>
      <c r="X7" s="39">
        <v>114.08</v>
      </c>
      <c r="Y7" s="39">
        <v>126.2</v>
      </c>
      <c r="Z7" s="39">
        <v>113.79</v>
      </c>
      <c r="AA7" s="39">
        <v>116.48</v>
      </c>
      <c r="AB7" s="39">
        <v>110.41</v>
      </c>
      <c r="AC7" s="39">
        <v>111.06</v>
      </c>
      <c r="AD7" s="39">
        <v>111.34</v>
      </c>
      <c r="AE7" s="39">
        <v>110.02</v>
      </c>
      <c r="AF7" s="39">
        <v>108.76</v>
      </c>
      <c r="AG7" s="39">
        <v>108.46</v>
      </c>
      <c r="AH7" s="39">
        <v>112.01</v>
      </c>
      <c r="AI7" s="39">
        <v>0</v>
      </c>
      <c r="AJ7" s="39">
        <v>0</v>
      </c>
      <c r="AK7" s="39">
        <v>0</v>
      </c>
      <c r="AL7" s="39">
        <v>0</v>
      </c>
      <c r="AM7" s="39">
        <v>0</v>
      </c>
      <c r="AN7" s="39">
        <v>9.35</v>
      </c>
      <c r="AO7" s="39">
        <v>10.130000000000001</v>
      </c>
      <c r="AP7" s="39">
        <v>7.31</v>
      </c>
      <c r="AQ7" s="39">
        <v>7.48</v>
      </c>
      <c r="AR7" s="39">
        <v>11.94</v>
      </c>
      <c r="AS7" s="39">
        <v>1.08</v>
      </c>
      <c r="AT7" s="39">
        <v>910.86</v>
      </c>
      <c r="AU7" s="39">
        <v>1133.1099999999999</v>
      </c>
      <c r="AV7" s="39">
        <v>872.11</v>
      </c>
      <c r="AW7" s="39">
        <v>201.38</v>
      </c>
      <c r="AX7" s="39">
        <v>561.44000000000005</v>
      </c>
      <c r="AY7" s="39">
        <v>398.29</v>
      </c>
      <c r="AZ7" s="39">
        <v>388.67</v>
      </c>
      <c r="BA7" s="39">
        <v>355.27</v>
      </c>
      <c r="BB7" s="39">
        <v>359.7</v>
      </c>
      <c r="BC7" s="39">
        <v>362.93</v>
      </c>
      <c r="BD7" s="39">
        <v>264.97000000000003</v>
      </c>
      <c r="BE7" s="39">
        <v>125.67</v>
      </c>
      <c r="BF7" s="39">
        <v>115.24</v>
      </c>
      <c r="BG7" s="39">
        <v>104.89</v>
      </c>
      <c r="BH7" s="39">
        <v>94.89</v>
      </c>
      <c r="BI7" s="39">
        <v>86.03</v>
      </c>
      <c r="BJ7" s="39">
        <v>431</v>
      </c>
      <c r="BK7" s="39">
        <v>422.5</v>
      </c>
      <c r="BL7" s="39">
        <v>458.27</v>
      </c>
      <c r="BM7" s="39">
        <v>447.01</v>
      </c>
      <c r="BN7" s="39">
        <v>439.05</v>
      </c>
      <c r="BO7" s="39">
        <v>266.61</v>
      </c>
      <c r="BP7" s="39">
        <v>110.87</v>
      </c>
      <c r="BQ7" s="39">
        <v>121.36</v>
      </c>
      <c r="BR7" s="39">
        <v>97.45</v>
      </c>
      <c r="BS7" s="39">
        <v>111.22</v>
      </c>
      <c r="BT7" s="39">
        <v>98.15</v>
      </c>
      <c r="BU7" s="39">
        <v>100.82</v>
      </c>
      <c r="BV7" s="39">
        <v>101.64</v>
      </c>
      <c r="BW7" s="39">
        <v>96.77</v>
      </c>
      <c r="BX7" s="39">
        <v>95.81</v>
      </c>
      <c r="BY7" s="39">
        <v>95.26</v>
      </c>
      <c r="BZ7" s="39">
        <v>103.24</v>
      </c>
      <c r="CA7" s="39">
        <v>92.01</v>
      </c>
      <c r="CB7" s="39">
        <v>83.97</v>
      </c>
      <c r="CC7" s="39">
        <v>104.66</v>
      </c>
      <c r="CD7" s="39">
        <v>91.7</v>
      </c>
      <c r="CE7" s="39">
        <v>103.65</v>
      </c>
      <c r="CF7" s="39">
        <v>179.55</v>
      </c>
      <c r="CG7" s="39">
        <v>179.16</v>
      </c>
      <c r="CH7" s="39">
        <v>187.18</v>
      </c>
      <c r="CI7" s="39">
        <v>189.58</v>
      </c>
      <c r="CJ7" s="39">
        <v>192.82</v>
      </c>
      <c r="CK7" s="39">
        <v>168.38</v>
      </c>
      <c r="CL7" s="39">
        <v>79.06</v>
      </c>
      <c r="CM7" s="39">
        <v>78.83</v>
      </c>
      <c r="CN7" s="39">
        <v>80.2</v>
      </c>
      <c r="CO7" s="39">
        <v>79.91</v>
      </c>
      <c r="CP7" s="39">
        <v>81.069999999999993</v>
      </c>
      <c r="CQ7" s="39">
        <v>53.52</v>
      </c>
      <c r="CR7" s="39">
        <v>54.24</v>
      </c>
      <c r="CS7" s="39">
        <v>55.88</v>
      </c>
      <c r="CT7" s="39">
        <v>55.22</v>
      </c>
      <c r="CU7" s="39">
        <v>54.05</v>
      </c>
      <c r="CV7" s="39">
        <v>60</v>
      </c>
      <c r="CW7" s="39">
        <v>94.28</v>
      </c>
      <c r="CX7" s="39">
        <v>95.76</v>
      </c>
      <c r="CY7" s="39">
        <v>94.89</v>
      </c>
      <c r="CZ7" s="39">
        <v>96.05</v>
      </c>
      <c r="DA7" s="39">
        <v>94.94</v>
      </c>
      <c r="DB7" s="39">
        <v>81.459999999999994</v>
      </c>
      <c r="DC7" s="39">
        <v>81.680000000000007</v>
      </c>
      <c r="DD7" s="39">
        <v>80.989999999999995</v>
      </c>
      <c r="DE7" s="39">
        <v>80.930000000000007</v>
      </c>
      <c r="DF7" s="39">
        <v>80.510000000000005</v>
      </c>
      <c r="DG7" s="39">
        <v>89.8</v>
      </c>
      <c r="DH7" s="39">
        <v>61.19</v>
      </c>
      <c r="DI7" s="39">
        <v>63.46</v>
      </c>
      <c r="DJ7" s="39">
        <v>65.7</v>
      </c>
      <c r="DK7" s="39">
        <v>56.72</v>
      </c>
      <c r="DL7" s="39">
        <v>59.38</v>
      </c>
      <c r="DM7" s="39">
        <v>47.7</v>
      </c>
      <c r="DN7" s="39">
        <v>48.14</v>
      </c>
      <c r="DO7" s="39">
        <v>46.61</v>
      </c>
      <c r="DP7" s="39">
        <v>47.97</v>
      </c>
      <c r="DQ7" s="39">
        <v>49.12</v>
      </c>
      <c r="DR7" s="39">
        <v>49.59</v>
      </c>
      <c r="DS7" s="39">
        <v>14.92</v>
      </c>
      <c r="DT7" s="39">
        <v>17.41</v>
      </c>
      <c r="DU7" s="39">
        <v>21.07</v>
      </c>
      <c r="DV7" s="39">
        <v>25.95</v>
      </c>
      <c r="DW7" s="39">
        <v>29.47</v>
      </c>
      <c r="DX7" s="39">
        <v>7.26</v>
      </c>
      <c r="DY7" s="39">
        <v>11.13</v>
      </c>
      <c r="DZ7" s="39">
        <v>10.84</v>
      </c>
      <c r="EA7" s="39">
        <v>15.33</v>
      </c>
      <c r="EB7" s="39">
        <v>16.760000000000002</v>
      </c>
      <c r="EC7" s="39">
        <v>19.440000000000001</v>
      </c>
      <c r="ED7" s="39">
        <v>0</v>
      </c>
      <c r="EE7" s="39">
        <v>0</v>
      </c>
      <c r="EF7" s="39">
        <v>0</v>
      </c>
      <c r="EG7" s="39">
        <v>0.08</v>
      </c>
      <c r="EH7" s="39">
        <v>0</v>
      </c>
      <c r="EI7" s="39">
        <v>1.65</v>
      </c>
      <c r="EJ7" s="39">
        <v>0.47</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2021-01-21T05:42:01Z</cp:lastPrinted>
  <dcterms:created xsi:type="dcterms:W3CDTF">2020-12-04T02:14:41Z</dcterms:created>
  <dcterms:modified xsi:type="dcterms:W3CDTF">2021-01-26T05:38:48Z</dcterms:modified>
  <cp:category/>
</cp:coreProperties>
</file>