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an0263\Desktop\R20112経営比較分析表\香南市\"/>
    </mc:Choice>
  </mc:AlternateContent>
  <workbookProtection workbookAlgorithmName="SHA-512" workbookHashValue="DRH89ZF0SqamUIy27HET8RplJ9UcWMsMe41Y2vQ2+xyfodOi2GpN/wJZ4feln8S5urZXzU0/m2pdoHwFdJhPLw==" workbookSaltValue="JgFHEdNJCs6iYZBn/jAOi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B10" i="5"/>
  <c r="DR10" i="5"/>
  <c r="DQ10" i="5"/>
  <c r="DG10" i="5"/>
  <c r="CJ10" i="5"/>
  <c r="BZ10" i="5"/>
  <c r="BY10" i="5"/>
  <c r="BO10" i="5"/>
  <c r="AR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CZ32" i="4"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Q10" i="5"/>
  <c r="AU10" i="5"/>
  <c r="BE10" i="5"/>
  <c r="CI10" i="5"/>
  <c r="CM10" i="5"/>
  <c r="CW10" i="5"/>
  <c r="EA10" i="5"/>
  <c r="EE10" i="5"/>
  <c r="X10" i="5"/>
  <c r="BB10" i="5"/>
  <c r="BF10" i="5"/>
  <c r="BP10" i="5"/>
  <c r="CT10" i="5"/>
  <c r="CX10" i="5"/>
  <c r="DH10" i="5"/>
  <c r="Y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<sst xmlns="http://schemas.openxmlformats.org/spreadsheetml/2006/main" count="262" uniqueCount="107">
  <si>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</si>
  <si>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</si>
  <si>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</si>
  <si>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</si>
  <si>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</si>
  <si>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</si>
  <si>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</si>
  <si>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</si>
  <si>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</si>
  <si>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</si>
  <si>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</si>
  <si>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</si>
  <si>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</si>
  <si>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</si>
  <si>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</si>
  <si>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</si>
  <si>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</si>
  <si>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</si>
  <si>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</si>
  <si>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</si>
  <si>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</si>
  <si>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</si>
  <si>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</si>
  <si>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</si>
  <si>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</si>
  <si>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</si>
  <si>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</si>
  <si>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</si>
  <si>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</si>
  <si>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</si>
  <si>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</si>
  <si>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</si>
  <si>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</si>
  <si>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</si>
  <si>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</si>
  <si>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</si>
  <si>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</si>
  <si>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</si>
  <si>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</si>
  <si>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</si>
  <si>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</si>
  <si>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</si>
  <si>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</si>
  <si>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</si>
  <si>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</si>
  <si>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</si>
  <si>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</si>
  <si>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</si>
  <si>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</si>
  <si>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</si>
  <si>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</si>
  <si>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</si>
  <si>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</si>
  <si>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</si>
  <si>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</si>
  <si>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</si>
  <si>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</si>
  <si>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</si>
  <si>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</si>
  <si>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</si>
  <si>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</si>
  <si>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</si>
  <si>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</si>
  <si>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</si>
  <si>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</si>
  <si>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</si>
  <si>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</si>
  <si>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</si>
  <si>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</si>
  <si>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</si>
  <si>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</si>
  <si>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</si>
  <si>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</si>
  <si>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</si>
  <si>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</si>
  <si>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</si>
  <si>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</si>
  <si>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</si>
  <si>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</si>
  <si>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</si>
  <si>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</si>
  <si>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</si>
  <si>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</si>
  <si>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</si>
  <si>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</si>
  <si>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</si>
  <si>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</si>
  <si>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</si>
  <si>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</si>
  <si>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392111</t>
  </si>
  <si>
    <t>46</t>
  </si>
  <si>
    <t>02</t>
  </si>
  <si>
    <t>0</t>
  </si>
  <si>
    <t>000</t>
  </si>
  <si>
    <t>高知県　香南市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</si>
  <si>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</si>
  <si>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</si>
  <si>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</si>
  <si>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</si>
  <si>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</si>
  <si>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</si>
  <si>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</si>
  <si>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</si>
  <si>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</si>
  <si>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</si>
  <si>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各施設・管路更新時期を迎える中、更新が出来ておらず防災対策の観点からも計画的取り組みが必要である。</t>
    <phoneticPr fontId="5"/>
  </si>
  <si>
    <t>香南市工業用水道事業は、各施設・管路更新など計画的な取り組みが必要である。
当事業は、令和元年11月30日で廃止し、香南工業用水へ統合した。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</si>
</sst>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51.63</c:v>
                </c:pt>
                <c:pt idx="1">
                  <c:v>53.58</c:v>
                </c:pt>
                <c:pt idx="2">
                  <c:v>55.09</c:v>
                </c:pt>
                <c:pt idx="3">
                  <c:v>66.63</c:v>
                </c:pt>
                <c:pt idx="4">
                  <c:v>68.39</c:v>
                </c:pt>
              </c:numCache>
            </c:numRef>
          </c:val>
          <c:extLst>
            <c:ext xmlns:c16="http://schemas.microsoft.com/office/drawing/2014/chart" uri="{C3380CC4-5D6E-409C-BE32-E72D297353CC}">
              <c16:uniqueId val="{00000000-435F-4381-8346-17B587560A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435F-4381-8346-17B587560A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22.32</c:v>
                </c:pt>
                <c:pt idx="4">
                  <c:v>290.17</c:v>
                </c:pt>
              </c:numCache>
            </c:numRef>
          </c:val>
          <c:extLst>
            <c:ext xmlns:c16="http://schemas.microsoft.com/office/drawing/2014/chart" uri="{C3380CC4-5D6E-409C-BE32-E72D297353CC}">
              <c16:uniqueId val="{00000000-C711-4AAB-98C8-69A34A4530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C711-4AAB-98C8-69A34A4530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170.19</c:v>
                </c:pt>
                <c:pt idx="1">
                  <c:v>160.01</c:v>
                </c:pt>
                <c:pt idx="2">
                  <c:v>228.04</c:v>
                </c:pt>
                <c:pt idx="3">
                  <c:v>96.27</c:v>
                </c:pt>
                <c:pt idx="4">
                  <c:v>39.159999999999997</c:v>
                </c:pt>
              </c:numCache>
            </c:numRef>
          </c:val>
          <c:extLst>
            <c:ext xmlns:c16="http://schemas.microsoft.com/office/drawing/2014/chart" uri="{C3380CC4-5D6E-409C-BE32-E72D297353CC}">
              <c16:uniqueId val="{00000000-03C2-4243-ADCB-E6F6ADB96F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03C2-4243-ADCB-E6F6ADB96F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89-4A8A-9F16-5AD84E0158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4889-4A8A-9F16-5AD84E0158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F0-4D4B-BDF9-479BCB314D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7CF0-4D4B-BDF9-479BCB314D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2354.5700000000002</c:v>
                </c:pt>
                <c:pt idx="1">
                  <c:v>5502.31</c:v>
                </c:pt>
                <c:pt idx="2">
                  <c:v>13013.95</c:v>
                </c:pt>
                <c:pt idx="3">
                  <c:v>31148.37</c:v>
                </c:pt>
                <c:pt idx="4">
                  <c:v>116483.51</c:v>
                </c:pt>
              </c:numCache>
            </c:numRef>
          </c:val>
          <c:extLst>
            <c:ext xmlns:c16="http://schemas.microsoft.com/office/drawing/2014/chart" uri="{C3380CC4-5D6E-409C-BE32-E72D297353CC}">
              <c16:uniqueId val="{00000000-CCAF-4F6A-AB46-F012644F4FA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CCAF-4F6A-AB46-F012644F4FA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3.76</c:v>
                </c:pt>
                <c:pt idx="1">
                  <c:v>0</c:v>
                </c:pt>
                <c:pt idx="2">
                  <c:v>0</c:v>
                </c:pt>
                <c:pt idx="3">
                  <c:v>0</c:v>
                </c:pt>
                <c:pt idx="4">
                  <c:v>0</c:v>
                </c:pt>
              </c:numCache>
            </c:numRef>
          </c:val>
          <c:extLst>
            <c:ext xmlns:c16="http://schemas.microsoft.com/office/drawing/2014/chart" uri="{C3380CC4-5D6E-409C-BE32-E72D297353CC}">
              <c16:uniqueId val="{00000000-E65E-43DF-A69B-FDE16789BEA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E65E-43DF-A69B-FDE16789BEA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173.23</c:v>
                </c:pt>
                <c:pt idx="1">
                  <c:v>163.05000000000001</c:v>
                </c:pt>
                <c:pt idx="2">
                  <c:v>249.29</c:v>
                </c:pt>
                <c:pt idx="3">
                  <c:v>80.489999999999995</c:v>
                </c:pt>
                <c:pt idx="4">
                  <c:v>25.46</c:v>
                </c:pt>
              </c:numCache>
            </c:numRef>
          </c:val>
          <c:extLst>
            <c:ext xmlns:c16="http://schemas.microsoft.com/office/drawing/2014/chart" uri="{C3380CC4-5D6E-409C-BE32-E72D297353CC}">
              <c16:uniqueId val="{00000000-72B3-48D1-9DA0-BA9B1B6B91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72B3-48D1-9DA0-BA9B1B6B91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16.170000000000002</c:v>
                </c:pt>
                <c:pt idx="1">
                  <c:v>17.170000000000002</c:v>
                </c:pt>
                <c:pt idx="2">
                  <c:v>11.24</c:v>
                </c:pt>
                <c:pt idx="3">
                  <c:v>34.770000000000003</c:v>
                </c:pt>
                <c:pt idx="4">
                  <c:v>88.95</c:v>
                </c:pt>
              </c:numCache>
            </c:numRef>
          </c:val>
          <c:extLst>
            <c:ext xmlns:c16="http://schemas.microsoft.com/office/drawing/2014/chart" uri="{C3380CC4-5D6E-409C-BE32-E72D297353CC}">
              <c16:uniqueId val="{00000000-EC46-40AC-8120-6F0BAC2FCD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EC46-40AC-8120-6F0BAC2FCD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51.15</c:v>
                </c:pt>
                <c:pt idx="1">
                  <c:v>49.5</c:v>
                </c:pt>
                <c:pt idx="2">
                  <c:v>51.95</c:v>
                </c:pt>
                <c:pt idx="3">
                  <c:v>7.35</c:v>
                </c:pt>
                <c:pt idx="4">
                  <c:v>2.68</c:v>
                </c:pt>
              </c:numCache>
            </c:numRef>
          </c:val>
          <c:extLst>
            <c:ext xmlns:c16="http://schemas.microsoft.com/office/drawing/2014/chart" uri="{C3380CC4-5D6E-409C-BE32-E72D297353CC}">
              <c16:uniqueId val="{00000000-4786-41BF-A01A-681DF0D753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4786-41BF-A01A-681DF0D753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98.75</c:v>
                </c:pt>
                <c:pt idx="1">
                  <c:v>69</c:v>
                </c:pt>
                <c:pt idx="2">
                  <c:v>69</c:v>
                </c:pt>
                <c:pt idx="3">
                  <c:v>24</c:v>
                </c:pt>
                <c:pt idx="4">
                  <c:v>24</c:v>
                </c:pt>
              </c:numCache>
            </c:numRef>
          </c:val>
          <c:extLst>
            <c:ext xmlns:c16="http://schemas.microsoft.com/office/drawing/2014/chart" uri="{C3380CC4-5D6E-409C-BE32-E72D297353CC}">
              <c16:uniqueId val="{00000000-81FC-4130-BFFB-EFD777AF56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81FC-4130-BFFB-EFD777AF56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IO49"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高知県　香南市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4000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107</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100</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960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170.19</v>
      </c>
      <c r="Y32" s="129"/>
      <c r="Z32" s="129"/>
      <c r="AA32" s="129"/>
      <c r="AB32" s="129"/>
      <c r="AC32" s="129"/>
      <c r="AD32" s="129"/>
      <c r="AE32" s="129"/>
      <c r="AF32" s="129"/>
      <c r="AG32" s="129"/>
      <c r="AH32" s="129"/>
      <c r="AI32" s="129"/>
      <c r="AJ32" s="129"/>
      <c r="AK32" s="129"/>
      <c r="AL32" s="129"/>
      <c r="AM32" s="129"/>
      <c r="AN32" s="129"/>
      <c r="AO32" s="129"/>
      <c r="AP32" s="129"/>
      <c r="AQ32" s="130"/>
      <c r="AR32" s="128">
        <f>データ!U6</f>
        <v>160.01</v>
      </c>
      <c r="AS32" s="129"/>
      <c r="AT32" s="129"/>
      <c r="AU32" s="129"/>
      <c r="AV32" s="129"/>
      <c r="AW32" s="129"/>
      <c r="AX32" s="129"/>
      <c r="AY32" s="129"/>
      <c r="AZ32" s="129"/>
      <c r="BA32" s="129"/>
      <c r="BB32" s="129"/>
      <c r="BC32" s="129"/>
      <c r="BD32" s="129"/>
      <c r="BE32" s="129"/>
      <c r="BF32" s="129"/>
      <c r="BG32" s="129"/>
      <c r="BH32" s="129"/>
      <c r="BI32" s="129"/>
      <c r="BJ32" s="129"/>
      <c r="BK32" s="130"/>
      <c r="BL32" s="128">
        <f>データ!V6</f>
        <v>228.04</v>
      </c>
      <c r="BM32" s="129"/>
      <c r="BN32" s="129"/>
      <c r="BO32" s="129"/>
      <c r="BP32" s="129"/>
      <c r="BQ32" s="129"/>
      <c r="BR32" s="129"/>
      <c r="BS32" s="129"/>
      <c r="BT32" s="129"/>
      <c r="BU32" s="129"/>
      <c r="BV32" s="129"/>
      <c r="BW32" s="129"/>
      <c r="BX32" s="129"/>
      <c r="BY32" s="129"/>
      <c r="BZ32" s="129"/>
      <c r="CA32" s="129"/>
      <c r="CB32" s="129"/>
      <c r="CC32" s="129"/>
      <c r="CD32" s="129"/>
      <c r="CE32" s="130"/>
      <c r="CF32" s="128">
        <f>データ!W6</f>
        <v>96.27</v>
      </c>
      <c r="CG32" s="129"/>
      <c r="CH32" s="129"/>
      <c r="CI32" s="129"/>
      <c r="CJ32" s="129"/>
      <c r="CK32" s="129"/>
      <c r="CL32" s="129"/>
      <c r="CM32" s="129"/>
      <c r="CN32" s="129"/>
      <c r="CO32" s="129"/>
      <c r="CP32" s="129"/>
      <c r="CQ32" s="129"/>
      <c r="CR32" s="129"/>
      <c r="CS32" s="129"/>
      <c r="CT32" s="129"/>
      <c r="CU32" s="129"/>
      <c r="CV32" s="129"/>
      <c r="CW32" s="129"/>
      <c r="CX32" s="129"/>
      <c r="CY32" s="130"/>
      <c r="CZ32" s="128">
        <f>データ!X6</f>
        <v>39.159999999999997</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22.32</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290.17</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2354.5700000000002</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5502.31</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13013.95</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31148.37</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116483.51</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3.76</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0</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0</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0</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0</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118.03</v>
      </c>
      <c r="Y33" s="129"/>
      <c r="Z33" s="129"/>
      <c r="AA33" s="129"/>
      <c r="AB33" s="129"/>
      <c r="AC33" s="129"/>
      <c r="AD33" s="129"/>
      <c r="AE33" s="129"/>
      <c r="AF33" s="129"/>
      <c r="AG33" s="129"/>
      <c r="AH33" s="129"/>
      <c r="AI33" s="129"/>
      <c r="AJ33" s="129"/>
      <c r="AK33" s="129"/>
      <c r="AL33" s="129"/>
      <c r="AM33" s="129"/>
      <c r="AN33" s="129"/>
      <c r="AO33" s="129"/>
      <c r="AP33" s="129"/>
      <c r="AQ33" s="130"/>
      <c r="AR33" s="128">
        <f>データ!Z6</f>
        <v>120</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113.67</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110.79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108.76</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101.87</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115.82</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118.97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121.15</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125.8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742.59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549.77</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730.25</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868.31</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732.52</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430.97</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536.28</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514.66</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504.81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498.01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106</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173.23</v>
      </c>
      <c r="Y55" s="129"/>
      <c r="Z55" s="129"/>
      <c r="AA55" s="129"/>
      <c r="AB55" s="129"/>
      <c r="AC55" s="129"/>
      <c r="AD55" s="129"/>
      <c r="AE55" s="129"/>
      <c r="AF55" s="129"/>
      <c r="AG55" s="129"/>
      <c r="AH55" s="129"/>
      <c r="AI55" s="129"/>
      <c r="AJ55" s="129"/>
      <c r="AK55" s="129"/>
      <c r="AL55" s="129"/>
      <c r="AM55" s="129"/>
      <c r="AN55" s="129"/>
      <c r="AO55" s="129"/>
      <c r="AP55" s="129"/>
      <c r="AQ55" s="130"/>
      <c r="AR55" s="128">
        <f>データ!BM6</f>
        <v>163.05000000000001</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249.29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80.489999999999995</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25.46</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16.170000000000002</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17.170000000000002</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11.24</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34.770000000000003</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88.95</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51.15</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49.5</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51.95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7.35</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2.68</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98.75</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69</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69</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24</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24</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100.16</v>
      </c>
      <c r="Y56" s="129"/>
      <c r="Z56" s="129"/>
      <c r="AA56" s="129"/>
      <c r="AB56" s="129"/>
      <c r="AC56" s="129"/>
      <c r="AD56" s="129"/>
      <c r="AE56" s="129"/>
      <c r="AF56" s="129"/>
      <c r="AG56" s="129"/>
      <c r="AH56" s="129"/>
      <c r="AI56" s="129"/>
      <c r="AJ56" s="129"/>
      <c r="AK56" s="129"/>
      <c r="AL56" s="129"/>
      <c r="AM56" s="129"/>
      <c r="AN56" s="129"/>
      <c r="AO56" s="129"/>
      <c r="AP56" s="129"/>
      <c r="AQ56" s="130"/>
      <c r="AR56" s="128">
        <f>データ!BR6</f>
        <v>100.54</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95.99</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94.91</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90.22</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42.5</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42.19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44.55</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47.36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49.94</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35.909999999999997</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35.54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35.24</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35.22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34.92</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52.54</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50.81</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50.28</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51.42</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50.9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106</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51.63</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53.58</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55.09</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66.63</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68.39</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53.92</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53.32</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53.4</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53.49</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54.3</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3.4</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3.56</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3.46</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3.28</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4.66</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0.19</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0.06</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0.13</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0.02</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0.06</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37</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1" t="str">
        <f>データ!AD6</f>
        <v>【119.03】</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t="str">
        <f>データ!AO6</f>
        <v>【25.49】</v>
      </c>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t="str">
        <f>データ!AZ6</f>
        <v>【420.52】</v>
      </c>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t="str">
        <f>データ!BK6</f>
        <v>【238.81】</v>
      </c>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t="str">
        <f>データ!BV6</f>
        <v>【115.00】</v>
      </c>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1"/>
      <c r="ED90" s="151"/>
      <c r="EE90" s="151"/>
      <c r="EF90" s="151"/>
      <c r="EG90" s="151"/>
      <c r="EH90" s="151" t="str">
        <f>データ!CG6</f>
        <v>【18.60】</v>
      </c>
      <c r="EI90" s="151"/>
      <c r="EJ90" s="151"/>
      <c r="EK90" s="151"/>
      <c r="EL90" s="151"/>
      <c r="EM90" s="151"/>
      <c r="EN90" s="151"/>
      <c r="EO90" s="151"/>
      <c r="EP90" s="151"/>
      <c r="EQ90" s="151"/>
      <c r="ER90" s="151"/>
      <c r="ES90" s="151"/>
      <c r="ET90" s="151"/>
      <c r="EU90" s="151"/>
      <c r="EV90" s="151"/>
      <c r="EW90" s="151"/>
      <c r="EX90" s="151"/>
      <c r="EY90" s="151"/>
      <c r="EZ90" s="151"/>
      <c r="FA90" s="151"/>
      <c r="FB90" s="151"/>
      <c r="FC90" s="151"/>
      <c r="FD90" s="151"/>
      <c r="FE90" s="151"/>
      <c r="FF90" s="151"/>
      <c r="FG90" s="151"/>
      <c r="FH90" s="151"/>
      <c r="FI90" s="151"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1"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1"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1"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1"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Tbsw9M6rqEoa6eLvthKijkYcwXLEAjekUJQALthjdpT7XLKaGll7BUojoL2Vlb8D0DyAiPCD6lG7+BoU9LoyHQ==" saltValue="T5GSSNixPAtepKQK1AEtR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4" t="s">
        <v>47</v>
      </c>
      <c r="I3" s="155"/>
      <c r="J3" s="155"/>
      <c r="K3" s="155"/>
      <c r="L3" s="155"/>
      <c r="M3" s="155"/>
      <c r="N3" s="155"/>
      <c r="O3" s="155"/>
      <c r="P3" s="155"/>
      <c r="Q3" s="155"/>
      <c r="R3" s="155"/>
      <c r="S3" s="155"/>
      <c r="T3" s="158" t="s">
        <v>48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49</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170.19</v>
      </c>
      <c r="U6" s="52">
        <f>U7</f>
        <v>160.01</v>
      </c>
      <c r="V6" s="52">
        <f>V7</f>
        <v>228.04</v>
      </c>
      <c r="W6" s="52">
        <f>W7</f>
        <v>96.27</v>
      </c>
      <c r="X6" s="52">
        <f t="shared" si="3"/>
        <v>39.159999999999997</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22.32</v>
      </c>
      <c r="AI6" s="52">
        <f t="shared" si="3"/>
        <v>290.17</v>
      </c>
      <c r="AJ6" s="52">
        <f t="shared" si="3"/>
        <v>101.87</v>
      </c>
      <c r="AK6" s="52">
        <f t="shared" si="3"/>
        <v>115.82</v>
      </c>
      <c r="AL6" s="52">
        <f t="shared" si="3"/>
        <v>118.97</v>
      </c>
      <c r="AM6" s="52">
        <f t="shared" si="3"/>
        <v>121.15</v>
      </c>
      <c r="AN6" s="52">
        <f t="shared" si="3"/>
        <v>125.8</v>
      </c>
      <c r="AO6" s="50" t="str">
        <f>IF(AO7="-","【-】","【"&amp;SUBSTITUTE(TEXT(AO7,"#,##0.00"),"-","△")&amp;"】")</f>
        <v>【25.49】</v>
      </c>
      <c r="AP6" s="52">
        <f t="shared" si="3"/>
        <v>2354.5700000000002</v>
      </c>
      <c r="AQ6" s="52">
        <f>AQ7</f>
        <v>5502.31</v>
      </c>
      <c r="AR6" s="52">
        <f>AR7</f>
        <v>13013.95</v>
      </c>
      <c r="AS6" s="52">
        <f>AS7</f>
        <v>31148.37</v>
      </c>
      <c r="AT6" s="52">
        <f t="shared" si="3"/>
        <v>116483.51</v>
      </c>
      <c r="AU6" s="52">
        <f t="shared" si="3"/>
        <v>742.59</v>
      </c>
      <c r="AV6" s="52">
        <f t="shared" si="3"/>
        <v>549.77</v>
      </c>
      <c r="AW6" s="52">
        <f t="shared" si="3"/>
        <v>730.25</v>
      </c>
      <c r="AX6" s="52">
        <f t="shared" si="3"/>
        <v>868.31</v>
      </c>
      <c r="AY6" s="52">
        <f t="shared" si="3"/>
        <v>732.52</v>
      </c>
      <c r="AZ6" s="50" t="str">
        <f>IF(AZ7="-","【-】","【"&amp;SUBSTITUTE(TEXT(AZ7,"#,##0.00"),"-","△")&amp;"】")</f>
        <v>【420.52】</v>
      </c>
      <c r="BA6" s="52">
        <f t="shared" si="3"/>
        <v>3.76</v>
      </c>
      <c r="BB6" s="52">
        <f>BB7</f>
        <v>0</v>
      </c>
      <c r="BC6" s="52">
        <f>BC7</f>
        <v>0</v>
      </c>
      <c r="BD6" s="52">
        <f>BD7</f>
        <v>0</v>
      </c>
      <c r="BE6" s="52">
        <f t="shared" si="3"/>
        <v>0</v>
      </c>
      <c r="BF6" s="52">
        <f t="shared" si="3"/>
        <v>430.97</v>
      </c>
      <c r="BG6" s="52">
        <f t="shared" si="3"/>
        <v>536.28</v>
      </c>
      <c r="BH6" s="52">
        <f t="shared" si="3"/>
        <v>514.66</v>
      </c>
      <c r="BI6" s="52">
        <f t="shared" si="3"/>
        <v>504.81</v>
      </c>
      <c r="BJ6" s="52">
        <f t="shared" si="3"/>
        <v>498.01</v>
      </c>
      <c r="BK6" s="50" t="str">
        <f>IF(BK7="-","【-】","【"&amp;SUBSTITUTE(TEXT(BK7,"#,##0.00"),"-","△")&amp;"】")</f>
        <v>【238.81】</v>
      </c>
      <c r="BL6" s="52">
        <f t="shared" si="3"/>
        <v>173.23</v>
      </c>
      <c r="BM6" s="52">
        <f>BM7</f>
        <v>163.05000000000001</v>
      </c>
      <c r="BN6" s="52">
        <f>BN7</f>
        <v>249.29</v>
      </c>
      <c r="BO6" s="52">
        <f>BO7</f>
        <v>80.489999999999995</v>
      </c>
      <c r="BP6" s="52">
        <f t="shared" si="3"/>
        <v>25.46</v>
      </c>
      <c r="BQ6" s="52">
        <f t="shared" si="3"/>
        <v>100.16</v>
      </c>
      <c r="BR6" s="52">
        <f t="shared" si="3"/>
        <v>100.54</v>
      </c>
      <c r="BS6" s="52">
        <f t="shared" si="3"/>
        <v>95.99</v>
      </c>
      <c r="BT6" s="52">
        <f t="shared" si="3"/>
        <v>94.91</v>
      </c>
      <c r="BU6" s="52">
        <f t="shared" si="3"/>
        <v>90.22</v>
      </c>
      <c r="BV6" s="50" t="str">
        <f>IF(BV7="-","【-】","【"&amp;SUBSTITUTE(TEXT(BV7,"#,##0.00"),"-","△")&amp;"】")</f>
        <v>【115.00】</v>
      </c>
      <c r="BW6" s="52">
        <f t="shared" si="3"/>
        <v>16.170000000000002</v>
      </c>
      <c r="BX6" s="52">
        <f>BX7</f>
        <v>17.170000000000002</v>
      </c>
      <c r="BY6" s="52">
        <f>BY7</f>
        <v>11.24</v>
      </c>
      <c r="BZ6" s="52">
        <f>BZ7</f>
        <v>34.770000000000003</v>
      </c>
      <c r="CA6" s="52">
        <f t="shared" si="3"/>
        <v>88.95</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51.15</v>
      </c>
      <c r="CI6" s="52">
        <f>CI7</f>
        <v>49.5</v>
      </c>
      <c r="CJ6" s="52">
        <f>CJ7</f>
        <v>51.95</v>
      </c>
      <c r="CK6" s="52">
        <f>CK7</f>
        <v>7.35</v>
      </c>
      <c r="CL6" s="52">
        <f t="shared" si="5"/>
        <v>2.68</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98.75</v>
      </c>
      <c r="CT6" s="52">
        <f>CT7</f>
        <v>69</v>
      </c>
      <c r="CU6" s="52">
        <f>CU7</f>
        <v>69</v>
      </c>
      <c r="CV6" s="52">
        <f>CV7</f>
        <v>24</v>
      </c>
      <c r="CW6" s="52">
        <f t="shared" si="6"/>
        <v>24</v>
      </c>
      <c r="CX6" s="52">
        <f t="shared" si="6"/>
        <v>52.54</v>
      </c>
      <c r="CY6" s="52">
        <f t="shared" si="6"/>
        <v>50.81</v>
      </c>
      <c r="CZ6" s="52">
        <f t="shared" si="6"/>
        <v>50.28</v>
      </c>
      <c r="DA6" s="52">
        <f t="shared" si="6"/>
        <v>51.42</v>
      </c>
      <c r="DB6" s="52">
        <f t="shared" si="6"/>
        <v>50.9</v>
      </c>
      <c r="DC6" s="50" t="str">
        <f>IF(DC7="-","【-】","【"&amp;SUBSTITUTE(TEXT(DC7,"#,##0.00"),"-","△")&amp;"】")</f>
        <v>【77.39】</v>
      </c>
      <c r="DD6" s="52">
        <f t="shared" ref="DD6:DM6" si="7">DD7</f>
        <v>51.63</v>
      </c>
      <c r="DE6" s="52">
        <f>DE7</f>
        <v>53.58</v>
      </c>
      <c r="DF6" s="52">
        <f>DF7</f>
        <v>55.09</v>
      </c>
      <c r="DG6" s="52">
        <f>DG7</f>
        <v>66.63</v>
      </c>
      <c r="DH6" s="52">
        <f t="shared" si="7"/>
        <v>68.39</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4000</v>
      </c>
      <c r="L7" s="54" t="s">
        <v>97</v>
      </c>
      <c r="M7" s="55">
        <v>1</v>
      </c>
      <c r="N7" s="55">
        <v>107</v>
      </c>
      <c r="O7" s="56" t="s">
        <v>98</v>
      </c>
      <c r="P7" s="56">
        <v>100</v>
      </c>
      <c r="Q7" s="55">
        <v>1</v>
      </c>
      <c r="R7" s="55">
        <v>960</v>
      </c>
      <c r="S7" s="54" t="s">
        <v>99</v>
      </c>
      <c r="T7" s="57">
        <v>170.19</v>
      </c>
      <c r="U7" s="57">
        <v>160.01</v>
      </c>
      <c r="V7" s="57">
        <v>228.04</v>
      </c>
      <c r="W7" s="57">
        <v>96.27</v>
      </c>
      <c r="X7" s="57">
        <v>39.159999999999997</v>
      </c>
      <c r="Y7" s="57">
        <v>118.03</v>
      </c>
      <c r="Z7" s="57">
        <v>120</v>
      </c>
      <c r="AA7" s="57">
        <v>113.67</v>
      </c>
      <c r="AB7" s="57">
        <v>110.79</v>
      </c>
      <c r="AC7" s="58">
        <v>108.76</v>
      </c>
      <c r="AD7" s="57">
        <v>119.03</v>
      </c>
      <c r="AE7" s="57">
        <v>0</v>
      </c>
      <c r="AF7" s="57">
        <v>0</v>
      </c>
      <c r="AG7" s="57">
        <v>0</v>
      </c>
      <c r="AH7" s="57">
        <v>22.32</v>
      </c>
      <c r="AI7" s="57">
        <v>290.17</v>
      </c>
      <c r="AJ7" s="57">
        <v>101.87</v>
      </c>
      <c r="AK7" s="57">
        <v>115.82</v>
      </c>
      <c r="AL7" s="57">
        <v>118.97</v>
      </c>
      <c r="AM7" s="57">
        <v>121.15</v>
      </c>
      <c r="AN7" s="57">
        <v>125.8</v>
      </c>
      <c r="AO7" s="57">
        <v>25.49</v>
      </c>
      <c r="AP7" s="57">
        <v>2354.5700000000002</v>
      </c>
      <c r="AQ7" s="57">
        <v>5502.31</v>
      </c>
      <c r="AR7" s="57">
        <v>13013.95</v>
      </c>
      <c r="AS7" s="57">
        <v>31148.37</v>
      </c>
      <c r="AT7" s="57">
        <v>116483.51</v>
      </c>
      <c r="AU7" s="57">
        <v>742.59</v>
      </c>
      <c r="AV7" s="57">
        <v>549.77</v>
      </c>
      <c r="AW7" s="57">
        <v>730.25</v>
      </c>
      <c r="AX7" s="57">
        <v>868.31</v>
      </c>
      <c r="AY7" s="57">
        <v>732.52</v>
      </c>
      <c r="AZ7" s="57">
        <v>420.52</v>
      </c>
      <c r="BA7" s="57">
        <v>3.76</v>
      </c>
      <c r="BB7" s="57">
        <v>0</v>
      </c>
      <c r="BC7" s="57">
        <v>0</v>
      </c>
      <c r="BD7" s="57">
        <v>0</v>
      </c>
      <c r="BE7" s="57">
        <v>0</v>
      </c>
      <c r="BF7" s="57">
        <v>430.97</v>
      </c>
      <c r="BG7" s="57">
        <v>536.28</v>
      </c>
      <c r="BH7" s="57">
        <v>514.66</v>
      </c>
      <c r="BI7" s="57">
        <v>504.81</v>
      </c>
      <c r="BJ7" s="57">
        <v>498.01</v>
      </c>
      <c r="BK7" s="57">
        <v>238.81</v>
      </c>
      <c r="BL7" s="57">
        <v>173.23</v>
      </c>
      <c r="BM7" s="57">
        <v>163.05000000000001</v>
      </c>
      <c r="BN7" s="57">
        <v>249.29</v>
      </c>
      <c r="BO7" s="57">
        <v>80.489999999999995</v>
      </c>
      <c r="BP7" s="57">
        <v>25.46</v>
      </c>
      <c r="BQ7" s="57">
        <v>100.16</v>
      </c>
      <c r="BR7" s="57">
        <v>100.54</v>
      </c>
      <c r="BS7" s="57">
        <v>95.99</v>
      </c>
      <c r="BT7" s="57">
        <v>94.91</v>
      </c>
      <c r="BU7" s="57">
        <v>90.22</v>
      </c>
      <c r="BV7" s="57">
        <v>115</v>
      </c>
      <c r="BW7" s="57">
        <v>16.170000000000002</v>
      </c>
      <c r="BX7" s="57">
        <v>17.170000000000002</v>
      </c>
      <c r="BY7" s="57">
        <v>11.24</v>
      </c>
      <c r="BZ7" s="57">
        <v>34.770000000000003</v>
      </c>
      <c r="CA7" s="57">
        <v>88.95</v>
      </c>
      <c r="CB7" s="57">
        <v>42.5</v>
      </c>
      <c r="CC7" s="57">
        <v>42.19</v>
      </c>
      <c r="CD7" s="57">
        <v>44.55</v>
      </c>
      <c r="CE7" s="57">
        <v>47.36</v>
      </c>
      <c r="CF7" s="57">
        <v>49.94</v>
      </c>
      <c r="CG7" s="57">
        <v>18.600000000000001</v>
      </c>
      <c r="CH7" s="57">
        <v>51.15</v>
      </c>
      <c r="CI7" s="57">
        <v>49.5</v>
      </c>
      <c r="CJ7" s="57">
        <v>51.95</v>
      </c>
      <c r="CK7" s="57">
        <v>7.35</v>
      </c>
      <c r="CL7" s="57">
        <v>2.68</v>
      </c>
      <c r="CM7" s="57">
        <v>35.909999999999997</v>
      </c>
      <c r="CN7" s="57">
        <v>35.54</v>
      </c>
      <c r="CO7" s="57">
        <v>35.24</v>
      </c>
      <c r="CP7" s="57">
        <v>35.22</v>
      </c>
      <c r="CQ7" s="57">
        <v>34.92</v>
      </c>
      <c r="CR7" s="57">
        <v>55.21</v>
      </c>
      <c r="CS7" s="57">
        <v>98.75</v>
      </c>
      <c r="CT7" s="57">
        <v>69</v>
      </c>
      <c r="CU7" s="57">
        <v>69</v>
      </c>
      <c r="CV7" s="57">
        <v>24</v>
      </c>
      <c r="CW7" s="57">
        <v>24</v>
      </c>
      <c r="CX7" s="57">
        <v>52.54</v>
      </c>
      <c r="CY7" s="57">
        <v>50.81</v>
      </c>
      <c r="CZ7" s="57">
        <v>50.28</v>
      </c>
      <c r="DA7" s="57">
        <v>51.42</v>
      </c>
      <c r="DB7" s="57">
        <v>50.9</v>
      </c>
      <c r="DC7" s="57">
        <v>77.39</v>
      </c>
      <c r="DD7" s="57">
        <v>51.63</v>
      </c>
      <c r="DE7" s="57">
        <v>53.58</v>
      </c>
      <c r="DF7" s="57">
        <v>55.09</v>
      </c>
      <c r="DG7" s="57">
        <v>66.63</v>
      </c>
      <c r="DH7" s="57">
        <v>68.39</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170.19</v>
      </c>
      <c r="V11" s="65">
        <f>IF(U6="-",NA(),U6)</f>
        <v>160.01</v>
      </c>
      <c r="W11" s="65">
        <f>IF(V6="-",NA(),V6)</f>
        <v>228.04</v>
      </c>
      <c r="X11" s="65">
        <f>IF(W6="-",NA(),W6)</f>
        <v>96.27</v>
      </c>
      <c r="Y11" s="65">
        <f>IF(X6="-",NA(),X6)</f>
        <v>39.159999999999997</v>
      </c>
      <c r="AE11" s="64" t="s">
        <v>23</v>
      </c>
      <c r="AF11" s="65">
        <f>IF(AE6="-",NA(),AE6)</f>
        <v>0</v>
      </c>
      <c r="AG11" s="65">
        <f>IF(AF6="-",NA(),AF6)</f>
        <v>0</v>
      </c>
      <c r="AH11" s="65">
        <f>IF(AG6="-",NA(),AG6)</f>
        <v>0</v>
      </c>
      <c r="AI11" s="65">
        <f>IF(AH6="-",NA(),AH6)</f>
        <v>22.32</v>
      </c>
      <c r="AJ11" s="65">
        <f>IF(AI6="-",NA(),AI6)</f>
        <v>290.17</v>
      </c>
      <c r="AP11" s="64" t="s">
        <v>23</v>
      </c>
      <c r="AQ11" s="65">
        <f>IF(AP6="-",NA(),AP6)</f>
        <v>2354.5700000000002</v>
      </c>
      <c r="AR11" s="65">
        <f>IF(AQ6="-",NA(),AQ6)</f>
        <v>5502.31</v>
      </c>
      <c r="AS11" s="65">
        <f>IF(AR6="-",NA(),AR6)</f>
        <v>13013.95</v>
      </c>
      <c r="AT11" s="65">
        <f>IF(AS6="-",NA(),AS6)</f>
        <v>31148.37</v>
      </c>
      <c r="AU11" s="65">
        <f>IF(AT6="-",NA(),AT6)</f>
        <v>116483.51</v>
      </c>
      <c r="BA11" s="64" t="s">
        <v>23</v>
      </c>
      <c r="BB11" s="65">
        <f>IF(BA6="-",NA(),BA6)</f>
        <v>3.76</v>
      </c>
      <c r="BC11" s="65">
        <f>IF(BB6="-",NA(),BB6)</f>
        <v>0</v>
      </c>
      <c r="BD11" s="65">
        <f>IF(BC6="-",NA(),BC6)</f>
        <v>0</v>
      </c>
      <c r="BE11" s="65">
        <f>IF(BD6="-",NA(),BD6)</f>
        <v>0</v>
      </c>
      <c r="BF11" s="65">
        <f>IF(BE6="-",NA(),BE6)</f>
        <v>0</v>
      </c>
      <c r="BL11" s="64" t="s">
        <v>23</v>
      </c>
      <c r="BM11" s="65">
        <f>IF(BL6="-",NA(),BL6)</f>
        <v>173.23</v>
      </c>
      <c r="BN11" s="65">
        <f>IF(BM6="-",NA(),BM6)</f>
        <v>163.05000000000001</v>
      </c>
      <c r="BO11" s="65">
        <f>IF(BN6="-",NA(),BN6)</f>
        <v>249.29</v>
      </c>
      <c r="BP11" s="65">
        <f>IF(BO6="-",NA(),BO6)</f>
        <v>80.489999999999995</v>
      </c>
      <c r="BQ11" s="65">
        <f>IF(BP6="-",NA(),BP6)</f>
        <v>25.46</v>
      </c>
      <c r="BW11" s="64" t="s">
        <v>23</v>
      </c>
      <c r="BX11" s="65">
        <f>IF(BW6="-",NA(),BW6)</f>
        <v>16.170000000000002</v>
      </c>
      <c r="BY11" s="65">
        <f>IF(BX6="-",NA(),BX6)</f>
        <v>17.170000000000002</v>
      </c>
      <c r="BZ11" s="65">
        <f>IF(BY6="-",NA(),BY6)</f>
        <v>11.24</v>
      </c>
      <c r="CA11" s="65">
        <f>IF(BZ6="-",NA(),BZ6)</f>
        <v>34.770000000000003</v>
      </c>
      <c r="CB11" s="65">
        <f>IF(CA6="-",NA(),CA6)</f>
        <v>88.95</v>
      </c>
      <c r="CH11" s="64" t="s">
        <v>23</v>
      </c>
      <c r="CI11" s="65">
        <f>IF(CH6="-",NA(),CH6)</f>
        <v>51.15</v>
      </c>
      <c r="CJ11" s="65">
        <f>IF(CI6="-",NA(),CI6)</f>
        <v>49.5</v>
      </c>
      <c r="CK11" s="65">
        <f>IF(CJ6="-",NA(),CJ6)</f>
        <v>51.95</v>
      </c>
      <c r="CL11" s="65">
        <f>IF(CK6="-",NA(),CK6)</f>
        <v>7.35</v>
      </c>
      <c r="CM11" s="65">
        <f>IF(CL6="-",NA(),CL6)</f>
        <v>2.68</v>
      </c>
      <c r="CS11" s="64" t="s">
        <v>23</v>
      </c>
      <c r="CT11" s="65">
        <f>IF(CS6="-",NA(),CS6)</f>
        <v>98.75</v>
      </c>
      <c r="CU11" s="65">
        <f>IF(CT6="-",NA(),CT6)</f>
        <v>69</v>
      </c>
      <c r="CV11" s="65">
        <f>IF(CU6="-",NA(),CU6)</f>
        <v>69</v>
      </c>
      <c r="CW11" s="65">
        <f>IF(CV6="-",NA(),CV6)</f>
        <v>24</v>
      </c>
      <c r="CX11" s="65">
        <f>IF(CW6="-",NA(),CW6)</f>
        <v>24</v>
      </c>
      <c r="DD11" s="64" t="s">
        <v>23</v>
      </c>
      <c r="DE11" s="65">
        <f>IF(DD6="-",NA(),DD6)</f>
        <v>51.63</v>
      </c>
      <c r="DF11" s="65">
        <f>IF(DE6="-",NA(),DE6)</f>
        <v>53.58</v>
      </c>
      <c r="DG11" s="65">
        <f>IF(DF6="-",NA(),DF6)</f>
        <v>55.09</v>
      </c>
      <c r="DH11" s="65">
        <f>IF(DG6="-",NA(),DG6)</f>
        <v>66.63</v>
      </c>
      <c r="DI11" s="65">
        <f>IF(DH6="-",NA(),DH6)</f>
        <v>68.39</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2021-01-18T05:31:22Z</cp:lastPrinted>
  <dcterms:created xsi:type="dcterms:W3CDTF">2020-12-04T03:43:46Z</dcterms:created>
  <dcterms:modified xsi:type="dcterms:W3CDTF">2021-01-18T05:31:25Z</dcterms:modified>
  <cp:category/>
</cp:coreProperties>
</file>