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905840\Desktop\"/>
    </mc:Choice>
  </mc:AlternateContent>
  <workbookProtection workbookAlgorithmName="SHA-512" workbookHashValue="e1fnt2CxR3I5oMly5o5CG/6vW5MTBWgiWVzII408sxiVXdNRg3B0dhRUCC2JWT4tcsIhSS5jiVhkc/a4mVun/g==" workbookSaltValue="8LS4EB1m6rwgNVMnshAHrw==" workbookSpinCount="100000" lockStructure="1"/>
  <bookViews>
    <workbookView xWindow="-120" yWindow="-120" windowWidth="29040" windowHeight="15840"/>
  </bookViews>
  <sheets>
    <sheet name="法非適用_水道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O6" i="5"/>
  <c r="I10" i="4" s="1"/>
  <c r="N6" i="5"/>
  <c r="M6" i="5"/>
  <c r="L6" i="5"/>
  <c r="W8" i="4" s="1"/>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AT10" i="4"/>
  <c r="AL10" i="4"/>
  <c r="W10" i="4"/>
  <c r="P10" i="4"/>
  <c r="B10" i="4"/>
  <c r="AL8" i="4"/>
  <c r="AD8" i="4"/>
  <c r="I8" i="4"/>
  <c r="B8" i="4"/>
</calcChain>
</file>

<file path=xl/sharedStrings.xml><?xml version="1.0" encoding="utf-8"?>
<sst xmlns="http://schemas.openxmlformats.org/spreadsheetml/2006/main" count="233" uniqueCount="118">
  <si>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</si>
  <si>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</si>
  <si>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</si>
  <si>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</si>
  <si>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</si>
  <si>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</si>
  <si>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</si>
  <si>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</si>
  <si>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</si>
  <si>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</si>
  <si>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</si>
  <si>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</si>
  <si>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</si>
  <si>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</si>
  <si>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</si>
  <si>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</si>
  <si>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</si>
  <si>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</si>
  <si>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</si>
  <si>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</si>
  <si>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</si>
  <si>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</si>
  <si>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</si>
  <si>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</si>
  <si>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</si>
  <si>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</si>
  <si>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</si>
  <si>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</si>
  <si>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</si>
  <si>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</si>
  <si>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</si>
  <si>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</si>
  <si>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</si>
  <si>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</si>
  <si>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</si>
  <si>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</si>
  <si>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</si>
  <si>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</si>
  <si>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</si>
  <si>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</si>
  <si>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</si>
  <si>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</si>
  <si>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</si>
  <si>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</si>
  <si>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</si>
  <si>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</si>
  <si>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</si>
  <si>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</si>
  <si>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</si>
  <si>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</si>
  <si>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</si>
  <si>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</si>
  <si>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</si>
  <si>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</si>
  <si>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</si>
  <si>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</si>
  <si>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</si>
  <si>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</si>
  <si>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</si>
  <si>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</si>
  <si>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</si>
  <si>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</si>
  <si>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</si>
  <si>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</si>
  <si>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</si>
  <si>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</si>
  <si>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</si>
  <si>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</si>
  <si>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</si>
  <si>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</si>
  <si>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</si>
  <si>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</si>
  <si>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</si>
  <si>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</si>
  <si>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</si>
  <si>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</si>
  <si>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</si>
  <si>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</si>
  <si>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</si>
  <si>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</si>
  <si>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</si>
  <si>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</si>
  <si>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</si>
  <si>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</si>
  <si>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</si>
  <si>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</si>
  <si>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</si>
  <si>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</si>
  <si>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</si>
  <si>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</si>
  <si>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</si>
  <si>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</si>
  <si>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</si>
  <si>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</si>
  <si>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</si>
  <si>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</si>
  <si>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奈半利町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</si>
  <si>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</si>
  <si>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</si>
  <si>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</si>
  <si>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</si>
  <si>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</si>
  <si>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</si>
  <si>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</si>
  <si>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</si>
  <si>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</si>
  <si>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</si>
  <si>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</si>
  <si>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</si>
  <si>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</si>
  <si>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</si>
  <si>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</si>
  <si>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</si>
  <si>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</si>
  <si>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</si>
  <si>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当町では、平成29年度に基幹管路の耐震化がすべて完了しており、令和2年度には施設の耐震化も完了する見込みである。
今後は残り管きょの更新と耐用年数が超過したポンプ等を更新していく予定である。</t>
    <rPh sb="31" eb="33">
      <t>レイワ</t>
    </rPh>
    <rPh sb="34" eb="35">
      <t>ネン</t>
    </rPh>
    <rPh sb="35" eb="36">
      <t>ド</t>
    </rPh>
    <rPh sb="38" eb="40">
      <t>シセツ</t>
    </rPh>
    <rPh sb="41" eb="43">
      <t>タイシン</t>
    </rPh>
    <rPh sb="43" eb="44">
      <t>カ</t>
    </rPh>
    <rPh sb="45" eb="47">
      <t>カンリョウ</t>
    </rPh>
    <rPh sb="49" eb="51">
      <t>ミコ</t>
    </rPh>
    <rPh sb="69" eb="71">
      <t>タイヨウ</t>
    </rPh>
    <rPh sb="71" eb="73">
      <t>ネンスウ</t>
    </rPh>
    <rPh sb="74" eb="76">
      <t>チョウカ</t>
    </rPh>
    <rPh sb="81" eb="82">
      <t>トウ</t>
    </rPh>
    <rPh sb="83" eb="85">
      <t>コウシン</t>
    </rPh>
    <rPh sb="89" eb="91">
      <t>ヨテイ</t>
    </rPh>
    <phoneticPr fontId="4"/>
  </si>
  <si>
    <t>当町では、収入も少なく企業債を借り入れ事業を実施している状況である。
今後、料金改定の検討や効率的な施設更新を行っていかなければならない</t>
    <rPh sb="35" eb="37">
      <t>コンゴ</t>
    </rPh>
    <rPh sb="38" eb="40">
      <t>リョウキン</t>
    </rPh>
    <rPh sb="40" eb="42">
      <t>カイテイ</t>
    </rPh>
    <rPh sb="43" eb="45">
      <t>ケントウ</t>
    </rPh>
    <rPh sb="46" eb="49">
      <t>コウリツテキ</t>
    </rPh>
    <rPh sb="50" eb="52">
      <t>シセツ</t>
    </rPh>
    <rPh sb="52" eb="54">
      <t>コウシン</t>
    </rPh>
    <rPh sb="55" eb="56">
      <t>オコナ</t>
    </rPh>
    <phoneticPr fontId="4"/>
  </si>
  <si>
    <t>収益的収支比率は過去と比べても低い値となっており、料金回収率についてもH29から減少傾向にあるため改善が必要である。
債務残高が年々上昇しているが、施設及び管路の耐震化を実施しているためである。</t>
    <rPh sb="8" eb="10">
      <t>カコ</t>
    </rPh>
    <rPh sb="11" eb="12">
      <t>クラ</t>
    </rPh>
    <rPh sb="15" eb="16">
      <t>ヒク</t>
    </rPh>
    <rPh sb="17" eb="18">
      <t>チ</t>
    </rPh>
    <rPh sb="40" eb="42">
      <t>ゲンショウ</t>
    </rPh>
    <rPh sb="42" eb="44">
      <t>ケイコウ</t>
    </rPh>
    <rPh sb="49" eb="51">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</si>
</sst>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3.11</c:v>
                </c:pt>
                <c:pt idx="1">
                  <c:v>3.89</c:v>
                </c:pt>
                <c:pt idx="2">
                  <c:v>3.34</c:v>
                </c:pt>
                <c:pt idx="3" formatCode="#,##0.00;&quot;△&quot;#,##0.00">
                  <c:v>0</c:v>
                </c:pt>
                <c:pt idx="4" formatCode="#,##0.00;&quot;△&quot;#,##0.00">
                  <c:v>0</c:v>
                </c:pt>
              </c:numCache>
            </c:numRef>
          </c:val>
          <c:extLst>
            <c:ext xmlns:c16="http://schemas.microsoft.com/office/drawing/2014/chart" uri="{C3380CC4-5D6E-409C-BE32-E72D297353CC}">
              <c16:uniqueId val="{00000000-77F8-466F-8B70-40AC90837E36}"/>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0.72</c:v>
                </c:pt>
                <c:pt idx="3">
                  <c:v>0.53</c:v>
                </c:pt>
                <c:pt idx="4">
                  <c:v>0.71</c:v>
                </c:pt>
              </c:numCache>
            </c:numRef>
          </c:val>
          <c:smooth val="0"/>
          <c:extLst>
            <c:ext xmlns:c16="http://schemas.microsoft.com/office/drawing/2014/chart" uri="{C3380CC4-5D6E-409C-BE32-E72D297353CC}">
              <c16:uniqueId val="{00000001-77F8-466F-8B70-40AC90837E36}"/>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108.72</c:v>
                </c:pt>
                <c:pt idx="1">
                  <c:v>93.39</c:v>
                </c:pt>
                <c:pt idx="2">
                  <c:v>80.16</c:v>
                </c:pt>
                <c:pt idx="3">
                  <c:v>80.150000000000006</c:v>
                </c:pt>
                <c:pt idx="4">
                  <c:v>81.93</c:v>
                </c:pt>
              </c:numCache>
            </c:numRef>
          </c:val>
          <c:extLst>
            <c:ext xmlns:c16="http://schemas.microsoft.com/office/drawing/2014/chart" uri="{C3380CC4-5D6E-409C-BE32-E72D297353CC}">
              <c16:uniqueId val="{00000000-FB74-44B9-AA46-D978EFB5890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57.3</c:v>
                </c:pt>
                <c:pt idx="3">
                  <c:v>56.76</c:v>
                </c:pt>
                <c:pt idx="4">
                  <c:v>56.04</c:v>
                </c:pt>
              </c:numCache>
            </c:numRef>
          </c:val>
          <c:smooth val="0"/>
          <c:extLst>
            <c:ext xmlns:c16="http://schemas.microsoft.com/office/drawing/2014/chart" uri="{C3380CC4-5D6E-409C-BE32-E72D297353CC}">
              <c16:uniqueId val="{00000001-FB74-44B9-AA46-D978EFB5890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63.05</c:v>
                </c:pt>
                <c:pt idx="1">
                  <c:v>72.91</c:v>
                </c:pt>
                <c:pt idx="2">
                  <c:v>67.91</c:v>
                </c:pt>
                <c:pt idx="3">
                  <c:v>68.02</c:v>
                </c:pt>
                <c:pt idx="4">
                  <c:v>63.02</c:v>
                </c:pt>
              </c:numCache>
            </c:numRef>
          </c:val>
          <c:extLst>
            <c:ext xmlns:c16="http://schemas.microsoft.com/office/drawing/2014/chart" uri="{C3380CC4-5D6E-409C-BE32-E72D297353CC}">
              <c16:uniqueId val="{00000000-35A0-4BAA-A133-9464BA28C716}"/>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72.42</c:v>
                </c:pt>
                <c:pt idx="3">
                  <c:v>73.069999999999993</c:v>
                </c:pt>
                <c:pt idx="4">
                  <c:v>72.78</c:v>
                </c:pt>
              </c:numCache>
            </c:numRef>
          </c:val>
          <c:smooth val="0"/>
          <c:extLst>
            <c:ext xmlns:c16="http://schemas.microsoft.com/office/drawing/2014/chart" uri="{C3380CC4-5D6E-409C-BE32-E72D297353CC}">
              <c16:uniqueId val="{00000001-35A0-4BAA-A133-9464BA28C716}"/>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97.25</c:v>
                </c:pt>
                <c:pt idx="1">
                  <c:v>80.94</c:v>
                </c:pt>
                <c:pt idx="2">
                  <c:v>92.31</c:v>
                </c:pt>
                <c:pt idx="3">
                  <c:v>66.58</c:v>
                </c:pt>
                <c:pt idx="4">
                  <c:v>58.46</c:v>
                </c:pt>
              </c:numCache>
            </c:numRef>
          </c:val>
          <c:extLst>
            <c:ext xmlns:c16="http://schemas.microsoft.com/office/drawing/2014/chart" uri="{C3380CC4-5D6E-409C-BE32-E72D297353CC}">
              <c16:uniqueId val="{00000000-285D-4ADF-BD2D-8584D1A5EE7E}"/>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78.510000000000005</c:v>
                </c:pt>
                <c:pt idx="3">
                  <c:v>77.91</c:v>
                </c:pt>
                <c:pt idx="4">
                  <c:v>79.099999999999994</c:v>
                </c:pt>
              </c:numCache>
            </c:numRef>
          </c:val>
          <c:smooth val="0"/>
          <c:extLst>
            <c:ext xmlns:c16="http://schemas.microsoft.com/office/drawing/2014/chart" uri="{C3380CC4-5D6E-409C-BE32-E72D297353CC}">
              <c16:uniqueId val="{00000001-285D-4ADF-BD2D-8584D1A5EE7E}"/>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915-477D-B58D-4214658C0FD9}"/>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15-477D-B58D-4214658C0FD9}"/>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E43-4E83-9F38-A843E2B09320}"/>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43-4E83-9F38-A843E2B09320}"/>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9F-4E95-A0BD-2BAA47098C11}"/>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9F-4E95-A0BD-2BAA47098C11}"/>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4EC-48EB-9B8C-B9C39E11FCF6}"/>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EC-48EB-9B8C-B9C39E11FCF6}"/>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1516.9</c:v>
                </c:pt>
                <c:pt idx="1">
                  <c:v>1786.69</c:v>
                </c:pt>
                <c:pt idx="2">
                  <c:v>2066.9499999999998</c:v>
                </c:pt>
                <c:pt idx="3">
                  <c:v>2516.1799999999998</c:v>
                </c:pt>
                <c:pt idx="4">
                  <c:v>2662.55</c:v>
                </c:pt>
              </c:numCache>
            </c:numRef>
          </c:val>
          <c:extLst>
            <c:ext xmlns:c16="http://schemas.microsoft.com/office/drawing/2014/chart" uri="{C3380CC4-5D6E-409C-BE32-E72D297353CC}">
              <c16:uniqueId val="{00000000-7808-416E-8CCD-4453CD7A90BE}"/>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1061.58</c:v>
                </c:pt>
                <c:pt idx="3">
                  <c:v>1007.7</c:v>
                </c:pt>
                <c:pt idx="4">
                  <c:v>1018.52</c:v>
                </c:pt>
              </c:numCache>
            </c:numRef>
          </c:val>
          <c:smooth val="0"/>
          <c:extLst>
            <c:ext xmlns:c16="http://schemas.microsoft.com/office/drawing/2014/chart" uri="{C3380CC4-5D6E-409C-BE32-E72D297353CC}">
              <c16:uniqueId val="{00000001-7808-416E-8CCD-4453CD7A90BE}"/>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89.68</c:v>
                </c:pt>
                <c:pt idx="1">
                  <c:v>58.08</c:v>
                </c:pt>
                <c:pt idx="2">
                  <c:v>59.92</c:v>
                </c:pt>
                <c:pt idx="3">
                  <c:v>58.09</c:v>
                </c:pt>
                <c:pt idx="4">
                  <c:v>52.66</c:v>
                </c:pt>
              </c:numCache>
            </c:numRef>
          </c:val>
          <c:extLst>
            <c:ext xmlns:c16="http://schemas.microsoft.com/office/drawing/2014/chart" uri="{C3380CC4-5D6E-409C-BE32-E72D297353CC}">
              <c16:uniqueId val="{00000000-F40B-442F-9367-57AC6CCC6777}"/>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58.52</c:v>
                </c:pt>
                <c:pt idx="3">
                  <c:v>59.22</c:v>
                </c:pt>
                <c:pt idx="4">
                  <c:v>58.79</c:v>
                </c:pt>
              </c:numCache>
            </c:numRef>
          </c:val>
          <c:smooth val="0"/>
          <c:extLst>
            <c:ext xmlns:c16="http://schemas.microsoft.com/office/drawing/2014/chart" uri="{C3380CC4-5D6E-409C-BE32-E72D297353CC}">
              <c16:uniqueId val="{00000001-F40B-442F-9367-57AC6CCC6777}"/>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76.81</c:v>
                </c:pt>
                <c:pt idx="1">
                  <c:v>119.09</c:v>
                </c:pt>
                <c:pt idx="2">
                  <c:v>116.14</c:v>
                </c:pt>
                <c:pt idx="3">
                  <c:v>119.15</c:v>
                </c:pt>
                <c:pt idx="4">
                  <c:v>139.38999999999999</c:v>
                </c:pt>
              </c:numCache>
            </c:numRef>
          </c:val>
          <c:extLst>
            <c:ext xmlns:c16="http://schemas.microsoft.com/office/drawing/2014/chart" uri="{C3380CC4-5D6E-409C-BE32-E72D297353CC}">
              <c16:uniqueId val="{00000000-D759-4124-9801-9D5AB070AF41}"/>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296.3</c:v>
                </c:pt>
                <c:pt idx="3">
                  <c:v>292.89999999999998</c:v>
                </c:pt>
                <c:pt idx="4">
                  <c:v>298.25</c:v>
                </c:pt>
              </c:numCache>
            </c:numRef>
          </c:val>
          <c:smooth val="0"/>
          <c:extLst>
            <c:ext xmlns:c16="http://schemas.microsoft.com/office/drawing/2014/chart" uri="{C3380CC4-5D6E-409C-BE32-E72D297353CC}">
              <c16:uniqueId val="{00000001-D759-4124-9801-9D5AB070AF41}"/>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奈半利町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3" t="str">
        <f>データ!$M$6</f>
        <v>非設置</v>
      </c>
      <c r="AE8" s="73"/>
      <c r="AF8" s="73"/>
      <c r="AG8" s="73"/>
      <c r="AH8" s="73"/>
      <c r="AI8" s="73"/>
      <c r="AJ8" s="73"/>
      <c r="AK8" s="2"/>
      <c r="AL8" s="67">
        <f>データ!$R$6</f>
        <v>3137</v>
      </c>
      <c r="AM8" s="67"/>
      <c r="AN8" s="67"/>
      <c r="AO8" s="67"/>
      <c r="AP8" s="67"/>
      <c r="AQ8" s="67"/>
      <c r="AR8" s="67"/>
      <c r="AS8" s="67"/>
      <c r="AT8" s="66">
        <f>データ!$S$6</f>
        <v>28.37</v>
      </c>
      <c r="AU8" s="66"/>
      <c r="AV8" s="66"/>
      <c r="AW8" s="66"/>
      <c r="AX8" s="66"/>
      <c r="AY8" s="66"/>
      <c r="AZ8" s="66"/>
      <c r="BA8" s="66"/>
      <c r="BB8" s="66">
        <f>データ!$T$6</f>
        <v>110.57</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92.02</v>
      </c>
      <c r="Q10" s="66"/>
      <c r="R10" s="66"/>
      <c r="S10" s="66"/>
      <c r="T10" s="66"/>
      <c r="U10" s="66"/>
      <c r="V10" s="66"/>
      <c r="W10" s="67">
        <f>データ!$Q$6</f>
        <v>1259</v>
      </c>
      <c r="X10" s="67"/>
      <c r="Y10" s="67"/>
      <c r="Z10" s="67"/>
      <c r="AA10" s="67"/>
      <c r="AB10" s="67"/>
      <c r="AC10" s="67"/>
      <c r="AD10" s="2"/>
      <c r="AE10" s="2"/>
      <c r="AF10" s="2"/>
      <c r="AG10" s="2"/>
      <c r="AH10" s="2"/>
      <c r="AI10" s="2"/>
      <c r="AJ10" s="2"/>
      <c r="AK10" s="2"/>
      <c r="AL10" s="67">
        <f>データ!$U$6</f>
        <v>2870</v>
      </c>
      <c r="AM10" s="67"/>
      <c r="AN10" s="67"/>
      <c r="AO10" s="67"/>
      <c r="AP10" s="67"/>
      <c r="AQ10" s="67"/>
      <c r="AR10" s="67"/>
      <c r="AS10" s="67"/>
      <c r="AT10" s="66">
        <f>データ!$V$6</f>
        <v>4</v>
      </c>
      <c r="AU10" s="66"/>
      <c r="AV10" s="66"/>
      <c r="AW10" s="66"/>
      <c r="AX10" s="66"/>
      <c r="AY10" s="66"/>
      <c r="AZ10" s="66"/>
      <c r="BA10" s="66"/>
      <c r="BB10" s="66">
        <f>データ!$W$6</f>
        <v>717.5</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117</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115</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116</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41</v>
      </c>
      <c r="N85" s="27" t="s">
        <v>42</v>
      </c>
      <c r="O85" s="27" t="str">
        <f>データ!EN6</f>
        <v>【0.56】</v>
      </c>
    </row>
  </sheetData>
  <sheetProtection algorithmName="SHA-512" hashValue="YKglk9snYvypoeHtmGoz/pdY4VFd74Mag4Cm4jwFkDdAvHt5rsbWgISNJfrEJDEZfW+LG3kUZaDE1pDmrLze/g==" saltValue="kGwDHRPRk+G3flxVZdxwC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393029</v>
      </c>
      <c r="D6" s="34">
        <f t="shared" si="3"/>
        <v>47</v>
      </c>
      <c r="E6" s="34">
        <f t="shared" si="3"/>
        <v>1</v>
      </c>
      <c r="F6" s="34">
        <f t="shared" si="3"/>
        <v>0</v>
      </c>
      <c r="G6" s="34">
        <f t="shared" si="3"/>
        <v>0</v>
      </c>
      <c r="H6" s="34" t="str">
        <f t="shared" si="3"/>
        <v>高知県　奈半利町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92.02</v>
      </c>
      <c r="Q6" s="35">
        <f t="shared" si="3"/>
        <v>1259</v>
      </c>
      <c r="R6" s="35">
        <f t="shared" si="3"/>
        <v>3137</v>
      </c>
      <c r="S6" s="35">
        <f t="shared" si="3"/>
        <v>28.37</v>
      </c>
      <c r="T6" s="35">
        <f t="shared" si="3"/>
        <v>110.57</v>
      </c>
      <c r="U6" s="35">
        <f t="shared" si="3"/>
        <v>2870</v>
      </c>
      <c r="V6" s="35">
        <f t="shared" si="3"/>
        <v>4</v>
      </c>
      <c r="W6" s="35">
        <f t="shared" si="3"/>
        <v>717.5</v>
      </c>
      <c r="X6" s="36">
        <f>IF(X7="",NA(),X7)</f>
        <v>97.25</v>
      </c>
      <c r="Y6" s="36">
        <f t="shared" ref="Y6:AG6" si="4">IF(Y7="",NA(),Y7)</f>
        <v>80.94</v>
      </c>
      <c r="Z6" s="36">
        <f t="shared" si="4"/>
        <v>92.31</v>
      </c>
      <c r="AA6" s="36">
        <f t="shared" si="4"/>
        <v>66.58</v>
      </c>
      <c r="AB6" s="36">
        <f t="shared" si="4"/>
        <v>58.46</v>
      </c>
      <c r="AC6" s="36">
        <f t="shared" si="4"/>
        <v>76.27</v>
      </c>
      <c r="AD6" s="36">
        <f t="shared" si="4"/>
        <v>77.56</v>
      </c>
      <c r="AE6" s="36">
        <f t="shared" si="4"/>
        <v>78.510000000000005</v>
      </c>
      <c r="AF6" s="36">
        <f t="shared" si="4"/>
        <v>77.91</v>
      </c>
      <c r="AG6" s="36">
        <f t="shared" si="4"/>
        <v>79.099999999999994</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1516.9</v>
      </c>
      <c r="BF6" s="36">
        <f t="shared" ref="BF6:BN6" si="7">IF(BF7="",NA(),BF7)</f>
        <v>1786.69</v>
      </c>
      <c r="BG6" s="36">
        <f t="shared" si="7"/>
        <v>2066.9499999999998</v>
      </c>
      <c r="BH6" s="36">
        <f t="shared" si="7"/>
        <v>2516.1799999999998</v>
      </c>
      <c r="BI6" s="36">
        <f t="shared" si="7"/>
        <v>2662.55</v>
      </c>
      <c r="BJ6" s="36">
        <f t="shared" si="7"/>
        <v>1134.67</v>
      </c>
      <c r="BK6" s="36">
        <f t="shared" si="7"/>
        <v>1144.79</v>
      </c>
      <c r="BL6" s="36">
        <f t="shared" si="7"/>
        <v>1061.58</v>
      </c>
      <c r="BM6" s="36">
        <f t="shared" si="7"/>
        <v>1007.7</v>
      </c>
      <c r="BN6" s="36">
        <f t="shared" si="7"/>
        <v>1018.52</v>
      </c>
      <c r="BO6" s="35" t="str">
        <f>IF(BO7="","",IF(BO7="-","【-】","【"&amp;SUBSTITUTE(TEXT(BO7,"#,##0.00"),"-","△")&amp;"】"))</f>
        <v>【1,084.05】</v>
      </c>
      <c r="BP6" s="36">
        <f>IF(BP7="",NA(),BP7)</f>
        <v>89.68</v>
      </c>
      <c r="BQ6" s="36">
        <f t="shared" ref="BQ6:BY6" si="8">IF(BQ7="",NA(),BQ7)</f>
        <v>58.08</v>
      </c>
      <c r="BR6" s="36">
        <f t="shared" si="8"/>
        <v>59.92</v>
      </c>
      <c r="BS6" s="36">
        <f t="shared" si="8"/>
        <v>58.09</v>
      </c>
      <c r="BT6" s="36">
        <f t="shared" si="8"/>
        <v>52.66</v>
      </c>
      <c r="BU6" s="36">
        <f t="shared" si="8"/>
        <v>40.6</v>
      </c>
      <c r="BV6" s="36">
        <f t="shared" si="8"/>
        <v>56.04</v>
      </c>
      <c r="BW6" s="36">
        <f t="shared" si="8"/>
        <v>58.52</v>
      </c>
      <c r="BX6" s="36">
        <f t="shared" si="8"/>
        <v>59.22</v>
      </c>
      <c r="BY6" s="36">
        <f t="shared" si="8"/>
        <v>58.79</v>
      </c>
      <c r="BZ6" s="35" t="str">
        <f>IF(BZ7="","",IF(BZ7="-","【-】","【"&amp;SUBSTITUTE(TEXT(BZ7,"#,##0.00"),"-","△")&amp;"】"))</f>
        <v>【53.46】</v>
      </c>
      <c r="CA6" s="36">
        <f>IF(CA7="",NA(),CA7)</f>
        <v>76.81</v>
      </c>
      <c r="CB6" s="36">
        <f t="shared" ref="CB6:CJ6" si="9">IF(CB7="",NA(),CB7)</f>
        <v>119.09</v>
      </c>
      <c r="CC6" s="36">
        <f t="shared" si="9"/>
        <v>116.14</v>
      </c>
      <c r="CD6" s="36">
        <f t="shared" si="9"/>
        <v>119.15</v>
      </c>
      <c r="CE6" s="36">
        <f t="shared" si="9"/>
        <v>139.38999999999999</v>
      </c>
      <c r="CF6" s="36">
        <f t="shared" si="9"/>
        <v>440.03</v>
      </c>
      <c r="CG6" s="36">
        <f t="shared" si="9"/>
        <v>304.35000000000002</v>
      </c>
      <c r="CH6" s="36">
        <f t="shared" si="9"/>
        <v>296.3</v>
      </c>
      <c r="CI6" s="36">
        <f t="shared" si="9"/>
        <v>292.89999999999998</v>
      </c>
      <c r="CJ6" s="36">
        <f t="shared" si="9"/>
        <v>298.25</v>
      </c>
      <c r="CK6" s="35" t="str">
        <f>IF(CK7="","",IF(CK7="-","【-】","【"&amp;SUBSTITUTE(TEXT(CK7,"#,##0.00"),"-","△")&amp;"】"))</f>
        <v>【300.47】</v>
      </c>
      <c r="CL6" s="36">
        <f>IF(CL7="",NA(),CL7)</f>
        <v>108.72</v>
      </c>
      <c r="CM6" s="36">
        <f t="shared" ref="CM6:CU6" si="10">IF(CM7="",NA(),CM7)</f>
        <v>93.39</v>
      </c>
      <c r="CN6" s="36">
        <f t="shared" si="10"/>
        <v>80.16</v>
      </c>
      <c r="CO6" s="36">
        <f t="shared" si="10"/>
        <v>80.150000000000006</v>
      </c>
      <c r="CP6" s="36">
        <f t="shared" si="10"/>
        <v>81.93</v>
      </c>
      <c r="CQ6" s="36">
        <f t="shared" si="10"/>
        <v>57.29</v>
      </c>
      <c r="CR6" s="36">
        <f t="shared" si="10"/>
        <v>55.9</v>
      </c>
      <c r="CS6" s="36">
        <f t="shared" si="10"/>
        <v>57.3</v>
      </c>
      <c r="CT6" s="36">
        <f t="shared" si="10"/>
        <v>56.76</v>
      </c>
      <c r="CU6" s="36">
        <f t="shared" si="10"/>
        <v>56.04</v>
      </c>
      <c r="CV6" s="35" t="str">
        <f>IF(CV7="","",IF(CV7="-","【-】","【"&amp;SUBSTITUTE(TEXT(CV7,"#,##0.00"),"-","△")&amp;"】"))</f>
        <v>【54.90】</v>
      </c>
      <c r="CW6" s="36">
        <f>IF(CW7="",NA(),CW7)</f>
        <v>63.05</v>
      </c>
      <c r="CX6" s="36">
        <f t="shared" ref="CX6:DF6" si="11">IF(CX7="",NA(),CX7)</f>
        <v>72.91</v>
      </c>
      <c r="CY6" s="36">
        <f t="shared" si="11"/>
        <v>67.91</v>
      </c>
      <c r="CZ6" s="36">
        <f t="shared" si="11"/>
        <v>68.02</v>
      </c>
      <c r="DA6" s="36">
        <f t="shared" si="11"/>
        <v>63.02</v>
      </c>
      <c r="DB6" s="36">
        <f t="shared" si="11"/>
        <v>73.69</v>
      </c>
      <c r="DC6" s="36">
        <f t="shared" si="11"/>
        <v>73.28</v>
      </c>
      <c r="DD6" s="36">
        <f t="shared" si="11"/>
        <v>72.42</v>
      </c>
      <c r="DE6" s="36">
        <f t="shared" si="11"/>
        <v>73.069999999999993</v>
      </c>
      <c r="DF6" s="36">
        <f t="shared" si="11"/>
        <v>72.78</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3.11</v>
      </c>
      <c r="EE6" s="36">
        <f t="shared" ref="EE6:EM6" si="14">IF(EE7="",NA(),EE7)</f>
        <v>3.89</v>
      </c>
      <c r="EF6" s="36">
        <f t="shared" si="14"/>
        <v>3.34</v>
      </c>
      <c r="EG6" s="35">
        <f t="shared" si="14"/>
        <v>0</v>
      </c>
      <c r="EH6" s="35">
        <f t="shared" si="14"/>
        <v>0</v>
      </c>
      <c r="EI6" s="36">
        <f t="shared" si="14"/>
        <v>0.65</v>
      </c>
      <c r="EJ6" s="36">
        <f t="shared" si="14"/>
        <v>0.53</v>
      </c>
      <c r="EK6" s="36">
        <f t="shared" si="14"/>
        <v>0.72</v>
      </c>
      <c r="EL6" s="36">
        <f t="shared" si="14"/>
        <v>0.53</v>
      </c>
      <c r="EM6" s="36">
        <f t="shared" si="14"/>
        <v>0.71</v>
      </c>
      <c r="EN6" s="35" t="str">
        <f>IF(EN7="","",IF(EN7="-","【-】","【"&amp;SUBSTITUTE(TEXT(EN7,"#,##0.00"),"-","△")&amp;"】"))</f>
        <v>【0.56】</v>
      </c>
    </row>
    <row r="7" spans="1:144" s="37" customFormat="1" x14ac:dyDescent="0.15">
      <c r="A7" s="29"/>
      <c r="B7" s="38">
        <v>2019</v>
      </c>
      <c r="C7" s="38">
        <v>393029</v>
      </c>
      <c r="D7" s="38">
        <v>47</v>
      </c>
      <c r="E7" s="38">
        <v>1</v>
      </c>
      <c r="F7" s="38">
        <v>0</v>
      </c>
      <c r="G7" s="38">
        <v>0</v>
      </c>
      <c r="H7" s="38" t="s">
        <v>96</v>
      </c>
      <c r="I7" s="38" t="s">
        <v>97</v>
      </c>
      <c r="J7" s="38" t="s">
        <v>98</v>
      </c>
      <c r="K7" s="38" t="s">
        <v>99</v>
      </c>
      <c r="L7" s="38" t="s">
        <v>100</v>
      </c>
      <c r="M7" s="38" t="s">
        <v>101</v>
      </c>
      <c r="N7" s="39" t="s">
        <v>102</v>
      </c>
      <c r="O7" s="39" t="s">
        <v>103</v>
      </c>
      <c r="P7" s="39">
        <v>92.02</v>
      </c>
      <c r="Q7" s="39">
        <v>1259</v>
      </c>
      <c r="R7" s="39">
        <v>3137</v>
      </c>
      <c r="S7" s="39">
        <v>28.37</v>
      </c>
      <c r="T7" s="39">
        <v>110.57</v>
      </c>
      <c r="U7" s="39">
        <v>2870</v>
      </c>
      <c r="V7" s="39">
        <v>4</v>
      </c>
      <c r="W7" s="39">
        <v>717.5</v>
      </c>
      <c r="X7" s="39">
        <v>97.25</v>
      </c>
      <c r="Y7" s="39">
        <v>80.94</v>
      </c>
      <c r="Z7" s="39">
        <v>92.31</v>
      </c>
      <c r="AA7" s="39">
        <v>66.58</v>
      </c>
      <c r="AB7" s="39">
        <v>58.46</v>
      </c>
      <c r="AC7" s="39">
        <v>76.27</v>
      </c>
      <c r="AD7" s="39">
        <v>77.56</v>
      </c>
      <c r="AE7" s="39">
        <v>78.510000000000005</v>
      </c>
      <c r="AF7" s="39">
        <v>77.91</v>
      </c>
      <c r="AG7" s="39">
        <v>79.099999999999994</v>
      </c>
      <c r="AH7" s="39">
        <v>76.03</v>
      </c>
      <c r="AI7" s="39"/>
      <c r="AJ7" s="39"/>
      <c r="AK7" s="39"/>
      <c r="AL7" s="39"/>
      <c r="AM7" s="39"/>
      <c r="AN7" s="39"/>
      <c r="AO7" s="39"/>
      <c r="AP7" s="39"/>
      <c r="AQ7" s="39"/>
      <c r="AR7" s="39"/>
      <c r="AS7" s="39"/>
      <c r="AT7" s="39"/>
      <c r="AU7" s="39"/>
      <c r="AV7" s="39"/>
      <c r="AW7" s="39"/>
      <c r="AX7" s="39"/>
      <c r="AY7" s="39"/>
      <c r="AZ7" s="39"/>
      <c r="BA7" s="39"/>
      <c r="BB7" s="39"/>
      <c r="BC7" s="39"/>
      <c r="BD7" s="39"/>
      <c r="BE7" s="39">
        <v>1516.9</v>
      </c>
      <c r="BF7" s="39">
        <v>1786.69</v>
      </c>
      <c r="BG7" s="39">
        <v>2066.9499999999998</v>
      </c>
      <c r="BH7" s="39">
        <v>2516.1799999999998</v>
      </c>
      <c r="BI7" s="39">
        <v>2662.55</v>
      </c>
      <c r="BJ7" s="39">
        <v>1134.67</v>
      </c>
      <c r="BK7" s="39">
        <v>1144.79</v>
      </c>
      <c r="BL7" s="39">
        <v>1061.58</v>
      </c>
      <c r="BM7" s="39">
        <v>1007.7</v>
      </c>
      <c r="BN7" s="39">
        <v>1018.52</v>
      </c>
      <c r="BO7" s="39">
        <v>1084.05</v>
      </c>
      <c r="BP7" s="39">
        <v>89.68</v>
      </c>
      <c r="BQ7" s="39">
        <v>58.08</v>
      </c>
      <c r="BR7" s="39">
        <v>59.92</v>
      </c>
      <c r="BS7" s="39">
        <v>58.09</v>
      </c>
      <c r="BT7" s="39">
        <v>52.66</v>
      </c>
      <c r="BU7" s="39">
        <v>40.6</v>
      </c>
      <c r="BV7" s="39">
        <v>56.04</v>
      </c>
      <c r="BW7" s="39">
        <v>58.52</v>
      </c>
      <c r="BX7" s="39">
        <v>59.22</v>
      </c>
      <c r="BY7" s="39">
        <v>58.79</v>
      </c>
      <c r="BZ7" s="39">
        <v>53.46</v>
      </c>
      <c r="CA7" s="39">
        <v>76.81</v>
      </c>
      <c r="CB7" s="39">
        <v>119.09</v>
      </c>
      <c r="CC7" s="39">
        <v>116.14</v>
      </c>
      <c r="CD7" s="39">
        <v>119.15</v>
      </c>
      <c r="CE7" s="39">
        <v>139.38999999999999</v>
      </c>
      <c r="CF7" s="39">
        <v>440.03</v>
      </c>
      <c r="CG7" s="39">
        <v>304.35000000000002</v>
      </c>
      <c r="CH7" s="39">
        <v>296.3</v>
      </c>
      <c r="CI7" s="39">
        <v>292.89999999999998</v>
      </c>
      <c r="CJ7" s="39">
        <v>298.25</v>
      </c>
      <c r="CK7" s="39">
        <v>300.47000000000003</v>
      </c>
      <c r="CL7" s="39">
        <v>108.72</v>
      </c>
      <c r="CM7" s="39">
        <v>93.39</v>
      </c>
      <c r="CN7" s="39">
        <v>80.16</v>
      </c>
      <c r="CO7" s="39">
        <v>80.150000000000006</v>
      </c>
      <c r="CP7" s="39">
        <v>81.93</v>
      </c>
      <c r="CQ7" s="39">
        <v>57.29</v>
      </c>
      <c r="CR7" s="39">
        <v>55.9</v>
      </c>
      <c r="CS7" s="39">
        <v>57.3</v>
      </c>
      <c r="CT7" s="39">
        <v>56.76</v>
      </c>
      <c r="CU7" s="39">
        <v>56.04</v>
      </c>
      <c r="CV7" s="39">
        <v>54.9</v>
      </c>
      <c r="CW7" s="39">
        <v>63.05</v>
      </c>
      <c r="CX7" s="39">
        <v>72.91</v>
      </c>
      <c r="CY7" s="39">
        <v>67.91</v>
      </c>
      <c r="CZ7" s="39">
        <v>68.02</v>
      </c>
      <c r="DA7" s="39">
        <v>63.02</v>
      </c>
      <c r="DB7" s="39">
        <v>73.69</v>
      </c>
      <c r="DC7" s="39">
        <v>73.28</v>
      </c>
      <c r="DD7" s="39">
        <v>72.42</v>
      </c>
      <c r="DE7" s="39">
        <v>73.069999999999993</v>
      </c>
      <c r="DF7" s="39">
        <v>72.78</v>
      </c>
      <c r="DG7" s="39">
        <v>73.31</v>
      </c>
      <c r="DH7" s="39"/>
      <c r="DI7" s="39"/>
      <c r="DJ7" s="39"/>
      <c r="DK7" s="39"/>
      <c r="DL7" s="39"/>
      <c r="DM7" s="39"/>
      <c r="DN7" s="39"/>
      <c r="DO7" s="39"/>
      <c r="DP7" s="39"/>
      <c r="DQ7" s="39"/>
      <c r="DR7" s="39"/>
      <c r="DS7" s="39"/>
      <c r="DT7" s="39"/>
      <c r="DU7" s="39"/>
      <c r="DV7" s="39"/>
      <c r="DW7" s="39"/>
      <c r="DX7" s="39"/>
      <c r="DY7" s="39"/>
      <c r="DZ7" s="39"/>
      <c r="EA7" s="39"/>
      <c r="EB7" s="39"/>
      <c r="EC7" s="39"/>
      <c r="ED7" s="39">
        <v>3.11</v>
      </c>
      <c r="EE7" s="39">
        <v>3.89</v>
      </c>
      <c r="EF7" s="39">
        <v>3.34</v>
      </c>
      <c r="EG7" s="39">
        <v>0</v>
      </c>
      <c r="EH7" s="39">
        <v>0</v>
      </c>
      <c r="EI7" s="39">
        <v>0.65</v>
      </c>
      <c r="EJ7" s="39">
        <v>0.53</v>
      </c>
      <c r="EK7" s="39">
        <v>0.72</v>
      </c>
      <c r="EL7" s="39">
        <v>0.53</v>
      </c>
      <c r="EM7" s="39">
        <v>0.71</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111</v>
      </c>
      <c r="D13" t="s">
        <v>112</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dcterms:created xsi:type="dcterms:W3CDTF">2020-12-04T02:22:13Z</dcterms:created>
  <dcterms:modified xsi:type="dcterms:W3CDTF">2021-01-26T07:25:39Z</dcterms:modified>
  <cp:category/>
</cp:coreProperties>
</file>