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seiichirou_h\Desktop\"/>
    </mc:Choice>
  </mc:AlternateContent>
  <xr:revisionPtr revIDLastSave="0" documentId="13_ncr:1_{E93AA5C5-3174-474E-993E-6608DA271FD2}" xr6:coauthVersionLast="44" xr6:coauthVersionMax="44" xr10:uidLastSave="{00000000-0000-0000-0000-000000000000}"/>
  <workbookProtection workbookAlgorithmName="SHA-512" workbookHashValue="QD0ucHbuwIFxtNCIk1Uu53T5IvLvlJGbpSLtIotyaYw+4CrJnQaPqDj3IpFTHjaaE+C5Eojl3YfK3eKU2Ty3bg==" workbookSaltValue="hEPKDbeFdig9yweTrVqQx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<sst xmlns="http://schemas.openxmlformats.org/spreadsheetml/2006/main" count="233" uniqueCount="117">
  <si>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</si>
  <si>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</si>
  <si>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</si>
  <si>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</si>
  <si>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</si>
  <si>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</si>
  <si>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</si>
  <si>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</si>
  <si>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</si>
  <si>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</si>
  <si>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</si>
  <si>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</si>
  <si>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</si>
  <si>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</si>
  <si>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</si>
  <si>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</si>
  <si>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</si>
  <si>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</si>
  <si>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</si>
  <si>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</si>
  <si>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</si>
  <si>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</si>
  <si>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</si>
  <si>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</si>
  <si>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</si>
  <si>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</si>
  <si>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</si>
  <si>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</si>
  <si>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</si>
  <si>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</si>
  <si>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</si>
  <si>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</si>
  <si>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</si>
  <si>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</si>
  <si>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</si>
  <si>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</si>
  <si>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</si>
  <si>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</si>
  <si>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</si>
  <si>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</si>
  <si>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</si>
  <si>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</si>
  <si>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</si>
  <si>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</si>
  <si>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</si>
  <si>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</si>
  <si>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</si>
  <si>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</si>
  <si>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</si>
  <si>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</si>
  <si>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</si>
  <si>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</si>
  <si>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</si>
  <si>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</si>
  <si>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</si>
  <si>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</si>
  <si>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</si>
  <si>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</si>
  <si>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</si>
  <si>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</si>
  <si>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</si>
  <si>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</si>
  <si>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</si>
  <si>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</si>
  <si>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</si>
  <si>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</si>
  <si>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</si>
  <si>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</si>
  <si>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</si>
  <si>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</si>
  <si>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</si>
  <si>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</si>
  <si>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</si>
  <si>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</si>
  <si>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</si>
  <si>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</si>
  <si>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</si>
  <si>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</si>
  <si>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</si>
  <si>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</si>
  <si>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</si>
  <si>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</si>
  <si>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</si>
  <si>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</si>
  <si>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</si>
  <si>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</si>
  <si>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</si>
  <si>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</si>
  <si>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</si>
  <si>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</si>
  <si>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</si>
  <si>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</si>
  <si>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</si>
  <si>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</si>
  <si>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</si>
  <si>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田野町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</si>
  <si>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</si>
  <si>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</si>
  <si>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</si>
  <si>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</si>
  <si>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</si>
  <si>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</si>
  <si>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</si>
  <si>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</si>
  <si>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</si>
  <si>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</si>
  <si>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</si>
  <si>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</si>
  <si>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</si>
  <si>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</si>
  <si>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</si>
  <si>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</si>
  <si>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</si>
  <si>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</si>
  <si>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地方公営企業会計への移行を進めていく中で、施設・設備、管路等の現状把握・分析を行い、それに基づく計画的施設整備、適正な料金改定等を検討し、経営の健全化を図る。</t>
    <rPh sb="1" eb="3">
      <t>チホウ</t>
    </rPh>
    <rPh sb="3" eb="5">
      <t>コウエイ</t>
    </rPh>
    <rPh sb="5" eb="7">
      <t>キギョウ</t>
    </rPh>
    <rPh sb="7" eb="9">
      <t>カイケイ</t>
    </rPh>
    <rPh sb="11" eb="13">
      <t>イコウ</t>
    </rPh>
    <rPh sb="14" eb="15">
      <t>スス</t>
    </rPh>
    <rPh sb="19" eb="20">
      <t>ナカ</t>
    </rPh>
    <rPh sb="22" eb="24">
      <t>シセツ</t>
    </rPh>
    <rPh sb="25" eb="27">
      <t>セツビ</t>
    </rPh>
    <rPh sb="28" eb="30">
      <t>カンロ</t>
    </rPh>
    <rPh sb="30" eb="31">
      <t>トウ</t>
    </rPh>
    <rPh sb="32" eb="34">
      <t>ゲンジョウ</t>
    </rPh>
    <rPh sb="34" eb="36">
      <t>ハアク</t>
    </rPh>
    <rPh sb="37" eb="39">
      <t>ブンセキ</t>
    </rPh>
    <rPh sb="40" eb="41">
      <t>オコナ</t>
    </rPh>
    <rPh sb="46" eb="47">
      <t>モト</t>
    </rPh>
    <rPh sb="49" eb="52">
      <t>ケイカクテキ</t>
    </rPh>
    <rPh sb="52" eb="56">
      <t>シセツセイビ</t>
    </rPh>
    <rPh sb="57" eb="59">
      <t>テキセイ</t>
    </rPh>
    <rPh sb="60" eb="62">
      <t>リョウキン</t>
    </rPh>
    <rPh sb="62" eb="64">
      <t>カイテイ</t>
    </rPh>
    <rPh sb="64" eb="65">
      <t>トウ</t>
    </rPh>
    <rPh sb="66" eb="68">
      <t>ケントウ</t>
    </rPh>
    <rPh sb="70" eb="72">
      <t>ケイエイ</t>
    </rPh>
    <rPh sb="73" eb="76">
      <t>ケンゼンカ</t>
    </rPh>
    <rPh sb="77" eb="78">
      <t>ハカ</t>
    </rPh>
    <phoneticPr fontId="4"/>
  </si>
  <si>
    <t>　基幹管路の更新については、類似団体平均を大きく上回る数値で近年推移しており、平成24年から行ってきた管路更新が完了した。今後は老朽化が進む施設等について、更新計画をたてて、計画的な施設整備を検討していく必要がある。</t>
    <rPh sb="1" eb="3">
      <t>キカン</t>
    </rPh>
    <rPh sb="3" eb="5">
      <t>カンロ</t>
    </rPh>
    <rPh sb="6" eb="8">
      <t>コウシン</t>
    </rPh>
    <rPh sb="14" eb="16">
      <t>ルイジ</t>
    </rPh>
    <rPh sb="16" eb="18">
      <t>ダンタイ</t>
    </rPh>
    <rPh sb="18" eb="20">
      <t>ヘイキン</t>
    </rPh>
    <rPh sb="21" eb="22">
      <t>オオ</t>
    </rPh>
    <rPh sb="24" eb="26">
      <t>ウワマワ</t>
    </rPh>
    <rPh sb="27" eb="29">
      <t>スウチ</t>
    </rPh>
    <rPh sb="30" eb="32">
      <t>キンネン</t>
    </rPh>
    <rPh sb="32" eb="34">
      <t>スイイ</t>
    </rPh>
    <rPh sb="39" eb="41">
      <t>ヘイセイ</t>
    </rPh>
    <rPh sb="43" eb="44">
      <t>ネン</t>
    </rPh>
    <rPh sb="46" eb="47">
      <t>オコナ</t>
    </rPh>
    <rPh sb="51" eb="53">
      <t>カンロ</t>
    </rPh>
    <rPh sb="53" eb="55">
      <t>コウシン</t>
    </rPh>
    <rPh sb="56" eb="58">
      <t>カンリョウ</t>
    </rPh>
    <rPh sb="61" eb="63">
      <t>コンゴ</t>
    </rPh>
    <rPh sb="64" eb="67">
      <t>ロウキュウカ</t>
    </rPh>
    <rPh sb="68" eb="69">
      <t>スス</t>
    </rPh>
    <rPh sb="70" eb="72">
      <t>シセツ</t>
    </rPh>
    <rPh sb="72" eb="73">
      <t>トウ</t>
    </rPh>
    <rPh sb="78" eb="80">
      <t>コウシン</t>
    </rPh>
    <rPh sb="80" eb="82">
      <t>ケイカク</t>
    </rPh>
    <rPh sb="87" eb="90">
      <t>ケイカクテキ</t>
    </rPh>
    <rPh sb="91" eb="93">
      <t>シセツ</t>
    </rPh>
    <rPh sb="93" eb="95">
      <t>セイビ</t>
    </rPh>
    <rPh sb="96" eb="98">
      <t>ケントウ</t>
    </rPh>
    <rPh sb="102" eb="104">
      <t>ヒツヨウ</t>
    </rPh>
    <phoneticPr fontId="4"/>
  </si>
  <si>
    <t>①収益的収支比率
　給水人口は減少に傾向にあるが、料金収入についてはほぼ横ばいの状況にある。しかし、給水にかかる維持管理費等を料金収入だけでまかなうことができず、繰入金に依存している。適正な料金設定等経営改善に努める必要がある。
④企業債残高対給水収益比率
　類似団体の平均値を大幅に上回っているため、投資規模や時期について適正であるか見直す必要がある。
⑤料金回収率
　昨年度改善がみられたが、今年度含め依然として回収率は類似団体平均を下回っている。適切な料金設定を行い、給水収益の確保を検討していく必要がある。
⑥給水原価
　類似団体平均を大きく下回る数値で推移しておりほぼ横ばいである。今後は適正な料金設定等経営改善に努める必要がある。
⑦施設利用率
　類似団体の平均値を下回っているが、時季により一日配水能力相当を配水することもあるので、施設規模は適当であるといえる。
⑧有収率
　類似団体を上回っているほか、前年度よりも高い数値であることから、管路更新工事の効果が表れていると考えられる。</t>
    <rPh sb="188" eb="191">
      <t>サクネンド</t>
    </rPh>
    <rPh sb="191" eb="193">
      <t>カイゼン</t>
    </rPh>
    <rPh sb="200" eb="203">
      <t>コンネンド</t>
    </rPh>
    <rPh sb="203" eb="204">
      <t>フク</t>
    </rPh>
    <rPh sb="205" eb="207">
      <t>イゼン</t>
    </rPh>
    <rPh sb="210" eb="212">
      <t>カイシュウ</t>
    </rPh>
    <rPh sb="212" eb="213">
      <t>リツ</t>
    </rPh>
    <rPh sb="214" eb="216">
      <t>ルイジ</t>
    </rPh>
    <rPh sb="216" eb="218">
      <t>ダンタイ</t>
    </rPh>
    <rPh sb="218" eb="220">
      <t>ヘイキン</t>
    </rPh>
    <rPh sb="221" eb="223">
      <t>シタマワ</t>
    </rPh>
    <rPh sb="228" eb="230">
      <t>テキセツ</t>
    </rPh>
    <rPh sb="231" eb="233">
      <t>リョウキン</t>
    </rPh>
    <rPh sb="233" eb="235">
      <t>セッテイ</t>
    </rPh>
    <rPh sb="236" eb="237">
      <t>オコナ</t>
    </rPh>
    <rPh sb="239" eb="241">
      <t>キュウスイ</t>
    </rPh>
    <rPh sb="241" eb="243">
      <t>シュウエキ</t>
    </rPh>
    <rPh sb="244" eb="246">
      <t>カクホ</t>
    </rPh>
    <rPh sb="247" eb="249">
      <t>ケントウ</t>
    </rPh>
    <rPh sb="253" eb="255">
      <t>ヒツヨウ</t>
    </rPh>
    <rPh sb="262" eb="264">
      <t>キュウスイ</t>
    </rPh>
    <rPh sb="264" eb="266">
      <t>ゲンカ</t>
    </rPh>
    <rPh sb="268" eb="270">
      <t>ルイジ</t>
    </rPh>
    <rPh sb="270" eb="272">
      <t>ダンタイ</t>
    </rPh>
    <rPh sb="272" eb="274">
      <t>ヘイキン</t>
    </rPh>
    <rPh sb="275" eb="276">
      <t>オオ</t>
    </rPh>
    <rPh sb="278" eb="280">
      <t>シタマワ</t>
    </rPh>
    <rPh sb="281" eb="283">
      <t>スウチ</t>
    </rPh>
    <rPh sb="284" eb="286">
      <t>スイイ</t>
    </rPh>
    <rPh sb="292" eb="293">
      <t>ヨコ</t>
    </rPh>
    <rPh sb="299" eb="301">
      <t>コンゴ</t>
    </rPh>
    <rPh sb="302" eb="304">
      <t>テキセイ</t>
    </rPh>
    <rPh sb="305" eb="307">
      <t>リョウキン</t>
    </rPh>
    <rPh sb="307" eb="309">
      <t>セッテイ</t>
    </rPh>
    <rPh sb="309" eb="310">
      <t>トウ</t>
    </rPh>
    <rPh sb="310" eb="312">
      <t>ケイエイ</t>
    </rPh>
    <rPh sb="312" eb="314">
      <t>カイゼン</t>
    </rPh>
    <rPh sb="315" eb="316">
      <t>ツト</t>
    </rPh>
    <rPh sb="318" eb="320">
      <t>ヒツヨウ</t>
    </rPh>
    <rPh sb="327" eb="329">
      <t>シセツ</t>
    </rPh>
    <rPh sb="329" eb="331">
      <t>リヨウ</t>
    </rPh>
    <rPh sb="331" eb="332">
      <t>リツ</t>
    </rPh>
    <rPh sb="334" eb="336">
      <t>ルイジ</t>
    </rPh>
    <rPh sb="336" eb="338">
      <t>ダンタイ</t>
    </rPh>
    <rPh sb="339" eb="342">
      <t>ヘイキンチ</t>
    </rPh>
    <rPh sb="343" eb="345">
      <t>シタマワ</t>
    </rPh>
    <rPh sb="351" eb="353">
      <t>ジキ</t>
    </rPh>
    <rPh sb="356" eb="358">
      <t>イチニチ</t>
    </rPh>
    <rPh sb="358" eb="360">
      <t>ハイスイ</t>
    </rPh>
    <rPh sb="360" eb="362">
      <t>ノウリョク</t>
    </rPh>
    <rPh sb="362" eb="364">
      <t>ソウトウ</t>
    </rPh>
    <rPh sb="365" eb="367">
      <t>ハイスイ</t>
    </rPh>
    <rPh sb="377" eb="379">
      <t>シセツ</t>
    </rPh>
    <rPh sb="379" eb="381">
      <t>キボ</t>
    </rPh>
    <rPh sb="382" eb="384">
      <t>テキトウ</t>
    </rPh>
    <rPh sb="395" eb="398">
      <t>ユウシュウリツ</t>
    </rPh>
    <rPh sb="400" eb="402">
      <t>ルイジ</t>
    </rPh>
    <rPh sb="402" eb="404">
      <t>ダンタイ</t>
    </rPh>
    <rPh sb="405" eb="407">
      <t>ウワマワ</t>
    </rPh>
    <rPh sb="414" eb="417">
      <t>ゼンネンド</t>
    </rPh>
    <rPh sb="420" eb="421">
      <t>タカ</t>
    </rPh>
    <rPh sb="422" eb="424">
      <t>スウチ</t>
    </rPh>
    <rPh sb="432" eb="434">
      <t>カンロ</t>
    </rPh>
    <rPh sb="434" eb="436">
      <t>コウシン</t>
    </rPh>
    <rPh sb="436" eb="438">
      <t>コウジ</t>
    </rPh>
    <rPh sb="439" eb="441">
      <t>コウカ</t>
    </rPh>
    <rPh sb="442" eb="443">
      <t>アラワ</t>
    </rPh>
    <rPh sb="448" eb="44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</si>
</sst>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4.79</c:v>
                </c:pt>
                <c:pt idx="1">
                  <c:v>4.74</c:v>
                </c:pt>
                <c:pt idx="2">
                  <c:v>9.0299999999999994</c:v>
                </c:pt>
                <c:pt idx="3">
                  <c:v>6.39</c:v>
                </c:pt>
                <c:pt idx="4">
                  <c:v>5.85</c:v>
                </c:pt>
              </c:numCache>
            </c:numRef>
          </c:val>
          <c:extLst>
            <c:ext xmlns:c16="http://schemas.microsoft.com/office/drawing/2014/chart" uri="{C3380CC4-5D6E-409C-BE32-E72D297353CC}">
              <c16:uniqueId val="{00000000-A850-4E01-8B28-4D4D44EC087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A850-4E01-8B28-4D4D44EC087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47.83</c:v>
                </c:pt>
                <c:pt idx="1">
                  <c:v>48.24</c:v>
                </c:pt>
                <c:pt idx="2">
                  <c:v>50.66</c:v>
                </c:pt>
                <c:pt idx="3">
                  <c:v>47.57</c:v>
                </c:pt>
                <c:pt idx="4">
                  <c:v>43.19</c:v>
                </c:pt>
              </c:numCache>
            </c:numRef>
          </c:val>
          <c:extLst>
            <c:ext xmlns:c16="http://schemas.microsoft.com/office/drawing/2014/chart" uri="{C3380CC4-5D6E-409C-BE32-E72D297353CC}">
              <c16:uniqueId val="{00000000-0AAC-4649-A236-085E63FFF51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0AAC-4649-A236-085E63FFF51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83.52</c:v>
                </c:pt>
                <c:pt idx="1">
                  <c:v>85.13</c:v>
                </c:pt>
                <c:pt idx="2">
                  <c:v>83.21</c:v>
                </c:pt>
                <c:pt idx="3">
                  <c:v>88.71</c:v>
                </c:pt>
                <c:pt idx="4">
                  <c:v>96.5</c:v>
                </c:pt>
              </c:numCache>
            </c:numRef>
          </c:val>
          <c:extLst>
            <c:ext xmlns:c16="http://schemas.microsoft.com/office/drawing/2014/chart" uri="{C3380CC4-5D6E-409C-BE32-E72D297353CC}">
              <c16:uniqueId val="{00000000-1476-4917-9213-133B6DF5FC1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1476-4917-9213-133B6DF5FC1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69.77</c:v>
                </c:pt>
                <c:pt idx="1">
                  <c:v>62.94</c:v>
                </c:pt>
                <c:pt idx="2">
                  <c:v>61.63</c:v>
                </c:pt>
                <c:pt idx="3">
                  <c:v>69.92</c:v>
                </c:pt>
                <c:pt idx="4">
                  <c:v>52.41</c:v>
                </c:pt>
              </c:numCache>
            </c:numRef>
          </c:val>
          <c:extLst>
            <c:ext xmlns:c16="http://schemas.microsoft.com/office/drawing/2014/chart" uri="{C3380CC4-5D6E-409C-BE32-E72D297353CC}">
              <c16:uniqueId val="{00000000-AC5D-4D05-811E-46EC13BF35E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AC5D-4D05-811E-46EC13BF35E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52-4FCF-A192-BC6F23F7B17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52-4FCF-A192-BC6F23F7B17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2F-4A3E-A830-D17D08EF2D5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2F-4A3E-A830-D17D08EF2D5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2B-4246-B75B-E133E32539C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2B-4246-B75B-E133E32539C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8-42BD-99B2-9E3DAF076BA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8-42BD-99B2-9E3DAF076BA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2266.2800000000002</c:v>
                </c:pt>
                <c:pt idx="1">
                  <c:v>2230.2399999999998</c:v>
                </c:pt>
                <c:pt idx="2">
                  <c:v>2406.67</c:v>
                </c:pt>
                <c:pt idx="3">
                  <c:v>2484.9299999999998</c:v>
                </c:pt>
                <c:pt idx="4">
                  <c:v>2582.39</c:v>
                </c:pt>
              </c:numCache>
            </c:numRef>
          </c:val>
          <c:extLst>
            <c:ext xmlns:c16="http://schemas.microsoft.com/office/drawing/2014/chart" uri="{C3380CC4-5D6E-409C-BE32-E72D297353CC}">
              <c16:uniqueId val="{00000000-BADF-4777-9117-A89A1AA3664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BADF-4777-9117-A89A1AA3664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49.17</c:v>
                </c:pt>
                <c:pt idx="1">
                  <c:v>48.83</c:v>
                </c:pt>
                <c:pt idx="2">
                  <c:v>43.8</c:v>
                </c:pt>
                <c:pt idx="3">
                  <c:v>53.32</c:v>
                </c:pt>
                <c:pt idx="4">
                  <c:v>43.23</c:v>
                </c:pt>
              </c:numCache>
            </c:numRef>
          </c:val>
          <c:extLst>
            <c:ext xmlns:c16="http://schemas.microsoft.com/office/drawing/2014/chart" uri="{C3380CC4-5D6E-409C-BE32-E72D297353CC}">
              <c16:uniqueId val="{00000000-02E0-4943-97E2-07BA3A12B00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02E0-4943-97E2-07BA3A12B00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172.7</c:v>
                </c:pt>
                <c:pt idx="1">
                  <c:v>175.31</c:v>
                </c:pt>
                <c:pt idx="2">
                  <c:v>193.29</c:v>
                </c:pt>
                <c:pt idx="3">
                  <c:v>159.36000000000001</c:v>
                </c:pt>
                <c:pt idx="4">
                  <c:v>199.05</c:v>
                </c:pt>
              </c:numCache>
            </c:numRef>
          </c:val>
          <c:extLst>
            <c:ext xmlns:c16="http://schemas.microsoft.com/office/drawing/2014/chart" uri="{C3380CC4-5D6E-409C-BE32-E72D297353CC}">
              <c16:uniqueId val="{00000000-4D69-4DBF-9720-8C84AE48877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4D69-4DBF-9720-8C84AE48877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田野町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2618</v>
      </c>
      <c r="AM8" s="67"/>
      <c r="AN8" s="67"/>
      <c r="AO8" s="67"/>
      <c r="AP8" s="67"/>
      <c r="AQ8" s="67"/>
      <c r="AR8" s="67"/>
      <c r="AS8" s="67"/>
      <c r="AT8" s="66">
        <f>データ!$S$6</f>
        <v>6.53</v>
      </c>
      <c r="AU8" s="66"/>
      <c r="AV8" s="66"/>
      <c r="AW8" s="66"/>
      <c r="AX8" s="66"/>
      <c r="AY8" s="66"/>
      <c r="AZ8" s="66"/>
      <c r="BA8" s="66"/>
      <c r="BB8" s="66">
        <f>データ!$T$6</f>
        <v>400.92</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98.97</v>
      </c>
      <c r="Q10" s="66"/>
      <c r="R10" s="66"/>
      <c r="S10" s="66"/>
      <c r="T10" s="66"/>
      <c r="U10" s="66"/>
      <c r="V10" s="66"/>
      <c r="W10" s="67">
        <f>データ!$Q$6</f>
        <v>1540</v>
      </c>
      <c r="X10" s="67"/>
      <c r="Y10" s="67"/>
      <c r="Z10" s="67"/>
      <c r="AA10" s="67"/>
      <c r="AB10" s="67"/>
      <c r="AC10" s="67"/>
      <c r="AD10" s="2"/>
      <c r="AE10" s="2"/>
      <c r="AF10" s="2"/>
      <c r="AG10" s="2"/>
      <c r="AH10" s="2"/>
      <c r="AI10" s="2"/>
      <c r="AJ10" s="2"/>
      <c r="AK10" s="2"/>
      <c r="AL10" s="67">
        <f>データ!$U$6</f>
        <v>2584</v>
      </c>
      <c r="AM10" s="67"/>
      <c r="AN10" s="67"/>
      <c r="AO10" s="67"/>
      <c r="AP10" s="67"/>
      <c r="AQ10" s="67"/>
      <c r="AR10" s="67"/>
      <c r="AS10" s="67"/>
      <c r="AT10" s="66">
        <f>データ!$V$6</f>
        <v>6.53</v>
      </c>
      <c r="AU10" s="66"/>
      <c r="AV10" s="66"/>
      <c r="AW10" s="66"/>
      <c r="AX10" s="66"/>
      <c r="AY10" s="66"/>
      <c r="AZ10" s="66"/>
      <c r="BA10" s="66"/>
      <c r="BB10" s="66">
        <f>データ!$W$6</f>
        <v>395.71</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i/PDk1PnAo3up1g9FjZrjWgyphmyBH08V4VGmVkNknu6TMEwUHJmhR9M62DXDBMkavqmale5EE0dXyX+mUEBVw==" saltValue="X5eWufILWf+FA3U4mAyB+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393037</v>
      </c>
      <c r="D6" s="34">
        <f t="shared" si="3"/>
        <v>47</v>
      </c>
      <c r="E6" s="34">
        <f t="shared" si="3"/>
        <v>1</v>
      </c>
      <c r="F6" s="34">
        <f t="shared" si="3"/>
        <v>0</v>
      </c>
      <c r="G6" s="34">
        <f t="shared" si="3"/>
        <v>0</v>
      </c>
      <c r="H6" s="34" t="str">
        <f t="shared" si="3"/>
        <v>高知県　田野町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98.97</v>
      </c>
      <c r="Q6" s="35">
        <f t="shared" si="3"/>
        <v>1540</v>
      </c>
      <c r="R6" s="35">
        <f t="shared" si="3"/>
        <v>2618</v>
      </c>
      <c r="S6" s="35">
        <f t="shared" si="3"/>
        <v>6.53</v>
      </c>
      <c r="T6" s="35">
        <f t="shared" si="3"/>
        <v>400.92</v>
      </c>
      <c r="U6" s="35">
        <f t="shared" si="3"/>
        <v>2584</v>
      </c>
      <c r="V6" s="35">
        <f t="shared" si="3"/>
        <v>6.53</v>
      </c>
      <c r="W6" s="35">
        <f t="shared" si="3"/>
        <v>395.71</v>
      </c>
      <c r="X6" s="36">
        <f>IF(X7="",NA(),X7)</f>
        <v>69.77</v>
      </c>
      <c r="Y6" s="36">
        <f t="shared" ref="Y6:AG6" si="4">IF(Y7="",NA(),Y7)</f>
        <v>62.94</v>
      </c>
      <c r="Z6" s="36">
        <f t="shared" si="4"/>
        <v>61.63</v>
      </c>
      <c r="AA6" s="36">
        <f t="shared" si="4"/>
        <v>69.92</v>
      </c>
      <c r="AB6" s="36">
        <f t="shared" si="4"/>
        <v>52.41</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2266.2800000000002</v>
      </c>
      <c r="BF6" s="36">
        <f t="shared" ref="BF6:BN6" si="7">IF(BF7="",NA(),BF7)</f>
        <v>2230.2399999999998</v>
      </c>
      <c r="BG6" s="36">
        <f t="shared" si="7"/>
        <v>2406.67</v>
      </c>
      <c r="BH6" s="36">
        <f t="shared" si="7"/>
        <v>2484.9299999999998</v>
      </c>
      <c r="BI6" s="36">
        <f t="shared" si="7"/>
        <v>2582.39</v>
      </c>
      <c r="BJ6" s="36">
        <f t="shared" si="7"/>
        <v>1134.67</v>
      </c>
      <c r="BK6" s="36">
        <f t="shared" si="7"/>
        <v>1144.79</v>
      </c>
      <c r="BL6" s="36">
        <f t="shared" si="7"/>
        <v>1061.58</v>
      </c>
      <c r="BM6" s="36">
        <f t="shared" si="7"/>
        <v>1007.7</v>
      </c>
      <c r="BN6" s="36">
        <f t="shared" si="7"/>
        <v>1018.52</v>
      </c>
      <c r="BO6" s="35" t="str">
        <f>IF(BO7="","",IF(BO7="-","【-】","【"&amp;SUBSTITUTE(TEXT(BO7,"#,##0.00"),"-","△")&amp;"】"))</f>
        <v>【1,084.05】</v>
      </c>
      <c r="BP6" s="36">
        <f>IF(BP7="",NA(),BP7)</f>
        <v>49.17</v>
      </c>
      <c r="BQ6" s="36">
        <f t="shared" ref="BQ6:BY6" si="8">IF(BQ7="",NA(),BQ7)</f>
        <v>48.83</v>
      </c>
      <c r="BR6" s="36">
        <f t="shared" si="8"/>
        <v>43.8</v>
      </c>
      <c r="BS6" s="36">
        <f t="shared" si="8"/>
        <v>53.32</v>
      </c>
      <c r="BT6" s="36">
        <f t="shared" si="8"/>
        <v>43.23</v>
      </c>
      <c r="BU6" s="36">
        <f t="shared" si="8"/>
        <v>40.6</v>
      </c>
      <c r="BV6" s="36">
        <f t="shared" si="8"/>
        <v>56.04</v>
      </c>
      <c r="BW6" s="36">
        <f t="shared" si="8"/>
        <v>58.52</v>
      </c>
      <c r="BX6" s="36">
        <f t="shared" si="8"/>
        <v>59.22</v>
      </c>
      <c r="BY6" s="36">
        <f t="shared" si="8"/>
        <v>58.79</v>
      </c>
      <c r="BZ6" s="35" t="str">
        <f>IF(BZ7="","",IF(BZ7="-","【-】","【"&amp;SUBSTITUTE(TEXT(BZ7,"#,##0.00"),"-","△")&amp;"】"))</f>
        <v>【53.46】</v>
      </c>
      <c r="CA6" s="36">
        <f>IF(CA7="",NA(),CA7)</f>
        <v>172.7</v>
      </c>
      <c r="CB6" s="36">
        <f t="shared" ref="CB6:CJ6" si="9">IF(CB7="",NA(),CB7)</f>
        <v>175.31</v>
      </c>
      <c r="CC6" s="36">
        <f t="shared" si="9"/>
        <v>193.29</v>
      </c>
      <c r="CD6" s="36">
        <f t="shared" si="9"/>
        <v>159.36000000000001</v>
      </c>
      <c r="CE6" s="36">
        <f t="shared" si="9"/>
        <v>199.05</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47.83</v>
      </c>
      <c r="CM6" s="36">
        <f t="shared" ref="CM6:CU6" si="10">IF(CM7="",NA(),CM7)</f>
        <v>48.24</v>
      </c>
      <c r="CN6" s="36">
        <f t="shared" si="10"/>
        <v>50.66</v>
      </c>
      <c r="CO6" s="36">
        <f t="shared" si="10"/>
        <v>47.57</v>
      </c>
      <c r="CP6" s="36">
        <f t="shared" si="10"/>
        <v>43.19</v>
      </c>
      <c r="CQ6" s="36">
        <f t="shared" si="10"/>
        <v>57.29</v>
      </c>
      <c r="CR6" s="36">
        <f t="shared" si="10"/>
        <v>55.9</v>
      </c>
      <c r="CS6" s="36">
        <f t="shared" si="10"/>
        <v>57.3</v>
      </c>
      <c r="CT6" s="36">
        <f t="shared" si="10"/>
        <v>56.76</v>
      </c>
      <c r="CU6" s="36">
        <f t="shared" si="10"/>
        <v>56.04</v>
      </c>
      <c r="CV6" s="35" t="str">
        <f>IF(CV7="","",IF(CV7="-","【-】","【"&amp;SUBSTITUTE(TEXT(CV7,"#,##0.00"),"-","△")&amp;"】"))</f>
        <v>【54.90】</v>
      </c>
      <c r="CW6" s="36">
        <f>IF(CW7="",NA(),CW7)</f>
        <v>83.52</v>
      </c>
      <c r="CX6" s="36">
        <f t="shared" ref="CX6:DF6" si="11">IF(CX7="",NA(),CX7)</f>
        <v>85.13</v>
      </c>
      <c r="CY6" s="36">
        <f t="shared" si="11"/>
        <v>83.21</v>
      </c>
      <c r="CZ6" s="36">
        <f t="shared" si="11"/>
        <v>88.71</v>
      </c>
      <c r="DA6" s="36">
        <f t="shared" si="11"/>
        <v>96.5</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4.79</v>
      </c>
      <c r="EE6" s="36">
        <f t="shared" ref="EE6:EM6" si="14">IF(EE7="",NA(),EE7)</f>
        <v>4.74</v>
      </c>
      <c r="EF6" s="36">
        <f t="shared" si="14"/>
        <v>9.0299999999999994</v>
      </c>
      <c r="EG6" s="36">
        <f t="shared" si="14"/>
        <v>6.39</v>
      </c>
      <c r="EH6" s="36">
        <f t="shared" si="14"/>
        <v>5.85</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393037</v>
      </c>
      <c r="D7" s="38">
        <v>47</v>
      </c>
      <c r="E7" s="38">
        <v>1</v>
      </c>
      <c r="F7" s="38">
        <v>0</v>
      </c>
      <c r="G7" s="38">
        <v>0</v>
      </c>
      <c r="H7" s="38" t="s">
        <v>95</v>
      </c>
      <c r="I7" s="38" t="s">
        <v>96</v>
      </c>
      <c r="J7" s="38" t="s">
        <v>97</v>
      </c>
      <c r="K7" s="38" t="s">
        <v>98</v>
      </c>
      <c r="L7" s="38" t="s">
        <v>99</v>
      </c>
      <c r="M7" s="38" t="s">
        <v>100</v>
      </c>
      <c r="N7" s="39" t="s">
        <v>101</v>
      </c>
      <c r="O7" s="39" t="s">
        <v>102</v>
      </c>
      <c r="P7" s="39">
        <v>98.97</v>
      </c>
      <c r="Q7" s="39">
        <v>1540</v>
      </c>
      <c r="R7" s="39">
        <v>2618</v>
      </c>
      <c r="S7" s="39">
        <v>6.53</v>
      </c>
      <c r="T7" s="39">
        <v>400.92</v>
      </c>
      <c r="U7" s="39">
        <v>2584</v>
      </c>
      <c r="V7" s="39">
        <v>6.53</v>
      </c>
      <c r="W7" s="39">
        <v>395.71</v>
      </c>
      <c r="X7" s="39">
        <v>69.77</v>
      </c>
      <c r="Y7" s="39">
        <v>62.94</v>
      </c>
      <c r="Z7" s="39">
        <v>61.63</v>
      </c>
      <c r="AA7" s="39">
        <v>69.92</v>
      </c>
      <c r="AB7" s="39">
        <v>52.41</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2266.2800000000002</v>
      </c>
      <c r="BF7" s="39">
        <v>2230.2399999999998</v>
      </c>
      <c r="BG7" s="39">
        <v>2406.67</v>
      </c>
      <c r="BH7" s="39">
        <v>2484.9299999999998</v>
      </c>
      <c r="BI7" s="39">
        <v>2582.39</v>
      </c>
      <c r="BJ7" s="39">
        <v>1134.67</v>
      </c>
      <c r="BK7" s="39">
        <v>1144.79</v>
      </c>
      <c r="BL7" s="39">
        <v>1061.58</v>
      </c>
      <c r="BM7" s="39">
        <v>1007.7</v>
      </c>
      <c r="BN7" s="39">
        <v>1018.52</v>
      </c>
      <c r="BO7" s="39">
        <v>1084.05</v>
      </c>
      <c r="BP7" s="39">
        <v>49.17</v>
      </c>
      <c r="BQ7" s="39">
        <v>48.83</v>
      </c>
      <c r="BR7" s="39">
        <v>43.8</v>
      </c>
      <c r="BS7" s="39">
        <v>53.32</v>
      </c>
      <c r="BT7" s="39">
        <v>43.23</v>
      </c>
      <c r="BU7" s="39">
        <v>40.6</v>
      </c>
      <c r="BV7" s="39">
        <v>56.04</v>
      </c>
      <c r="BW7" s="39">
        <v>58.52</v>
      </c>
      <c r="BX7" s="39">
        <v>59.22</v>
      </c>
      <c r="BY7" s="39">
        <v>58.79</v>
      </c>
      <c r="BZ7" s="39">
        <v>53.46</v>
      </c>
      <c r="CA7" s="39">
        <v>172.7</v>
      </c>
      <c r="CB7" s="39">
        <v>175.31</v>
      </c>
      <c r="CC7" s="39">
        <v>193.29</v>
      </c>
      <c r="CD7" s="39">
        <v>159.36000000000001</v>
      </c>
      <c r="CE7" s="39">
        <v>199.05</v>
      </c>
      <c r="CF7" s="39">
        <v>440.03</v>
      </c>
      <c r="CG7" s="39">
        <v>304.35000000000002</v>
      </c>
      <c r="CH7" s="39">
        <v>296.3</v>
      </c>
      <c r="CI7" s="39">
        <v>292.89999999999998</v>
      </c>
      <c r="CJ7" s="39">
        <v>298.25</v>
      </c>
      <c r="CK7" s="39">
        <v>300.47000000000003</v>
      </c>
      <c r="CL7" s="39">
        <v>47.83</v>
      </c>
      <c r="CM7" s="39">
        <v>48.24</v>
      </c>
      <c r="CN7" s="39">
        <v>50.66</v>
      </c>
      <c r="CO7" s="39">
        <v>47.57</v>
      </c>
      <c r="CP7" s="39">
        <v>43.19</v>
      </c>
      <c r="CQ7" s="39">
        <v>57.29</v>
      </c>
      <c r="CR7" s="39">
        <v>55.9</v>
      </c>
      <c r="CS7" s="39">
        <v>57.3</v>
      </c>
      <c r="CT7" s="39">
        <v>56.76</v>
      </c>
      <c r="CU7" s="39">
        <v>56.04</v>
      </c>
      <c r="CV7" s="39">
        <v>54.9</v>
      </c>
      <c r="CW7" s="39">
        <v>83.52</v>
      </c>
      <c r="CX7" s="39">
        <v>85.13</v>
      </c>
      <c r="CY7" s="39">
        <v>83.21</v>
      </c>
      <c r="CZ7" s="39">
        <v>88.71</v>
      </c>
      <c r="DA7" s="39">
        <v>96.5</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4.79</v>
      </c>
      <c r="EE7" s="39">
        <v>4.74</v>
      </c>
      <c r="EF7" s="39">
        <v>9.0299999999999994</v>
      </c>
      <c r="EG7" s="39">
        <v>6.39</v>
      </c>
      <c r="EH7" s="39">
        <v>5.85</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間 誠一郎</cp:lastModifiedBy>
  <cp:lastPrinted>2021-01-18T01:02:13Z</cp:lastPrinted>
  <dcterms:created xsi:type="dcterms:W3CDTF">2020-12-04T02:22:14Z</dcterms:created>
  <dcterms:modified xsi:type="dcterms:W3CDTF">2021-01-18T01:02:14Z</dcterms:modified>
  <cp:category/>
</cp:coreProperties>
</file>