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TW7kmFNdELQGX3bQAybAocqgK0cAuNv0bvLBIEPugx311Au2QHOnRxecqhWhlZy5ZGL8CvUNwtyi7miPgQ3yjw==" workbookSaltValue="BRs1u3jaYEtfja0mLkYZ8w==" workbookSpinCount="100000" lockStructure="1"/>
  <bookViews>
    <workbookView xWindow="-105" yWindow="-105" windowWidth="23250" windowHeight="125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BB10" i="4"/>
  <c r="AT10" i="4"/>
  <c r="AL10" i="4"/>
  <c r="W10" i="4"/>
  <c r="P10" i="4"/>
  <c r="BB8" i="4"/>
  <c r="AD8" i="4"/>
  <c r="W8" i="4"/>
  <c r="P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<sst xmlns="http://schemas.openxmlformats.org/spreadsheetml/2006/main" count="233" uniqueCount="117">
  <si>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</si>
  <si>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</si>
  <si>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</si>
  <si>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</si>
  <si>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</si>
  <si>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</si>
  <si>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</si>
  <si>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</si>
  <si>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</si>
  <si>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</si>
  <si>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</si>
  <si>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</si>
  <si>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</si>
  <si>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</si>
  <si>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</si>
  <si>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</si>
  <si>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</si>
  <si>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</si>
  <si>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</si>
  <si>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</si>
  <si>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</si>
  <si>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</si>
  <si>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</si>
  <si>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</si>
  <si>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</si>
  <si>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</si>
  <si>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</si>
  <si>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</si>
  <si>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</si>
  <si>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</si>
  <si>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</si>
  <si>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</si>
  <si>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</si>
  <si>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</si>
  <si>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</si>
  <si>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</si>
  <si>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</si>
  <si>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</si>
  <si>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</si>
  <si>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</si>
  <si>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</si>
  <si>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</si>
  <si>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</si>
  <si>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</si>
  <si>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</si>
  <si>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</si>
  <si>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</si>
  <si>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</si>
  <si>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</si>
  <si>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</si>
  <si>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</si>
  <si>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</si>
  <si>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</si>
  <si>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</si>
  <si>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</si>
  <si>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</si>
  <si>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</si>
  <si>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</si>
  <si>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</si>
  <si>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</si>
  <si>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</si>
  <si>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</si>
  <si>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</si>
  <si>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</si>
  <si>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</si>
  <si>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</si>
  <si>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</si>
  <si>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</si>
  <si>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</si>
  <si>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</si>
  <si>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</si>
  <si>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</si>
  <si>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</si>
  <si>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</si>
  <si>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</si>
  <si>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</si>
  <si>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</si>
  <si>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</si>
  <si>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</si>
  <si>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</si>
  <si>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</si>
  <si>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</si>
  <si>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</si>
  <si>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</si>
  <si>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</si>
  <si>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</si>
  <si>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</si>
  <si>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</si>
  <si>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</si>
  <si>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</si>
  <si>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</si>
  <si>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</si>
  <si>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</si>
  <si>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</si>
  <si>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</si>
  <si>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</si>
  <si>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馬路村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</si>
  <si>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</si>
  <si>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</si>
  <si>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</si>
  <si>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</si>
  <si>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</si>
  <si>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</si>
  <si>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</si>
  <si>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</si>
  <si>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</si>
  <si>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</si>
  <si>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</si>
  <si>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</si>
  <si>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</si>
  <si>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</si>
  <si>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</si>
  <si>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</si>
  <si>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</si>
  <si>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収益的収支比率は昨年度と比較すると減少している。人口減少に伴う水道料金収入の減少、地方債の償還金が増加したことが要因である。
　料金回収率は類似団体平均値を上回っているものの、昨年度よりは減少している。
　給水原価は、類似団体平均値を下回っているが施設利用率は類似団体平均値を上回っていることから、経営の効率性については一定の基準は満たしているといえる。
　しかしながら、有収率は類似団体平均値を下回っており、管路の更新を行った箇所以外での漏水が発生していることから、漏水検査や計画的な修繕が必要な状況であることがわかる。</t>
    <rPh sb="1" eb="4">
      <t>シュウエキテキ</t>
    </rPh>
    <rPh sb="4" eb="6">
      <t>シュウシ</t>
    </rPh>
    <rPh sb="6" eb="8">
      <t>ヒリツ</t>
    </rPh>
    <rPh sb="9" eb="12">
      <t>サクネンド</t>
    </rPh>
    <rPh sb="13" eb="15">
      <t>ヒカク</t>
    </rPh>
    <rPh sb="18" eb="20">
      <t>ゲンショウ</t>
    </rPh>
    <rPh sb="25" eb="27">
      <t>ジンコウ</t>
    </rPh>
    <rPh sb="27" eb="29">
      <t>ゲンショウ</t>
    </rPh>
    <rPh sb="30" eb="31">
      <t>トモナ</t>
    </rPh>
    <rPh sb="32" eb="34">
      <t>スイドウ</t>
    </rPh>
    <rPh sb="34" eb="36">
      <t>リョウキン</t>
    </rPh>
    <rPh sb="36" eb="38">
      <t>シュウニュウ</t>
    </rPh>
    <rPh sb="39" eb="41">
      <t>ゲンショウ</t>
    </rPh>
    <rPh sb="42" eb="45">
      <t>チホウサイ</t>
    </rPh>
    <rPh sb="46" eb="48">
      <t>ショウカン</t>
    </rPh>
    <rPh sb="48" eb="49">
      <t>キン</t>
    </rPh>
    <rPh sb="50" eb="52">
      <t>ゾウカ</t>
    </rPh>
    <rPh sb="57" eb="59">
      <t>ヨウイン</t>
    </rPh>
    <rPh sb="65" eb="67">
      <t>リョウキン</t>
    </rPh>
    <rPh sb="67" eb="69">
      <t>カイシュウ</t>
    </rPh>
    <rPh sb="69" eb="70">
      <t>リツ</t>
    </rPh>
    <rPh sb="71" eb="73">
      <t>ルイジ</t>
    </rPh>
    <rPh sb="73" eb="75">
      <t>ダンタイ</t>
    </rPh>
    <rPh sb="75" eb="77">
      <t>ヘイキン</t>
    </rPh>
    <rPh sb="77" eb="78">
      <t>チ</t>
    </rPh>
    <rPh sb="79" eb="81">
      <t>ウワマワ</t>
    </rPh>
    <rPh sb="89" eb="92">
      <t>サクネンド</t>
    </rPh>
    <rPh sb="95" eb="97">
      <t>ゲンショウ</t>
    </rPh>
    <rPh sb="104" eb="106">
      <t>キュウスイ</t>
    </rPh>
    <rPh sb="106" eb="108">
      <t>ゲンカ</t>
    </rPh>
    <rPh sb="110" eb="112">
      <t>ルイジ</t>
    </rPh>
    <rPh sb="112" eb="114">
      <t>ダンタイ</t>
    </rPh>
    <rPh sb="114" eb="117">
      <t>ヘイキンチ</t>
    </rPh>
    <rPh sb="118" eb="120">
      <t>シタマワ</t>
    </rPh>
    <rPh sb="125" eb="127">
      <t>シセツ</t>
    </rPh>
    <rPh sb="127" eb="130">
      <t>リヨウリツ</t>
    </rPh>
    <rPh sb="131" eb="133">
      <t>ルイジ</t>
    </rPh>
    <rPh sb="133" eb="135">
      <t>ダンタイ</t>
    </rPh>
    <rPh sb="135" eb="138">
      <t>ヘイキンチ</t>
    </rPh>
    <rPh sb="139" eb="141">
      <t>ウワマワ</t>
    </rPh>
    <rPh sb="150" eb="152">
      <t>ケイエイ</t>
    </rPh>
    <rPh sb="153" eb="156">
      <t>コウリツセイ</t>
    </rPh>
    <rPh sb="161" eb="163">
      <t>イッテイ</t>
    </rPh>
    <rPh sb="164" eb="166">
      <t>キジュン</t>
    </rPh>
    <rPh sb="167" eb="168">
      <t>ミ</t>
    </rPh>
    <rPh sb="187" eb="190">
      <t>ユウシュウリツ</t>
    </rPh>
    <rPh sb="191" eb="193">
      <t>ルイジ</t>
    </rPh>
    <rPh sb="193" eb="195">
      <t>ダンタイ</t>
    </rPh>
    <rPh sb="195" eb="198">
      <t>ヘイキンチ</t>
    </rPh>
    <rPh sb="199" eb="201">
      <t>シタマワ</t>
    </rPh>
    <rPh sb="206" eb="208">
      <t>カンロ</t>
    </rPh>
    <rPh sb="209" eb="211">
      <t>コウシン</t>
    </rPh>
    <rPh sb="212" eb="213">
      <t>オコナ</t>
    </rPh>
    <rPh sb="215" eb="217">
      <t>カショ</t>
    </rPh>
    <rPh sb="217" eb="219">
      <t>イガイ</t>
    </rPh>
    <rPh sb="221" eb="223">
      <t>ロウスイ</t>
    </rPh>
    <rPh sb="224" eb="226">
      <t>ハッセイ</t>
    </rPh>
    <rPh sb="235" eb="237">
      <t>ロウスイ</t>
    </rPh>
    <rPh sb="237" eb="239">
      <t>ケンサ</t>
    </rPh>
    <rPh sb="240" eb="243">
      <t>ケイカクテキ</t>
    </rPh>
    <rPh sb="244" eb="246">
      <t>シュウゼン</t>
    </rPh>
    <rPh sb="247" eb="249">
      <t>ヒツヨウ</t>
    </rPh>
    <rPh sb="250" eb="252">
      <t>ジョウキョウ</t>
    </rPh>
    <phoneticPr fontId="4"/>
  </si>
  <si>
    <t>　料金回収率、給水原価、施設利用率は一定水準にあるが、有収率が低いことから漏水対策等、施設の維持のための費用が必要となる。
　企業債残高対給水収益比率が高い状況であるため、経営の健全性が損なわれることがないよう、計画的な運営を心がけていく必要がある。</t>
    <rPh sb="1" eb="3">
      <t>リョウキン</t>
    </rPh>
    <rPh sb="3" eb="5">
      <t>カイシュウ</t>
    </rPh>
    <rPh sb="5" eb="6">
      <t>リツ</t>
    </rPh>
    <rPh sb="7" eb="9">
      <t>キュウスイ</t>
    </rPh>
    <rPh sb="9" eb="11">
      <t>ゲンカ</t>
    </rPh>
    <rPh sb="12" eb="14">
      <t>シセツ</t>
    </rPh>
    <rPh sb="14" eb="17">
      <t>リヨウリツ</t>
    </rPh>
    <rPh sb="18" eb="20">
      <t>イッテイ</t>
    </rPh>
    <rPh sb="20" eb="22">
      <t>スイジュン</t>
    </rPh>
    <rPh sb="27" eb="30">
      <t>ユウシュウリツ</t>
    </rPh>
    <rPh sb="31" eb="32">
      <t>ヒク</t>
    </rPh>
    <rPh sb="37" eb="39">
      <t>ロウスイ</t>
    </rPh>
    <rPh sb="39" eb="41">
      <t>タイサク</t>
    </rPh>
    <rPh sb="41" eb="42">
      <t>トウ</t>
    </rPh>
    <rPh sb="43" eb="45">
      <t>シセツ</t>
    </rPh>
    <rPh sb="46" eb="48">
      <t>イジ</t>
    </rPh>
    <rPh sb="52" eb="54">
      <t>ヒヨウ</t>
    </rPh>
    <rPh sb="55" eb="57">
      <t>ヒツヨウ</t>
    </rPh>
    <rPh sb="63" eb="65">
      <t>キギョウ</t>
    </rPh>
    <rPh sb="65" eb="66">
      <t>サイ</t>
    </rPh>
    <rPh sb="66" eb="68">
      <t>ザンダカ</t>
    </rPh>
    <rPh sb="68" eb="69">
      <t>タイ</t>
    </rPh>
    <rPh sb="69" eb="71">
      <t>キュウスイ</t>
    </rPh>
    <rPh sb="71" eb="73">
      <t>シュウエキ</t>
    </rPh>
    <rPh sb="73" eb="75">
      <t>ヒリツ</t>
    </rPh>
    <rPh sb="76" eb="77">
      <t>タカ</t>
    </rPh>
    <rPh sb="78" eb="80">
      <t>ジョウキョウ</t>
    </rPh>
    <rPh sb="86" eb="88">
      <t>ケイエイ</t>
    </rPh>
    <rPh sb="89" eb="92">
      <t>ケンゼンセイ</t>
    </rPh>
    <rPh sb="93" eb="94">
      <t>ソコ</t>
    </rPh>
    <rPh sb="106" eb="109">
      <t>ケイカクテキ</t>
    </rPh>
    <rPh sb="110" eb="112">
      <t>ウンエイ</t>
    </rPh>
    <rPh sb="113" eb="114">
      <t>ココロ</t>
    </rPh>
    <rPh sb="119" eb="121">
      <t>ヒツヨウ</t>
    </rPh>
    <phoneticPr fontId="4"/>
  </si>
  <si>
    <t>　H26年度までの施設改修事業において、管路全体の約54%の更新を行っており、老朽化について一定の改善は図られている。しかしながら、魚梁瀬地区は敷設後30年以上が経過しており、今後改修が必要である。
　有収率が類似団体平均値を下回っていることからも計画的な更新・修繕を行い、改善を図っていく必要がある。</t>
    <rPh sb="4" eb="6">
      <t>ネンド</t>
    </rPh>
    <rPh sb="9" eb="11">
      <t>シセツ</t>
    </rPh>
    <rPh sb="11" eb="12">
      <t>カイ</t>
    </rPh>
    <rPh sb="12" eb="13">
      <t>オサム</t>
    </rPh>
    <rPh sb="13" eb="15">
      <t>ジギョウ</t>
    </rPh>
    <rPh sb="20" eb="22">
      <t>カンロ</t>
    </rPh>
    <rPh sb="22" eb="24">
      <t>ゼンタイ</t>
    </rPh>
    <rPh sb="25" eb="26">
      <t>ヤク</t>
    </rPh>
    <rPh sb="30" eb="32">
      <t>コウシン</t>
    </rPh>
    <rPh sb="33" eb="34">
      <t>オコナ</t>
    </rPh>
    <rPh sb="39" eb="42">
      <t>ロウキュウカ</t>
    </rPh>
    <rPh sb="46" eb="48">
      <t>イッテイ</t>
    </rPh>
    <rPh sb="49" eb="51">
      <t>カイゼン</t>
    </rPh>
    <rPh sb="52" eb="53">
      <t>ハカ</t>
    </rPh>
    <rPh sb="66" eb="69">
      <t>ヤナセ</t>
    </rPh>
    <rPh sb="69" eb="71">
      <t>チク</t>
    </rPh>
    <rPh sb="72" eb="74">
      <t>フセツ</t>
    </rPh>
    <rPh sb="74" eb="75">
      <t>ゴ</t>
    </rPh>
    <rPh sb="77" eb="78">
      <t>ネン</t>
    </rPh>
    <rPh sb="78" eb="80">
      <t>イジョウ</t>
    </rPh>
    <rPh sb="81" eb="83">
      <t>ケイカ</t>
    </rPh>
    <rPh sb="88" eb="90">
      <t>コンゴ</t>
    </rPh>
    <rPh sb="90" eb="92">
      <t>カイシュウ</t>
    </rPh>
    <rPh sb="93" eb="95">
      <t>ヒツヨウ</t>
    </rPh>
    <rPh sb="101" eb="104">
      <t>ユウシュウリツ</t>
    </rPh>
    <rPh sb="105" eb="107">
      <t>ルイジ</t>
    </rPh>
    <rPh sb="107" eb="109">
      <t>ダンタイ</t>
    </rPh>
    <rPh sb="109" eb="112">
      <t>ヘイキンチ</t>
    </rPh>
    <rPh sb="113" eb="115">
      <t>シタマワ</t>
    </rPh>
    <rPh sb="124" eb="127">
      <t>ケイカクテキ</t>
    </rPh>
    <rPh sb="128" eb="130">
      <t>コウシン</t>
    </rPh>
    <rPh sb="131" eb="133">
      <t>シュウゼン</t>
    </rPh>
    <rPh sb="134" eb="135">
      <t>オコナ</t>
    </rPh>
    <rPh sb="137" eb="139">
      <t>カイゼン</t>
    </rPh>
    <rPh sb="140" eb="141">
      <t>ハカ</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</si>
</sst>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1F-40BF-8C6E-C6553797FCA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D21F-40BF-8C6E-C6553797FCA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86.62</c:v>
                </c:pt>
                <c:pt idx="1">
                  <c:v>66.680000000000007</c:v>
                </c:pt>
                <c:pt idx="2">
                  <c:v>66.680000000000007</c:v>
                </c:pt>
                <c:pt idx="3">
                  <c:v>66.680000000000007</c:v>
                </c:pt>
                <c:pt idx="4">
                  <c:v>66.5</c:v>
                </c:pt>
              </c:numCache>
            </c:numRef>
          </c:val>
          <c:extLst>
            <c:ext xmlns:c16="http://schemas.microsoft.com/office/drawing/2014/chart" uri="{C3380CC4-5D6E-409C-BE32-E72D297353CC}">
              <c16:uniqueId val="{00000000-2466-47FD-B094-EABA42BAAD0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2466-47FD-B094-EABA42BAAD0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65.3</c:v>
                </c:pt>
                <c:pt idx="1">
                  <c:v>64.44</c:v>
                </c:pt>
                <c:pt idx="2">
                  <c:v>66.849999999999994</c:v>
                </c:pt>
                <c:pt idx="3">
                  <c:v>66.459999999999994</c:v>
                </c:pt>
                <c:pt idx="4">
                  <c:v>61.12</c:v>
                </c:pt>
              </c:numCache>
            </c:numRef>
          </c:val>
          <c:extLst>
            <c:ext xmlns:c16="http://schemas.microsoft.com/office/drawing/2014/chart" uri="{C3380CC4-5D6E-409C-BE32-E72D297353CC}">
              <c16:uniqueId val="{00000000-17BB-4BF1-8C89-5F898DBDBB0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17BB-4BF1-8C89-5F898DBDBB0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68.239999999999995</c:v>
                </c:pt>
                <c:pt idx="1">
                  <c:v>71.05</c:v>
                </c:pt>
                <c:pt idx="2">
                  <c:v>63.5</c:v>
                </c:pt>
                <c:pt idx="3">
                  <c:v>76.23</c:v>
                </c:pt>
                <c:pt idx="4">
                  <c:v>68.34</c:v>
                </c:pt>
              </c:numCache>
            </c:numRef>
          </c:val>
          <c:extLst>
            <c:ext xmlns:c16="http://schemas.microsoft.com/office/drawing/2014/chart" uri="{C3380CC4-5D6E-409C-BE32-E72D297353CC}">
              <c16:uniqueId val="{00000000-5341-4BC2-B16F-ABDF6A209B1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5341-4BC2-B16F-ABDF6A209B1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DD-43F0-99D3-B931CAF0C17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DD-43F0-99D3-B931CAF0C17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C8-4AFE-8880-6EB4A53D146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C8-4AFE-8880-6EB4A53D146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5E-437D-8A5C-E5D0252BD87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5E-437D-8A5C-E5D0252BD87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88-4C3B-948C-447378CF735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88-4C3B-948C-447378CF735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1744.12</c:v>
                </c:pt>
                <c:pt idx="1">
                  <c:v>1685.48</c:v>
                </c:pt>
                <c:pt idx="2">
                  <c:v>1540.74</c:v>
                </c:pt>
                <c:pt idx="3">
                  <c:v>1489.83</c:v>
                </c:pt>
                <c:pt idx="4">
                  <c:v>1558.46</c:v>
                </c:pt>
              </c:numCache>
            </c:numRef>
          </c:val>
          <c:extLst>
            <c:ext xmlns:c16="http://schemas.microsoft.com/office/drawing/2014/chart" uri="{C3380CC4-5D6E-409C-BE32-E72D297353CC}">
              <c16:uniqueId val="{00000000-63E4-4ACE-9F78-1FC1672B76E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63E4-4ACE-9F78-1FC1672B76E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48.52</c:v>
                </c:pt>
                <c:pt idx="1">
                  <c:v>42.18</c:v>
                </c:pt>
                <c:pt idx="2">
                  <c:v>52.32</c:v>
                </c:pt>
                <c:pt idx="3">
                  <c:v>49.9</c:v>
                </c:pt>
                <c:pt idx="4">
                  <c:v>47.97</c:v>
                </c:pt>
              </c:numCache>
            </c:numRef>
          </c:val>
          <c:extLst>
            <c:ext xmlns:c16="http://schemas.microsoft.com/office/drawing/2014/chart" uri="{C3380CC4-5D6E-409C-BE32-E72D297353CC}">
              <c16:uniqueId val="{00000000-60CF-4084-B608-3D684D830B4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60CF-4084-B608-3D684D830B4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235.66</c:v>
                </c:pt>
                <c:pt idx="1">
                  <c:v>273.17</c:v>
                </c:pt>
                <c:pt idx="2">
                  <c:v>221.94</c:v>
                </c:pt>
                <c:pt idx="3">
                  <c:v>234.73</c:v>
                </c:pt>
                <c:pt idx="4">
                  <c:v>243.27</c:v>
                </c:pt>
              </c:numCache>
            </c:numRef>
          </c:val>
          <c:extLst>
            <c:ext xmlns:c16="http://schemas.microsoft.com/office/drawing/2014/chart" uri="{C3380CC4-5D6E-409C-BE32-E72D297353CC}">
              <c16:uniqueId val="{00000000-8E02-4ACD-B423-81C9433FD1D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8E02-4ACD-B423-81C9433FD1D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3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馬路村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858</v>
      </c>
      <c r="AM8" s="67"/>
      <c r="AN8" s="67"/>
      <c r="AO8" s="67"/>
      <c r="AP8" s="67"/>
      <c r="AQ8" s="67"/>
      <c r="AR8" s="67"/>
      <c r="AS8" s="67"/>
      <c r="AT8" s="66">
        <f>データ!$S$6</f>
        <v>165.48</v>
      </c>
      <c r="AU8" s="66"/>
      <c r="AV8" s="66"/>
      <c r="AW8" s="66"/>
      <c r="AX8" s="66"/>
      <c r="AY8" s="66"/>
      <c r="AZ8" s="66"/>
      <c r="BA8" s="66"/>
      <c r="BB8" s="66">
        <f>データ!$T$6</f>
        <v>5.18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98.35</v>
      </c>
      <c r="Q10" s="66"/>
      <c r="R10" s="66"/>
      <c r="S10" s="66"/>
      <c r="T10" s="66"/>
      <c r="U10" s="66"/>
      <c r="V10" s="66"/>
      <c r="W10" s="67">
        <f>データ!$Q$6</f>
        <v>1950</v>
      </c>
      <c r="X10" s="67"/>
      <c r="Y10" s="67"/>
      <c r="Z10" s="67"/>
      <c r="AA10" s="67"/>
      <c r="AB10" s="67"/>
      <c r="AC10" s="67"/>
      <c r="AD10" s="2"/>
      <c r="AE10" s="2"/>
      <c r="AF10" s="2"/>
      <c r="AG10" s="2"/>
      <c r="AH10" s="2"/>
      <c r="AI10" s="2"/>
      <c r="AJ10" s="2"/>
      <c r="AK10" s="2"/>
      <c r="AL10" s="67">
        <f>データ!$U$6</f>
        <v>835</v>
      </c>
      <c r="AM10" s="67"/>
      <c r="AN10" s="67"/>
      <c r="AO10" s="67"/>
      <c r="AP10" s="67"/>
      <c r="AQ10" s="67"/>
      <c r="AR10" s="67"/>
      <c r="AS10" s="67"/>
      <c r="AT10" s="66">
        <f>データ!$V$6</f>
        <v>0.9</v>
      </c>
      <c r="AU10" s="66"/>
      <c r="AV10" s="66"/>
      <c r="AW10" s="66"/>
      <c r="AX10" s="66"/>
      <c r="AY10" s="66"/>
      <c r="AZ10" s="66"/>
      <c r="BA10" s="66"/>
      <c r="BB10" s="66">
        <f>データ!$W$6</f>
        <v>927.78</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6ZPe0+foccJT2dDM7nqeso6P6jADN4g3BaXGVRoQM0WUWlFW/aWY1Ms03XbGoDcMs0k4jSq96oVS2e52Genjlw==" saltValue="bLubfebEOf2087cSyLKmd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393061</v>
      </c>
      <c r="D6" s="34">
        <f t="shared" si="3"/>
        <v>47</v>
      </c>
      <c r="E6" s="34">
        <f t="shared" si="3"/>
        <v>1</v>
      </c>
      <c r="F6" s="34">
        <f t="shared" si="3"/>
        <v>0</v>
      </c>
      <c r="G6" s="34">
        <f t="shared" si="3"/>
        <v>0</v>
      </c>
      <c r="H6" s="34" t="str">
        <f t="shared" si="3"/>
        <v>高知県　馬路村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98.35</v>
      </c>
      <c r="Q6" s="35">
        <f t="shared" si="3"/>
        <v>1950</v>
      </c>
      <c r="R6" s="35">
        <f t="shared" si="3"/>
        <v>858</v>
      </c>
      <c r="S6" s="35">
        <f t="shared" si="3"/>
        <v>165.48</v>
      </c>
      <c r="T6" s="35">
        <f t="shared" si="3"/>
        <v>5.18</v>
      </c>
      <c r="U6" s="35">
        <f t="shared" si="3"/>
        <v>835</v>
      </c>
      <c r="V6" s="35">
        <f t="shared" si="3"/>
        <v>0.9</v>
      </c>
      <c r="W6" s="35">
        <f t="shared" si="3"/>
        <v>927.78</v>
      </c>
      <c r="X6" s="36">
        <f>IF(X7="",NA(),X7)</f>
        <v>68.239999999999995</v>
      </c>
      <c r="Y6" s="36">
        <f t="shared" ref="Y6:AG6" si="4">IF(Y7="",NA(),Y7)</f>
        <v>71.05</v>
      </c>
      <c r="Z6" s="36">
        <f t="shared" si="4"/>
        <v>63.5</v>
      </c>
      <c r="AA6" s="36">
        <f t="shared" si="4"/>
        <v>76.23</v>
      </c>
      <c r="AB6" s="36">
        <f t="shared" si="4"/>
        <v>68.34</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1744.12</v>
      </c>
      <c r="BF6" s="36">
        <f t="shared" ref="BF6:BN6" si="7">IF(BF7="",NA(),BF7)</f>
        <v>1685.48</v>
      </c>
      <c r="BG6" s="36">
        <f t="shared" si="7"/>
        <v>1540.74</v>
      </c>
      <c r="BH6" s="36">
        <f t="shared" si="7"/>
        <v>1489.83</v>
      </c>
      <c r="BI6" s="36">
        <f t="shared" si="7"/>
        <v>1558.46</v>
      </c>
      <c r="BJ6" s="36">
        <f t="shared" si="7"/>
        <v>1510.14</v>
      </c>
      <c r="BK6" s="36">
        <f t="shared" si="7"/>
        <v>1595.62</v>
      </c>
      <c r="BL6" s="36">
        <f t="shared" si="7"/>
        <v>1302.33</v>
      </c>
      <c r="BM6" s="36">
        <f t="shared" si="7"/>
        <v>1274.21</v>
      </c>
      <c r="BN6" s="36">
        <f t="shared" si="7"/>
        <v>1183.92</v>
      </c>
      <c r="BO6" s="35" t="str">
        <f>IF(BO7="","",IF(BO7="-","【-】","【"&amp;SUBSTITUTE(TEXT(BO7,"#,##0.00"),"-","△")&amp;"】"))</f>
        <v>【1,084.05】</v>
      </c>
      <c r="BP6" s="36">
        <f>IF(BP7="",NA(),BP7)</f>
        <v>48.52</v>
      </c>
      <c r="BQ6" s="36">
        <f t="shared" ref="BQ6:BY6" si="8">IF(BQ7="",NA(),BQ7)</f>
        <v>42.18</v>
      </c>
      <c r="BR6" s="36">
        <f t="shared" si="8"/>
        <v>52.32</v>
      </c>
      <c r="BS6" s="36">
        <f t="shared" si="8"/>
        <v>49.9</v>
      </c>
      <c r="BT6" s="36">
        <f t="shared" si="8"/>
        <v>47.97</v>
      </c>
      <c r="BU6" s="36">
        <f t="shared" si="8"/>
        <v>22.67</v>
      </c>
      <c r="BV6" s="36">
        <f t="shared" si="8"/>
        <v>37.92</v>
      </c>
      <c r="BW6" s="36">
        <f t="shared" si="8"/>
        <v>40.89</v>
      </c>
      <c r="BX6" s="36">
        <f t="shared" si="8"/>
        <v>41.25</v>
      </c>
      <c r="BY6" s="36">
        <f t="shared" si="8"/>
        <v>42.5</v>
      </c>
      <c r="BZ6" s="35" t="str">
        <f>IF(BZ7="","",IF(BZ7="-","【-】","【"&amp;SUBSTITUTE(TEXT(BZ7,"#,##0.00"),"-","△")&amp;"】"))</f>
        <v>【53.46】</v>
      </c>
      <c r="CA6" s="36">
        <f>IF(CA7="",NA(),CA7)</f>
        <v>235.66</v>
      </c>
      <c r="CB6" s="36">
        <f t="shared" ref="CB6:CJ6" si="9">IF(CB7="",NA(),CB7)</f>
        <v>273.17</v>
      </c>
      <c r="CC6" s="36">
        <f t="shared" si="9"/>
        <v>221.94</v>
      </c>
      <c r="CD6" s="36">
        <f t="shared" si="9"/>
        <v>234.73</v>
      </c>
      <c r="CE6" s="36">
        <f t="shared" si="9"/>
        <v>243.27</v>
      </c>
      <c r="CF6" s="36">
        <f t="shared" si="9"/>
        <v>789.62</v>
      </c>
      <c r="CG6" s="36">
        <f t="shared" si="9"/>
        <v>423.18</v>
      </c>
      <c r="CH6" s="36">
        <f t="shared" si="9"/>
        <v>383.2</v>
      </c>
      <c r="CI6" s="36">
        <f t="shared" si="9"/>
        <v>383.25</v>
      </c>
      <c r="CJ6" s="36">
        <f t="shared" si="9"/>
        <v>377.72</v>
      </c>
      <c r="CK6" s="35" t="str">
        <f>IF(CK7="","",IF(CK7="-","【-】","【"&amp;SUBSTITUTE(TEXT(CK7,"#,##0.00"),"-","△")&amp;"】"))</f>
        <v>【300.47】</v>
      </c>
      <c r="CL6" s="36">
        <f>IF(CL7="",NA(),CL7)</f>
        <v>86.62</v>
      </c>
      <c r="CM6" s="36">
        <f t="shared" ref="CM6:CU6" si="10">IF(CM7="",NA(),CM7)</f>
        <v>66.680000000000007</v>
      </c>
      <c r="CN6" s="36">
        <f t="shared" si="10"/>
        <v>66.680000000000007</v>
      </c>
      <c r="CO6" s="36">
        <f t="shared" si="10"/>
        <v>66.680000000000007</v>
      </c>
      <c r="CP6" s="36">
        <f t="shared" si="10"/>
        <v>66.5</v>
      </c>
      <c r="CQ6" s="36">
        <f t="shared" si="10"/>
        <v>48.7</v>
      </c>
      <c r="CR6" s="36">
        <f t="shared" si="10"/>
        <v>46.9</v>
      </c>
      <c r="CS6" s="36">
        <f t="shared" si="10"/>
        <v>47.95</v>
      </c>
      <c r="CT6" s="36">
        <f t="shared" si="10"/>
        <v>48.26</v>
      </c>
      <c r="CU6" s="36">
        <f t="shared" si="10"/>
        <v>48.01</v>
      </c>
      <c r="CV6" s="35" t="str">
        <f>IF(CV7="","",IF(CV7="-","【-】","【"&amp;SUBSTITUTE(TEXT(CV7,"#,##0.00"),"-","△")&amp;"】"))</f>
        <v>【54.90】</v>
      </c>
      <c r="CW6" s="36">
        <f>IF(CW7="",NA(),CW7)</f>
        <v>65.3</v>
      </c>
      <c r="CX6" s="36">
        <f t="shared" ref="CX6:DF6" si="11">IF(CX7="",NA(),CX7)</f>
        <v>64.44</v>
      </c>
      <c r="CY6" s="36">
        <f t="shared" si="11"/>
        <v>66.849999999999994</v>
      </c>
      <c r="CZ6" s="36">
        <f t="shared" si="11"/>
        <v>66.459999999999994</v>
      </c>
      <c r="DA6" s="36">
        <f t="shared" si="11"/>
        <v>61.12</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393061</v>
      </c>
      <c r="D7" s="38">
        <v>47</v>
      </c>
      <c r="E7" s="38">
        <v>1</v>
      </c>
      <c r="F7" s="38">
        <v>0</v>
      </c>
      <c r="G7" s="38">
        <v>0</v>
      </c>
      <c r="H7" s="38" t="s">
        <v>96</v>
      </c>
      <c r="I7" s="38" t="s">
        <v>97</v>
      </c>
      <c r="J7" s="38" t="s">
        <v>98</v>
      </c>
      <c r="K7" s="38" t="s">
        <v>99</v>
      </c>
      <c r="L7" s="38" t="s">
        <v>100</v>
      </c>
      <c r="M7" s="38" t="s">
        <v>101</v>
      </c>
      <c r="N7" s="39" t="s">
        <v>102</v>
      </c>
      <c r="O7" s="39" t="s">
        <v>103</v>
      </c>
      <c r="P7" s="39">
        <v>98.35</v>
      </c>
      <c r="Q7" s="39">
        <v>1950</v>
      </c>
      <c r="R7" s="39">
        <v>858</v>
      </c>
      <c r="S7" s="39">
        <v>165.48</v>
      </c>
      <c r="T7" s="39">
        <v>5.18</v>
      </c>
      <c r="U7" s="39">
        <v>835</v>
      </c>
      <c r="V7" s="39">
        <v>0.9</v>
      </c>
      <c r="W7" s="39">
        <v>927.78</v>
      </c>
      <c r="X7" s="39">
        <v>68.239999999999995</v>
      </c>
      <c r="Y7" s="39">
        <v>71.05</v>
      </c>
      <c r="Z7" s="39">
        <v>63.5</v>
      </c>
      <c r="AA7" s="39">
        <v>76.23</v>
      </c>
      <c r="AB7" s="39">
        <v>68.34</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1744.12</v>
      </c>
      <c r="BF7" s="39">
        <v>1685.48</v>
      </c>
      <c r="BG7" s="39">
        <v>1540.74</v>
      </c>
      <c r="BH7" s="39">
        <v>1489.83</v>
      </c>
      <c r="BI7" s="39">
        <v>1558.46</v>
      </c>
      <c r="BJ7" s="39">
        <v>1510.14</v>
      </c>
      <c r="BK7" s="39">
        <v>1595.62</v>
      </c>
      <c r="BL7" s="39">
        <v>1302.33</v>
      </c>
      <c r="BM7" s="39">
        <v>1274.21</v>
      </c>
      <c r="BN7" s="39">
        <v>1183.92</v>
      </c>
      <c r="BO7" s="39">
        <v>1084.05</v>
      </c>
      <c r="BP7" s="39">
        <v>48.52</v>
      </c>
      <c r="BQ7" s="39">
        <v>42.18</v>
      </c>
      <c r="BR7" s="39">
        <v>52.32</v>
      </c>
      <c r="BS7" s="39">
        <v>49.9</v>
      </c>
      <c r="BT7" s="39">
        <v>47.97</v>
      </c>
      <c r="BU7" s="39">
        <v>22.67</v>
      </c>
      <c r="BV7" s="39">
        <v>37.92</v>
      </c>
      <c r="BW7" s="39">
        <v>40.89</v>
      </c>
      <c r="BX7" s="39">
        <v>41.25</v>
      </c>
      <c r="BY7" s="39">
        <v>42.5</v>
      </c>
      <c r="BZ7" s="39">
        <v>53.46</v>
      </c>
      <c r="CA7" s="39">
        <v>235.66</v>
      </c>
      <c r="CB7" s="39">
        <v>273.17</v>
      </c>
      <c r="CC7" s="39">
        <v>221.94</v>
      </c>
      <c r="CD7" s="39">
        <v>234.73</v>
      </c>
      <c r="CE7" s="39">
        <v>243.27</v>
      </c>
      <c r="CF7" s="39">
        <v>789.62</v>
      </c>
      <c r="CG7" s="39">
        <v>423.18</v>
      </c>
      <c r="CH7" s="39">
        <v>383.2</v>
      </c>
      <c r="CI7" s="39">
        <v>383.25</v>
      </c>
      <c r="CJ7" s="39">
        <v>377.72</v>
      </c>
      <c r="CK7" s="39">
        <v>300.47000000000003</v>
      </c>
      <c r="CL7" s="39">
        <v>86.62</v>
      </c>
      <c r="CM7" s="39">
        <v>66.680000000000007</v>
      </c>
      <c r="CN7" s="39">
        <v>66.680000000000007</v>
      </c>
      <c r="CO7" s="39">
        <v>66.680000000000007</v>
      </c>
      <c r="CP7" s="39">
        <v>66.5</v>
      </c>
      <c r="CQ7" s="39">
        <v>48.7</v>
      </c>
      <c r="CR7" s="39">
        <v>46.9</v>
      </c>
      <c r="CS7" s="39">
        <v>47.95</v>
      </c>
      <c r="CT7" s="39">
        <v>48.26</v>
      </c>
      <c r="CU7" s="39">
        <v>48.01</v>
      </c>
      <c r="CV7" s="39">
        <v>54.9</v>
      </c>
      <c r="CW7" s="39">
        <v>65.3</v>
      </c>
      <c r="CX7" s="39">
        <v>64.44</v>
      </c>
      <c r="CY7" s="39">
        <v>66.849999999999994</v>
      </c>
      <c r="CZ7" s="39">
        <v>66.459999999999994</v>
      </c>
      <c r="DA7" s="39">
        <v>61.12</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2021-01-20T10:07:02Z</cp:lastPrinted>
  <dcterms:created xsi:type="dcterms:W3CDTF">2020-12-04T02:22:16Z</dcterms:created>
  <dcterms:modified xsi:type="dcterms:W3CDTF">2021-01-25T02:16:43Z</dcterms:modified>
  <cp:category/>
</cp:coreProperties>
</file>