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JdYCVy5NMex0n+uQzK7sQLpHkgI1Jeu0DdvOaaRef+0fTbBjeBRqOvRCVlYywZf3+gvALie9bm7Jb37XKE4og==" workbookSaltValue="buVpJHhwf00fZhsd9Wy37g==" workbookSpinCount="100000" lockStructure="1"/>
  <bookViews>
    <workbookView xWindow="0" yWindow="0" windowWidth="23040" windowHeight="84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H85" i="4"/>
  <c r="E85"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<sst xmlns="http://schemas.openxmlformats.org/spreadsheetml/2006/main" count="233" uniqueCount="117">
  <si>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</si>
  <si>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</si>
  <si>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</si>
  <si>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</si>
  <si>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</si>
  <si>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</si>
  <si>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</si>
  <si>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</si>
  <si>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</si>
  <si>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</si>
  <si>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</si>
  <si>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</si>
  <si>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</si>
  <si>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</si>
  <si>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</si>
  <si>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</si>
  <si>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</si>
  <si>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</si>
  <si>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</si>
  <si>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</si>
  <si>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</si>
  <si>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</si>
  <si>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</si>
  <si>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</si>
  <si>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</si>
  <si>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</si>
  <si>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</si>
  <si>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</si>
  <si>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</si>
  <si>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</si>
  <si>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</si>
  <si>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</si>
  <si>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</si>
  <si>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</si>
  <si>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</si>
  <si>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</si>
  <si>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</si>
  <si>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</si>
  <si>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</si>
  <si>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</si>
  <si>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</si>
  <si>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</si>
  <si>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</si>
  <si>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</si>
  <si>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</si>
  <si>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</si>
  <si>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</si>
  <si>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</si>
  <si>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</si>
  <si>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</si>
  <si>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</si>
  <si>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</si>
  <si>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</si>
  <si>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</si>
  <si>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</si>
  <si>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</si>
  <si>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</si>
  <si>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</si>
  <si>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</si>
  <si>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</si>
  <si>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</si>
  <si>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</si>
  <si>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</si>
  <si>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</si>
  <si>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</si>
  <si>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</si>
  <si>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</si>
  <si>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</si>
  <si>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</si>
  <si>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</si>
  <si>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</si>
  <si>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</si>
  <si>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</si>
  <si>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</si>
  <si>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</si>
  <si>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</si>
  <si>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</si>
  <si>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</si>
  <si>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</si>
  <si>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</si>
  <si>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</si>
  <si>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</si>
  <si>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</si>
  <si>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</si>
  <si>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</si>
  <si>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</si>
  <si>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</si>
  <si>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</si>
  <si>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</si>
  <si>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</si>
  <si>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</si>
  <si>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</si>
  <si>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</si>
  <si>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</si>
  <si>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</si>
  <si>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芸西村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</si>
  <si>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</si>
  <si>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</si>
  <si>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</si>
  <si>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</si>
  <si>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</si>
  <si>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</si>
  <si>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</si>
  <si>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</si>
  <si>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</si>
  <si>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</si>
  <si>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</si>
  <si>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</si>
  <si>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</si>
  <si>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</si>
  <si>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</si>
  <si>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</si>
  <si>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</si>
  <si>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</si>
  <si>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施設の耐震診断をH26年度に実施した、その結果を基に、
 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</si>
  <si>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phoneticPr fontId="4"/>
  </si>
  <si>
    <t>収益的収支比率はH28年度に料金改正を行い100％を上回ったが、H29年度は、地方債の増加および料金収入の減少により100％を下回っている。　　　　　　企業債残高対給水収益比率については、新規拡張工事及びダム建設が完了するまで増加する。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</si>
</sst>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0.76</c:v>
                </c:pt>
                <c:pt idx="1">
                  <c:v>0.54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48-4A08-A5DA-2D45066558D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2A48-4A08-A5DA-2D45066558D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104.4</c:v>
                </c:pt>
                <c:pt idx="1">
                  <c:v>39.58</c:v>
                </c:pt>
                <c:pt idx="2">
                  <c:v>35.880000000000003</c:v>
                </c:pt>
                <c:pt idx="3">
                  <c:v>35.39</c:v>
                </c:pt>
                <c:pt idx="4">
                  <c:v>36.47</c:v>
                </c:pt>
              </c:numCache>
            </c:numRef>
          </c:val>
          <c:extLst>
            <c:ext xmlns:c16="http://schemas.microsoft.com/office/drawing/2014/chart" uri="{C3380CC4-5D6E-409C-BE32-E72D297353CC}">
              <c16:uniqueId val="{00000000-108A-4C4C-87DF-474F98BAA7A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108A-4C4C-87DF-474F98BAA7A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87.13</c:v>
                </c:pt>
                <c:pt idx="1">
                  <c:v>83.42</c:v>
                </c:pt>
                <c:pt idx="2">
                  <c:v>89.61</c:v>
                </c:pt>
                <c:pt idx="3">
                  <c:v>89.73</c:v>
                </c:pt>
                <c:pt idx="4">
                  <c:v>85.84</c:v>
                </c:pt>
              </c:numCache>
            </c:numRef>
          </c:val>
          <c:extLst>
            <c:ext xmlns:c16="http://schemas.microsoft.com/office/drawing/2014/chart" uri="{C3380CC4-5D6E-409C-BE32-E72D297353CC}">
              <c16:uniqueId val="{00000000-B2B1-4EDD-9FDC-6557183CB1E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B2B1-4EDD-9FDC-6557183CB1E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94.31</c:v>
                </c:pt>
                <c:pt idx="1">
                  <c:v>102.8</c:v>
                </c:pt>
                <c:pt idx="2">
                  <c:v>93.91</c:v>
                </c:pt>
                <c:pt idx="3">
                  <c:v>97.14</c:v>
                </c:pt>
                <c:pt idx="4">
                  <c:v>98.93</c:v>
                </c:pt>
              </c:numCache>
            </c:numRef>
          </c:val>
          <c:extLst>
            <c:ext xmlns:c16="http://schemas.microsoft.com/office/drawing/2014/chart" uri="{C3380CC4-5D6E-409C-BE32-E72D297353CC}">
              <c16:uniqueId val="{00000000-24D2-4D97-B3CD-145F4AC98E8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24D2-4D97-B3CD-145F4AC98E8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4A-4746-8A27-ED580D0FC24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4A-4746-8A27-ED580D0FC24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11-42E3-B9DD-125C6D8FE7E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11-42E3-B9DD-125C6D8FE7E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AF-42B0-8765-C9675290D4B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AF-42B0-8765-C9675290D4B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1C-4CFA-B1B3-F21F85CB7D9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1C-4CFA-B1B3-F21F85CB7D9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1808.21</c:v>
                </c:pt>
                <c:pt idx="1">
                  <c:v>1601.38</c:v>
                </c:pt>
                <c:pt idx="2">
                  <c:v>1758.13</c:v>
                </c:pt>
                <c:pt idx="3">
                  <c:v>1752.67</c:v>
                </c:pt>
                <c:pt idx="4">
                  <c:v>1733.44</c:v>
                </c:pt>
              </c:numCache>
            </c:numRef>
          </c:val>
          <c:extLst>
            <c:ext xmlns:c16="http://schemas.microsoft.com/office/drawing/2014/chart" uri="{C3380CC4-5D6E-409C-BE32-E72D297353CC}">
              <c16:uniqueId val="{00000000-8723-4609-94F6-1B85BD06E65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8723-4609-94F6-1B85BD06E65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82.28</c:v>
                </c:pt>
                <c:pt idx="1">
                  <c:v>91.24</c:v>
                </c:pt>
                <c:pt idx="2">
                  <c:v>81.98</c:v>
                </c:pt>
                <c:pt idx="3">
                  <c:v>85.61</c:v>
                </c:pt>
                <c:pt idx="4">
                  <c:v>87.76</c:v>
                </c:pt>
              </c:numCache>
            </c:numRef>
          </c:val>
          <c:extLst>
            <c:ext xmlns:c16="http://schemas.microsoft.com/office/drawing/2014/chart" uri="{C3380CC4-5D6E-409C-BE32-E72D297353CC}">
              <c16:uniqueId val="{00000000-AF03-4926-9FEB-5C18230ABCB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AF03-4926-9FEB-5C18230ABCB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114.51</c:v>
                </c:pt>
                <c:pt idx="1">
                  <c:v>129.63999999999999</c:v>
                </c:pt>
                <c:pt idx="2">
                  <c:v>140.21</c:v>
                </c:pt>
                <c:pt idx="3">
                  <c:v>136.80000000000001</c:v>
                </c:pt>
                <c:pt idx="4">
                  <c:v>137.22</c:v>
                </c:pt>
              </c:numCache>
            </c:numRef>
          </c:val>
          <c:extLst>
            <c:ext xmlns:c16="http://schemas.microsoft.com/office/drawing/2014/chart" uri="{C3380CC4-5D6E-409C-BE32-E72D297353CC}">
              <c16:uniqueId val="{00000000-9F59-4AE9-B0C4-5CA5090D804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9F59-4AE9-B0C4-5CA5090D804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芸西村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3729</v>
      </c>
      <c r="AM8" s="67"/>
      <c r="AN8" s="67"/>
      <c r="AO8" s="67"/>
      <c r="AP8" s="67"/>
      <c r="AQ8" s="67"/>
      <c r="AR8" s="67"/>
      <c r="AS8" s="67"/>
      <c r="AT8" s="66">
        <f>データ!$S$6</f>
        <v>39.6</v>
      </c>
      <c r="AU8" s="66"/>
      <c r="AV8" s="66"/>
      <c r="AW8" s="66"/>
      <c r="AX8" s="66"/>
      <c r="AY8" s="66"/>
      <c r="AZ8" s="66"/>
      <c r="BA8" s="66"/>
      <c r="BB8" s="66">
        <f>データ!$T$6</f>
        <v>94.17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99.49</v>
      </c>
      <c r="Q10" s="66"/>
      <c r="R10" s="66"/>
      <c r="S10" s="66"/>
      <c r="T10" s="66"/>
      <c r="U10" s="66"/>
      <c r="V10" s="66"/>
      <c r="W10" s="67">
        <f>データ!$Q$6</f>
        <v>1900</v>
      </c>
      <c r="X10" s="67"/>
      <c r="Y10" s="67"/>
      <c r="Z10" s="67"/>
      <c r="AA10" s="67"/>
      <c r="AB10" s="67"/>
      <c r="AC10" s="67"/>
      <c r="AD10" s="2"/>
      <c r="AE10" s="2"/>
      <c r="AF10" s="2"/>
      <c r="AG10" s="2"/>
      <c r="AH10" s="2"/>
      <c r="AI10" s="2"/>
      <c r="AJ10" s="2"/>
      <c r="AK10" s="2"/>
      <c r="AL10" s="67">
        <f>データ!$U$6</f>
        <v>3688</v>
      </c>
      <c r="AM10" s="67"/>
      <c r="AN10" s="67"/>
      <c r="AO10" s="67"/>
      <c r="AP10" s="67"/>
      <c r="AQ10" s="67"/>
      <c r="AR10" s="67"/>
      <c r="AS10" s="67"/>
      <c r="AT10" s="66">
        <f>データ!$V$6</f>
        <v>6.7</v>
      </c>
      <c r="AU10" s="66"/>
      <c r="AV10" s="66"/>
      <c r="AW10" s="66"/>
      <c r="AX10" s="66"/>
      <c r="AY10" s="66"/>
      <c r="AZ10" s="66"/>
      <c r="BA10" s="66"/>
      <c r="BB10" s="66">
        <f>データ!$W$6</f>
        <v>550.45000000000005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FOvCZPyBGolRjcER35yuWTUYheJ/H3m7I7v2nc3WXX6lo7Zad9OxJVu6cgV21chCoiY2n1d9RSA33ufVi0q3YA==" saltValue="zJ7Y6jPlSnerbst+mucAX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393070</v>
      </c>
      <c r="D6" s="34">
        <f t="shared" si="3"/>
        <v>47</v>
      </c>
      <c r="E6" s="34">
        <f t="shared" si="3"/>
        <v>1</v>
      </c>
      <c r="F6" s="34">
        <f t="shared" si="3"/>
        <v>0</v>
      </c>
      <c r="G6" s="34">
        <f t="shared" si="3"/>
        <v>0</v>
      </c>
      <c r="H6" s="34" t="str">
        <f t="shared" si="3"/>
        <v>高知県　芸西村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99.49</v>
      </c>
      <c r="Q6" s="35">
        <f t="shared" si="3"/>
        <v>1900</v>
      </c>
      <c r="R6" s="35">
        <f t="shared" si="3"/>
        <v>3729</v>
      </c>
      <c r="S6" s="35">
        <f t="shared" si="3"/>
        <v>39.6</v>
      </c>
      <c r="T6" s="35">
        <f t="shared" si="3"/>
        <v>94.17</v>
      </c>
      <c r="U6" s="35">
        <f t="shared" si="3"/>
        <v>3688</v>
      </c>
      <c r="V6" s="35">
        <f t="shared" si="3"/>
        <v>6.7</v>
      </c>
      <c r="W6" s="35">
        <f t="shared" si="3"/>
        <v>550.45000000000005</v>
      </c>
      <c r="X6" s="36">
        <f>IF(X7="",NA(),X7)</f>
        <v>94.31</v>
      </c>
      <c r="Y6" s="36">
        <f t="shared" ref="Y6:AG6" si="4">IF(Y7="",NA(),Y7)</f>
        <v>102.8</v>
      </c>
      <c r="Z6" s="36">
        <f t="shared" si="4"/>
        <v>93.91</v>
      </c>
      <c r="AA6" s="36">
        <f t="shared" si="4"/>
        <v>97.14</v>
      </c>
      <c r="AB6" s="36">
        <f t="shared" si="4"/>
        <v>98.93</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1808.21</v>
      </c>
      <c r="BF6" s="36">
        <f t="shared" ref="BF6:BN6" si="7">IF(BF7="",NA(),BF7)</f>
        <v>1601.38</v>
      </c>
      <c r="BG6" s="36">
        <f t="shared" si="7"/>
        <v>1758.13</v>
      </c>
      <c r="BH6" s="36">
        <f t="shared" si="7"/>
        <v>1752.67</v>
      </c>
      <c r="BI6" s="36">
        <f t="shared" si="7"/>
        <v>1733.44</v>
      </c>
      <c r="BJ6" s="36">
        <f t="shared" si="7"/>
        <v>1134.67</v>
      </c>
      <c r="BK6" s="36">
        <f t="shared" si="7"/>
        <v>1144.79</v>
      </c>
      <c r="BL6" s="36">
        <f t="shared" si="7"/>
        <v>1061.58</v>
      </c>
      <c r="BM6" s="36">
        <f t="shared" si="7"/>
        <v>1007.7</v>
      </c>
      <c r="BN6" s="36">
        <f t="shared" si="7"/>
        <v>1018.52</v>
      </c>
      <c r="BO6" s="35" t="str">
        <f>IF(BO7="","",IF(BO7="-","【-】","【"&amp;SUBSTITUTE(TEXT(BO7,"#,##0.00"),"-","△")&amp;"】"))</f>
        <v>【1,084.05】</v>
      </c>
      <c r="BP6" s="36">
        <f>IF(BP7="",NA(),BP7)</f>
        <v>82.28</v>
      </c>
      <c r="BQ6" s="36">
        <f t="shared" ref="BQ6:BY6" si="8">IF(BQ7="",NA(),BQ7)</f>
        <v>91.24</v>
      </c>
      <c r="BR6" s="36">
        <f t="shared" si="8"/>
        <v>81.98</v>
      </c>
      <c r="BS6" s="36">
        <f t="shared" si="8"/>
        <v>85.61</v>
      </c>
      <c r="BT6" s="36">
        <f t="shared" si="8"/>
        <v>87.76</v>
      </c>
      <c r="BU6" s="36">
        <f t="shared" si="8"/>
        <v>40.6</v>
      </c>
      <c r="BV6" s="36">
        <f t="shared" si="8"/>
        <v>56.04</v>
      </c>
      <c r="BW6" s="36">
        <f t="shared" si="8"/>
        <v>58.52</v>
      </c>
      <c r="BX6" s="36">
        <f t="shared" si="8"/>
        <v>59.22</v>
      </c>
      <c r="BY6" s="36">
        <f t="shared" si="8"/>
        <v>58.79</v>
      </c>
      <c r="BZ6" s="35" t="str">
        <f>IF(BZ7="","",IF(BZ7="-","【-】","【"&amp;SUBSTITUTE(TEXT(BZ7,"#,##0.00"),"-","△")&amp;"】"))</f>
        <v>【53.46】</v>
      </c>
      <c r="CA6" s="36">
        <f>IF(CA7="",NA(),CA7)</f>
        <v>114.51</v>
      </c>
      <c r="CB6" s="36">
        <f t="shared" ref="CB6:CJ6" si="9">IF(CB7="",NA(),CB7)</f>
        <v>129.63999999999999</v>
      </c>
      <c r="CC6" s="36">
        <f t="shared" si="9"/>
        <v>140.21</v>
      </c>
      <c r="CD6" s="36">
        <f t="shared" si="9"/>
        <v>136.80000000000001</v>
      </c>
      <c r="CE6" s="36">
        <f t="shared" si="9"/>
        <v>137.22</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104.4</v>
      </c>
      <c r="CM6" s="36">
        <f t="shared" ref="CM6:CU6" si="10">IF(CM7="",NA(),CM7)</f>
        <v>39.58</v>
      </c>
      <c r="CN6" s="36">
        <f t="shared" si="10"/>
        <v>35.880000000000003</v>
      </c>
      <c r="CO6" s="36">
        <f t="shared" si="10"/>
        <v>35.39</v>
      </c>
      <c r="CP6" s="36">
        <f t="shared" si="10"/>
        <v>36.47</v>
      </c>
      <c r="CQ6" s="36">
        <f t="shared" si="10"/>
        <v>57.29</v>
      </c>
      <c r="CR6" s="36">
        <f t="shared" si="10"/>
        <v>55.9</v>
      </c>
      <c r="CS6" s="36">
        <f t="shared" si="10"/>
        <v>57.3</v>
      </c>
      <c r="CT6" s="36">
        <f t="shared" si="10"/>
        <v>56.76</v>
      </c>
      <c r="CU6" s="36">
        <f t="shared" si="10"/>
        <v>56.04</v>
      </c>
      <c r="CV6" s="35" t="str">
        <f>IF(CV7="","",IF(CV7="-","【-】","【"&amp;SUBSTITUTE(TEXT(CV7,"#,##0.00"),"-","△")&amp;"】"))</f>
        <v>【54.90】</v>
      </c>
      <c r="CW6" s="36">
        <f>IF(CW7="",NA(),CW7)</f>
        <v>87.13</v>
      </c>
      <c r="CX6" s="36">
        <f t="shared" ref="CX6:DF6" si="11">IF(CX7="",NA(),CX7)</f>
        <v>83.42</v>
      </c>
      <c r="CY6" s="36">
        <f t="shared" si="11"/>
        <v>89.61</v>
      </c>
      <c r="CZ6" s="36">
        <f t="shared" si="11"/>
        <v>89.73</v>
      </c>
      <c r="DA6" s="36">
        <f t="shared" si="11"/>
        <v>85.84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0.76</v>
      </c>
      <c r="EE6" s="36">
        <f t="shared" ref="EE6:EM6" si="14">IF(EE7="",NA(),EE7)</f>
        <v>0.54</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393070</v>
      </c>
      <c r="D7" s="38">
        <v>47</v>
      </c>
      <c r="E7" s="38">
        <v>1</v>
      </c>
      <c r="F7" s="38">
        <v>0</v>
      </c>
      <c r="G7" s="38">
        <v>0</v>
      </c>
      <c r="H7" s="38" t="s">
        <v>95</v>
      </c>
      <c r="I7" s="38" t="s">
        <v>96</v>
      </c>
      <c r="J7" s="38" t="s">
        <v>97</v>
      </c>
      <c r="K7" s="38" t="s">
        <v>98</v>
      </c>
      <c r="L7" s="38" t="s">
        <v>99</v>
      </c>
      <c r="M7" s="38" t="s">
        <v>100</v>
      </c>
      <c r="N7" s="39" t="s">
        <v>101</v>
      </c>
      <c r="O7" s="39" t="s">
        <v>102</v>
      </c>
      <c r="P7" s="39">
        <v>99.49</v>
      </c>
      <c r="Q7" s="39">
        <v>1900</v>
      </c>
      <c r="R7" s="39">
        <v>3729</v>
      </c>
      <c r="S7" s="39">
        <v>39.6</v>
      </c>
      <c r="T7" s="39">
        <v>94.17</v>
      </c>
      <c r="U7" s="39">
        <v>3688</v>
      </c>
      <c r="V7" s="39">
        <v>6.7</v>
      </c>
      <c r="W7" s="39">
        <v>550.45000000000005</v>
      </c>
      <c r="X7" s="39">
        <v>94.31</v>
      </c>
      <c r="Y7" s="39">
        <v>102.8</v>
      </c>
      <c r="Z7" s="39">
        <v>93.91</v>
      </c>
      <c r="AA7" s="39">
        <v>97.14</v>
      </c>
      <c r="AB7" s="39">
        <v>98.93</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1808.21</v>
      </c>
      <c r="BF7" s="39">
        <v>1601.38</v>
      </c>
      <c r="BG7" s="39">
        <v>1758.13</v>
      </c>
      <c r="BH7" s="39">
        <v>1752.67</v>
      </c>
      <c r="BI7" s="39">
        <v>1733.44</v>
      </c>
      <c r="BJ7" s="39">
        <v>1134.67</v>
      </c>
      <c r="BK7" s="39">
        <v>1144.79</v>
      </c>
      <c r="BL7" s="39">
        <v>1061.58</v>
      </c>
      <c r="BM7" s="39">
        <v>1007.7</v>
      </c>
      <c r="BN7" s="39">
        <v>1018.52</v>
      </c>
      <c r="BO7" s="39">
        <v>1084.05</v>
      </c>
      <c r="BP7" s="39">
        <v>82.28</v>
      </c>
      <c r="BQ7" s="39">
        <v>91.24</v>
      </c>
      <c r="BR7" s="39">
        <v>81.98</v>
      </c>
      <c r="BS7" s="39">
        <v>85.61</v>
      </c>
      <c r="BT7" s="39">
        <v>87.76</v>
      </c>
      <c r="BU7" s="39">
        <v>40.6</v>
      </c>
      <c r="BV7" s="39">
        <v>56.04</v>
      </c>
      <c r="BW7" s="39">
        <v>58.52</v>
      </c>
      <c r="BX7" s="39">
        <v>59.22</v>
      </c>
      <c r="BY7" s="39">
        <v>58.79</v>
      </c>
      <c r="BZ7" s="39">
        <v>53.46</v>
      </c>
      <c r="CA7" s="39">
        <v>114.51</v>
      </c>
      <c r="CB7" s="39">
        <v>129.63999999999999</v>
      </c>
      <c r="CC7" s="39">
        <v>140.21</v>
      </c>
      <c r="CD7" s="39">
        <v>136.80000000000001</v>
      </c>
      <c r="CE7" s="39">
        <v>137.22</v>
      </c>
      <c r="CF7" s="39">
        <v>440.03</v>
      </c>
      <c r="CG7" s="39">
        <v>304.35000000000002</v>
      </c>
      <c r="CH7" s="39">
        <v>296.3</v>
      </c>
      <c r="CI7" s="39">
        <v>292.89999999999998</v>
      </c>
      <c r="CJ7" s="39">
        <v>298.25</v>
      </c>
      <c r="CK7" s="39">
        <v>300.47000000000003</v>
      </c>
      <c r="CL7" s="39">
        <v>104.4</v>
      </c>
      <c r="CM7" s="39">
        <v>39.58</v>
      </c>
      <c r="CN7" s="39">
        <v>35.880000000000003</v>
      </c>
      <c r="CO7" s="39">
        <v>35.39</v>
      </c>
      <c r="CP7" s="39">
        <v>36.47</v>
      </c>
      <c r="CQ7" s="39">
        <v>57.29</v>
      </c>
      <c r="CR7" s="39">
        <v>55.9</v>
      </c>
      <c r="CS7" s="39">
        <v>57.3</v>
      </c>
      <c r="CT7" s="39">
        <v>56.76</v>
      </c>
      <c r="CU7" s="39">
        <v>56.04</v>
      </c>
      <c r="CV7" s="39">
        <v>54.9</v>
      </c>
      <c r="CW7" s="39">
        <v>87.13</v>
      </c>
      <c r="CX7" s="39">
        <v>83.42</v>
      </c>
      <c r="CY7" s="39">
        <v>89.61</v>
      </c>
      <c r="CZ7" s="39">
        <v>89.73</v>
      </c>
      <c r="DA7" s="39">
        <v>85.84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0.76</v>
      </c>
      <c r="EE7" s="39">
        <v>0.54</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111</v>
      </c>
      <c r="D13" t="s">
        <v>111</v>
      </c>
      <c r="E13" t="s">
        <v>110</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2020-12-04T02:22:17Z</dcterms:created>
  <dcterms:modified xsi:type="dcterms:W3CDTF">2021-01-27T02:08:36Z</dcterms:modified>
  <cp:category/>
</cp:coreProperties>
</file>