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172.16.50.2\Public\020 水道関係\2.簡水（調査・依頼関係）\R2\15.経営比較分析表\"/>
    </mc:Choice>
  </mc:AlternateContent>
  <xr:revisionPtr revIDLastSave="0" documentId="13_ncr:1_{424C5E64-072C-4D88-8A95-DCBE6E8C471D}" xr6:coauthVersionLast="43" xr6:coauthVersionMax="43" xr10:uidLastSave="{00000000-0000-0000-0000-000000000000}"/>
  <workbookProtection workbookAlgorithmName="SHA-512" workbookHashValue="XnBmGIjizk37vRmT5m0cmqlFtNkmynBzZ63eJIONAW/Kr8xCwL4pgtk5DH+OMCv+7Vqw1KvInPeOJg/Xgh2HZQ==" workbookSaltValue="rEz5bdtMuVqEfV3ZMeF4dQ==" workbookSpinCount="100000" lockStructure="1"/>
  <bookViews>
    <workbookView xWindow="19080" yWindow="2985" windowWidth="28035" windowHeight="18240" xr2:uid="{00000000-000D-0000-FFFF-FFFF0000000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P6" i="5"/>
  <c r="O6" i="5"/>
  <c r="I10" i="4" s="1"/>
  <c r="N6" i="5"/>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AL10" i="4"/>
  <c r="W10" i="4"/>
  <c r="P10" i="4"/>
  <c r="B10" i="4"/>
  <c r="BB8" i="4"/>
  <c r="AT8" i="4"/>
  <c r="AL8" i="4"/>
  <c r="AD8" i="4"/>
  <c r="W8" i="4"/>
  <c r="B6" i="4"/>
</calcChain>
</file>

<file path=xl/sharedStrings.xml><?xml version="1.0" encoding="utf-8"?>
<sst xmlns="http://schemas.openxmlformats.org/spreadsheetml/2006/main" count="233" uniqueCount="116">
  <si>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</si>
  <si>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</si>
  <si>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</si>
  <si>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</si>
  <si>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</si>
  <si>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</si>
  <si>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</si>
  <si>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</si>
  <si>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</si>
  <si>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</si>
  <si>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</si>
  <si>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</si>
  <si>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</si>
  <si>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</si>
  <si>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</si>
  <si>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</si>
  <si>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</si>
  <si>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</si>
  <si>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</si>
  <si>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</si>
  <si>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</si>
  <si>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</si>
  <si>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</si>
  <si>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</si>
  <si>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</si>
  <si>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</si>
  <si>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</si>
  <si>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</si>
  <si>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</si>
  <si>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</si>
  <si>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</si>
  <si>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</si>
  <si>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</si>
  <si>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</si>
  <si>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</si>
  <si>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</si>
  <si>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</si>
  <si>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</si>
  <si>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</si>
  <si>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</si>
  <si>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</si>
  <si>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</si>
  <si>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</si>
  <si>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</si>
  <si>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</si>
  <si>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</si>
  <si>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</si>
  <si>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</si>
  <si>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</si>
  <si>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</si>
  <si>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</si>
  <si>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</si>
  <si>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</si>
  <si>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</si>
  <si>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</si>
  <si>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</si>
  <si>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</si>
  <si>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</si>
  <si>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</si>
  <si>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</si>
  <si>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</si>
  <si>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</si>
  <si>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</si>
  <si>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</si>
  <si>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</si>
  <si>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</si>
  <si>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</si>
  <si>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</si>
  <si>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</si>
  <si>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</si>
  <si>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</si>
  <si>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</si>
  <si>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</si>
  <si>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</si>
  <si>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</si>
  <si>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</si>
  <si>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</si>
  <si>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</si>
  <si>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</si>
  <si>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</si>
  <si>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</si>
  <si>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</si>
  <si>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</si>
  <si>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</si>
  <si>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</si>
  <si>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</si>
  <si>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</si>
  <si>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</si>
  <si>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</si>
  <si>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</si>
  <si>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</si>
  <si>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</si>
  <si>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</si>
  <si>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</si>
  <si>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</si>
  <si>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大豊町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</si>
  <si>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</si>
  <si>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</si>
  <si>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</si>
  <si>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</si>
  <si>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</si>
  <si>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</si>
  <si>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</si>
  <si>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</si>
  <si>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</si>
  <si>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</si>
  <si>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</si>
  <si>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</si>
  <si>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</si>
  <si>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</si>
  <si>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</si>
  <si>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</si>
  <si>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</si>
  <si>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当町は、管路の老朽化が著しく、年々改良、修繕を繰り返している。③管路更新率の図からも分かるように、ここ数年は、更新が出来てないことから財政的に許すのであれば計画性をもって管路の更新をしていきたい。</t>
    <rPh sb="0" eb="2">
      <t>トウチョウ</t>
    </rPh>
    <rPh sb="4" eb="6">
      <t>カンロ</t>
    </rPh>
    <rPh sb="7" eb="10">
      <t>ロウキュウカ</t>
    </rPh>
    <rPh sb="11" eb="12">
      <t>イチジル</t>
    </rPh>
    <rPh sb="15" eb="17">
      <t>ネンネン</t>
    </rPh>
    <rPh sb="17" eb="19">
      <t>カイリョウ</t>
    </rPh>
    <rPh sb="20" eb="22">
      <t>シュウゼン</t>
    </rPh>
    <rPh sb="23" eb="24">
      <t>ク</t>
    </rPh>
    <rPh sb="25" eb="26">
      <t>カエ</t>
    </rPh>
    <rPh sb="32" eb="34">
      <t>カンロ</t>
    </rPh>
    <rPh sb="34" eb="36">
      <t>コウシン</t>
    </rPh>
    <rPh sb="36" eb="37">
      <t>リツ</t>
    </rPh>
    <rPh sb="38" eb="39">
      <t>ズ</t>
    </rPh>
    <rPh sb="42" eb="43">
      <t>ワ</t>
    </rPh>
    <rPh sb="51" eb="53">
      <t>スウネン</t>
    </rPh>
    <rPh sb="55" eb="57">
      <t>コウシン</t>
    </rPh>
    <rPh sb="58" eb="60">
      <t>デキ</t>
    </rPh>
    <rPh sb="67" eb="70">
      <t>ザイセイテキ</t>
    </rPh>
    <rPh sb="71" eb="72">
      <t>ユル</t>
    </rPh>
    <rPh sb="78" eb="81">
      <t>ケイカクセイ</t>
    </rPh>
    <rPh sb="85" eb="87">
      <t>カンロ</t>
    </rPh>
    <rPh sb="88" eb="90">
      <t>コウシン</t>
    </rPh>
    <phoneticPr fontId="4"/>
  </si>
  <si>
    <t>　左図の指標から、当町では赤字経営が年々続いている。その一因として、既設管の老朽化に伴う改修や修繕が毎年のように行われていることが挙げられ、特に冬場の凍結による修繕が頻発している。それは⑥給水原価にも影響した。
　④企業債残高対給水収益比率は、全国平均より高い水準にあるが、人口減少による給水収益の減少が原因である。
　⑧有収率については、近年激減しており、漏水調査する必要性が生じている。</t>
    <rPh sb="1" eb="3">
      <t>サズ</t>
    </rPh>
    <rPh sb="4" eb="6">
      <t>シヒョウ</t>
    </rPh>
    <rPh sb="9" eb="11">
      <t>トウチョウ</t>
    </rPh>
    <rPh sb="13" eb="15">
      <t>アカジ</t>
    </rPh>
    <rPh sb="15" eb="17">
      <t>ケイエイ</t>
    </rPh>
    <rPh sb="18" eb="20">
      <t>ネンネン</t>
    </rPh>
    <rPh sb="20" eb="21">
      <t>ツヅ</t>
    </rPh>
    <rPh sb="28" eb="30">
      <t>イチイン</t>
    </rPh>
    <rPh sb="34" eb="36">
      <t>キセツ</t>
    </rPh>
    <rPh sb="36" eb="37">
      <t>カン</t>
    </rPh>
    <rPh sb="38" eb="41">
      <t>ロウキュウカ</t>
    </rPh>
    <rPh sb="42" eb="43">
      <t>トモナ</t>
    </rPh>
    <rPh sb="44" eb="46">
      <t>カイシュウ</t>
    </rPh>
    <rPh sb="47" eb="49">
      <t>シュウゼン</t>
    </rPh>
    <rPh sb="50" eb="52">
      <t>マイトシ</t>
    </rPh>
    <rPh sb="56" eb="57">
      <t>オコナ</t>
    </rPh>
    <rPh sb="65" eb="66">
      <t>ア</t>
    </rPh>
    <rPh sb="70" eb="71">
      <t>トク</t>
    </rPh>
    <rPh sb="72" eb="74">
      <t>フユバ</t>
    </rPh>
    <rPh sb="75" eb="77">
      <t>トウケツ</t>
    </rPh>
    <rPh sb="80" eb="82">
      <t>シュウゼン</t>
    </rPh>
    <rPh sb="83" eb="85">
      <t>ヒンパツ</t>
    </rPh>
    <rPh sb="94" eb="96">
      <t>キュウスイ</t>
    </rPh>
    <rPh sb="96" eb="98">
      <t>ゲンカ</t>
    </rPh>
    <rPh sb="100" eb="102">
      <t>エイキョウ</t>
    </rPh>
    <rPh sb="108" eb="110">
      <t>キギョウ</t>
    </rPh>
    <rPh sb="110" eb="111">
      <t>サイ</t>
    </rPh>
    <rPh sb="111" eb="113">
      <t>ザンダカ</t>
    </rPh>
    <rPh sb="113" eb="114">
      <t>タイ</t>
    </rPh>
    <rPh sb="114" eb="116">
      <t>キュウスイ</t>
    </rPh>
    <rPh sb="116" eb="118">
      <t>シュウエキ</t>
    </rPh>
    <rPh sb="118" eb="120">
      <t>ヒリツ</t>
    </rPh>
    <rPh sb="122" eb="124">
      <t>ゼンコク</t>
    </rPh>
    <rPh sb="124" eb="126">
      <t>ヘイキン</t>
    </rPh>
    <rPh sb="128" eb="129">
      <t>タカ</t>
    </rPh>
    <rPh sb="130" eb="132">
      <t>スイジュン</t>
    </rPh>
    <rPh sb="137" eb="139">
      <t>ジンコウ</t>
    </rPh>
    <rPh sb="139" eb="141">
      <t>ゲンショウ</t>
    </rPh>
    <rPh sb="144" eb="146">
      <t>キュウスイ</t>
    </rPh>
    <rPh sb="146" eb="148">
      <t>シュウエキ</t>
    </rPh>
    <rPh sb="149" eb="151">
      <t>ゲンショウ</t>
    </rPh>
    <rPh sb="152" eb="154">
      <t>ゲンイン</t>
    </rPh>
    <rPh sb="161" eb="164">
      <t>ユウシュウリツ</t>
    </rPh>
    <rPh sb="170" eb="172">
      <t>キンネン</t>
    </rPh>
    <rPh sb="172" eb="174">
      <t>ゲキゲン</t>
    </rPh>
    <rPh sb="179" eb="181">
      <t>ロウスイ</t>
    </rPh>
    <rPh sb="181" eb="183">
      <t>チョウサ</t>
    </rPh>
    <rPh sb="185" eb="187">
      <t>ヒツヨウ</t>
    </rPh>
    <rPh sb="187" eb="188">
      <t>セイ</t>
    </rPh>
    <rPh sb="189" eb="190">
      <t>ショウ</t>
    </rPh>
    <phoneticPr fontId="4"/>
  </si>
  <si>
    <t>　上記のことから、当町が行うべきなのは老朽化した施設の修繕に掛かる費用を抑えるために、今後長期的な管路更新計画の策定と実施をすること。
　また、赤字経営脱却のための料金の引上げ、料金回収率の増加であると考えられる。</t>
    <rPh sb="1" eb="3">
      <t>ジョウキ</t>
    </rPh>
    <rPh sb="9" eb="11">
      <t>トウチョウ</t>
    </rPh>
    <rPh sb="12" eb="13">
      <t>オコナ</t>
    </rPh>
    <rPh sb="19" eb="22">
      <t>ロウキュウカ</t>
    </rPh>
    <rPh sb="24" eb="26">
      <t>シセツ</t>
    </rPh>
    <rPh sb="27" eb="29">
      <t>シュウゼン</t>
    </rPh>
    <rPh sb="30" eb="31">
      <t>カ</t>
    </rPh>
    <rPh sb="33" eb="35">
      <t>ヒヨウ</t>
    </rPh>
    <rPh sb="36" eb="37">
      <t>オサ</t>
    </rPh>
    <rPh sb="43" eb="45">
      <t>コンゴ</t>
    </rPh>
    <rPh sb="45" eb="48">
      <t>チョウキテキ</t>
    </rPh>
    <rPh sb="49" eb="51">
      <t>カンロ</t>
    </rPh>
    <rPh sb="51" eb="53">
      <t>コウシン</t>
    </rPh>
    <rPh sb="53" eb="55">
      <t>ケイカク</t>
    </rPh>
    <rPh sb="56" eb="58">
      <t>サクテイ</t>
    </rPh>
    <rPh sb="59" eb="61">
      <t>ジッシ</t>
    </rPh>
    <rPh sb="72" eb="74">
      <t>アカジ</t>
    </rPh>
    <rPh sb="74" eb="76">
      <t>ケイエイ</t>
    </rPh>
    <rPh sb="76" eb="78">
      <t>ダッキャク</t>
    </rPh>
    <rPh sb="82" eb="84">
      <t>リョウキン</t>
    </rPh>
    <rPh sb="85" eb="87">
      <t>ヒキア</t>
    </rPh>
    <rPh sb="89" eb="91">
      <t>リョウキン</t>
    </rPh>
    <rPh sb="91" eb="93">
      <t>カイシュウ</t>
    </rPh>
    <rPh sb="93" eb="94">
      <t>リツ</t>
    </rPh>
    <rPh sb="95" eb="97">
      <t>ゾウカ</t>
    </rPh>
    <rPh sb="101" eb="10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</si>
</sst>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40-492D-A698-C3FF49599D32}"/>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0.72</c:v>
                </c:pt>
                <c:pt idx="3">
                  <c:v>0.53</c:v>
                </c:pt>
                <c:pt idx="4">
                  <c:v>0.71</c:v>
                </c:pt>
              </c:numCache>
            </c:numRef>
          </c:val>
          <c:smooth val="0"/>
          <c:extLst>
            <c:ext xmlns:c16="http://schemas.microsoft.com/office/drawing/2014/chart" uri="{C3380CC4-5D6E-409C-BE32-E72D297353CC}">
              <c16:uniqueId val="{00000001-3940-492D-A698-C3FF49599D32}"/>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48.19</c:v>
                </c:pt>
                <c:pt idx="1">
                  <c:v>48.32</c:v>
                </c:pt>
                <c:pt idx="2">
                  <c:v>41.41</c:v>
                </c:pt>
                <c:pt idx="3">
                  <c:v>72.709999999999994</c:v>
                </c:pt>
                <c:pt idx="4">
                  <c:v>60.77</c:v>
                </c:pt>
              </c:numCache>
            </c:numRef>
          </c:val>
          <c:extLst>
            <c:ext xmlns:c16="http://schemas.microsoft.com/office/drawing/2014/chart" uri="{C3380CC4-5D6E-409C-BE32-E72D297353CC}">
              <c16:uniqueId val="{00000000-BC6E-43AF-9C4E-630CD61F509B}"/>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57.3</c:v>
                </c:pt>
                <c:pt idx="3">
                  <c:v>56.76</c:v>
                </c:pt>
                <c:pt idx="4">
                  <c:v>56.04</c:v>
                </c:pt>
              </c:numCache>
            </c:numRef>
          </c:val>
          <c:smooth val="0"/>
          <c:extLst>
            <c:ext xmlns:c16="http://schemas.microsoft.com/office/drawing/2014/chart" uri="{C3380CC4-5D6E-409C-BE32-E72D297353CC}">
              <c16:uniqueId val="{00000001-BC6E-43AF-9C4E-630CD61F509B}"/>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83.33</c:v>
                </c:pt>
                <c:pt idx="1">
                  <c:v>83.33</c:v>
                </c:pt>
                <c:pt idx="2">
                  <c:v>83.33</c:v>
                </c:pt>
                <c:pt idx="3">
                  <c:v>42.64</c:v>
                </c:pt>
                <c:pt idx="4">
                  <c:v>49.58</c:v>
                </c:pt>
              </c:numCache>
            </c:numRef>
          </c:val>
          <c:extLst>
            <c:ext xmlns:c16="http://schemas.microsoft.com/office/drawing/2014/chart" uri="{C3380CC4-5D6E-409C-BE32-E72D297353CC}">
              <c16:uniqueId val="{00000000-BEAF-4BF6-B49E-D2FD70D6BE3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72.42</c:v>
                </c:pt>
                <c:pt idx="3">
                  <c:v>73.069999999999993</c:v>
                </c:pt>
                <c:pt idx="4">
                  <c:v>72.78</c:v>
                </c:pt>
              </c:numCache>
            </c:numRef>
          </c:val>
          <c:smooth val="0"/>
          <c:extLst>
            <c:ext xmlns:c16="http://schemas.microsoft.com/office/drawing/2014/chart" uri="{C3380CC4-5D6E-409C-BE32-E72D297353CC}">
              <c16:uniqueId val="{00000001-BEAF-4BF6-B49E-D2FD70D6BE3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54.54</c:v>
                </c:pt>
                <c:pt idx="1">
                  <c:v>46.67</c:v>
                </c:pt>
                <c:pt idx="2">
                  <c:v>47.72</c:v>
                </c:pt>
                <c:pt idx="3">
                  <c:v>47.35</c:v>
                </c:pt>
                <c:pt idx="4">
                  <c:v>47.25</c:v>
                </c:pt>
              </c:numCache>
            </c:numRef>
          </c:val>
          <c:extLst>
            <c:ext xmlns:c16="http://schemas.microsoft.com/office/drawing/2014/chart" uri="{C3380CC4-5D6E-409C-BE32-E72D297353CC}">
              <c16:uniqueId val="{00000000-218A-4C66-9B37-B3977C457D5C}"/>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78.510000000000005</c:v>
                </c:pt>
                <c:pt idx="3">
                  <c:v>77.91</c:v>
                </c:pt>
                <c:pt idx="4">
                  <c:v>79.099999999999994</c:v>
                </c:pt>
              </c:numCache>
            </c:numRef>
          </c:val>
          <c:smooth val="0"/>
          <c:extLst>
            <c:ext xmlns:c16="http://schemas.microsoft.com/office/drawing/2014/chart" uri="{C3380CC4-5D6E-409C-BE32-E72D297353CC}">
              <c16:uniqueId val="{00000001-218A-4C66-9B37-B3977C457D5C}"/>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09-449F-9CC8-490130359618}"/>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09-449F-9CC8-490130359618}"/>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1D-40E9-B5E0-AD142A4851B1}"/>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1D-40E9-B5E0-AD142A4851B1}"/>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A5-4612-8DCD-3F7E2113A242}"/>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A5-4612-8DCD-3F7E2113A242}"/>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2F-4876-A0A1-C8BB3CA961E6}"/>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2F-4876-A0A1-C8BB3CA961E6}"/>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1354.66</c:v>
                </c:pt>
                <c:pt idx="1">
                  <c:v>1269.1600000000001</c:v>
                </c:pt>
                <c:pt idx="2">
                  <c:v>1497.42</c:v>
                </c:pt>
                <c:pt idx="3">
                  <c:v>1395.93</c:v>
                </c:pt>
                <c:pt idx="4">
                  <c:v>1311.43</c:v>
                </c:pt>
              </c:numCache>
            </c:numRef>
          </c:val>
          <c:extLst>
            <c:ext xmlns:c16="http://schemas.microsoft.com/office/drawing/2014/chart" uri="{C3380CC4-5D6E-409C-BE32-E72D297353CC}">
              <c16:uniqueId val="{00000000-8FA9-431A-BEB1-23131E42E91E}"/>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1061.58</c:v>
                </c:pt>
                <c:pt idx="3">
                  <c:v>1007.7</c:v>
                </c:pt>
                <c:pt idx="4">
                  <c:v>1018.52</c:v>
                </c:pt>
              </c:numCache>
            </c:numRef>
          </c:val>
          <c:smooth val="0"/>
          <c:extLst>
            <c:ext xmlns:c16="http://schemas.microsoft.com/office/drawing/2014/chart" uri="{C3380CC4-5D6E-409C-BE32-E72D297353CC}">
              <c16:uniqueId val="{00000001-8FA9-431A-BEB1-23131E42E91E}"/>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54.22</c:v>
                </c:pt>
                <c:pt idx="1">
                  <c:v>46.43</c:v>
                </c:pt>
                <c:pt idx="2">
                  <c:v>46.79</c:v>
                </c:pt>
                <c:pt idx="3">
                  <c:v>46.87</c:v>
                </c:pt>
                <c:pt idx="4">
                  <c:v>45.74</c:v>
                </c:pt>
              </c:numCache>
            </c:numRef>
          </c:val>
          <c:extLst>
            <c:ext xmlns:c16="http://schemas.microsoft.com/office/drawing/2014/chart" uri="{C3380CC4-5D6E-409C-BE32-E72D297353CC}">
              <c16:uniqueId val="{00000000-7464-4D74-9489-4D070DDFA0C9}"/>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58.52</c:v>
                </c:pt>
                <c:pt idx="3">
                  <c:v>59.22</c:v>
                </c:pt>
                <c:pt idx="4">
                  <c:v>58.79</c:v>
                </c:pt>
              </c:numCache>
            </c:numRef>
          </c:val>
          <c:smooth val="0"/>
          <c:extLst>
            <c:ext xmlns:c16="http://schemas.microsoft.com/office/drawing/2014/chart" uri="{C3380CC4-5D6E-409C-BE32-E72D297353CC}">
              <c16:uniqueId val="{00000001-7464-4D74-9489-4D070DDFA0C9}"/>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292.22000000000003</c:v>
                </c:pt>
                <c:pt idx="1">
                  <c:v>343.28</c:v>
                </c:pt>
                <c:pt idx="2">
                  <c:v>341.09</c:v>
                </c:pt>
                <c:pt idx="3">
                  <c:v>351.98</c:v>
                </c:pt>
                <c:pt idx="4">
                  <c:v>360.26</c:v>
                </c:pt>
              </c:numCache>
            </c:numRef>
          </c:val>
          <c:extLst>
            <c:ext xmlns:c16="http://schemas.microsoft.com/office/drawing/2014/chart" uri="{C3380CC4-5D6E-409C-BE32-E72D297353CC}">
              <c16:uniqueId val="{00000000-736A-48ED-A951-E780266B5E60}"/>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296.3</c:v>
                </c:pt>
                <c:pt idx="3">
                  <c:v>292.89999999999998</c:v>
                </c:pt>
                <c:pt idx="4">
                  <c:v>298.25</c:v>
                </c:pt>
              </c:numCache>
            </c:numRef>
          </c:val>
          <c:smooth val="0"/>
          <c:extLst>
            <c:ext xmlns:c16="http://schemas.microsoft.com/office/drawing/2014/chart" uri="{C3380CC4-5D6E-409C-BE32-E72D297353CC}">
              <c16:uniqueId val="{00000001-736A-48ED-A951-E780266B5E60}"/>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34" zoomScale="115" zoomScaleNormal="115" workbookViewId="0">
      <selection activeCell="B60" sqref="B60:BJ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大豊町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3" t="str">
        <f>データ!$M$6</f>
        <v>非設置</v>
      </c>
      <c r="AE8" s="73"/>
      <c r="AF8" s="73"/>
      <c r="AG8" s="73"/>
      <c r="AH8" s="73"/>
      <c r="AI8" s="73"/>
      <c r="AJ8" s="73"/>
      <c r="AK8" s="2"/>
      <c r="AL8" s="67">
        <f>データ!$R$6</f>
        <v>3543</v>
      </c>
      <c r="AM8" s="67"/>
      <c r="AN8" s="67"/>
      <c r="AO8" s="67"/>
      <c r="AP8" s="67"/>
      <c r="AQ8" s="67"/>
      <c r="AR8" s="67"/>
      <c r="AS8" s="67"/>
      <c r="AT8" s="66">
        <f>データ!$S$6</f>
        <v>315.06</v>
      </c>
      <c r="AU8" s="66"/>
      <c r="AV8" s="66"/>
      <c r="AW8" s="66"/>
      <c r="AX8" s="66"/>
      <c r="AY8" s="66"/>
      <c r="AZ8" s="66"/>
      <c r="BA8" s="66"/>
      <c r="BB8" s="66">
        <f>データ!$T$6</f>
        <v>11.25</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58.86</v>
      </c>
      <c r="Q10" s="66"/>
      <c r="R10" s="66"/>
      <c r="S10" s="66"/>
      <c r="T10" s="66"/>
      <c r="U10" s="66"/>
      <c r="V10" s="66"/>
      <c r="W10" s="67">
        <f>データ!$Q$6</f>
        <v>2530</v>
      </c>
      <c r="X10" s="67"/>
      <c r="Y10" s="67"/>
      <c r="Z10" s="67"/>
      <c r="AA10" s="67"/>
      <c r="AB10" s="67"/>
      <c r="AC10" s="67"/>
      <c r="AD10" s="2"/>
      <c r="AE10" s="2"/>
      <c r="AF10" s="2"/>
      <c r="AG10" s="2"/>
      <c r="AH10" s="2"/>
      <c r="AI10" s="2"/>
      <c r="AJ10" s="2"/>
      <c r="AK10" s="2"/>
      <c r="AL10" s="67">
        <f>データ!$U$6</f>
        <v>2063</v>
      </c>
      <c r="AM10" s="67"/>
      <c r="AN10" s="67"/>
      <c r="AO10" s="67"/>
      <c r="AP10" s="67"/>
      <c r="AQ10" s="67"/>
      <c r="AR10" s="67"/>
      <c r="AS10" s="67"/>
      <c r="AT10" s="66">
        <f>データ!$V$6</f>
        <v>131.44999999999999</v>
      </c>
      <c r="AU10" s="66"/>
      <c r="AV10" s="66"/>
      <c r="AW10" s="66"/>
      <c r="AX10" s="66"/>
      <c r="AY10" s="66"/>
      <c r="AZ10" s="66"/>
      <c r="BA10" s="66"/>
      <c r="BB10" s="66">
        <f>データ!$W$6</f>
        <v>15.69</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114</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113</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115</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41</v>
      </c>
      <c r="O85" s="27" t="str">
        <f>データ!EN6</f>
        <v>【0.56】</v>
      </c>
    </row>
  </sheetData>
  <sheetProtection algorithmName="SHA-512" hashValue="Gf8sZTuXir1KqoDAmRaMZ8/inTDpztLKZ3+HtZ1mT/sTSwQZkOffEm1XmkBiVaUeTU8Hs0sN8gFjkT0CTmye/A==" saltValue="qNkUbZBmRNyB5nokt1GRM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27</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54</v>
      </c>
      <c r="B4" s="31"/>
      <c r="C4" s="31"/>
      <c r="D4" s="31"/>
      <c r="E4" s="31"/>
      <c r="F4" s="31"/>
      <c r="G4" s="31"/>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2019</v>
      </c>
      <c r="C6" s="34">
        <f t="shared" ref="C6:W6" si="3">C7</f>
        <v>393444</v>
      </c>
      <c r="D6" s="34">
        <f t="shared" si="3"/>
        <v>47</v>
      </c>
      <c r="E6" s="34">
        <f t="shared" si="3"/>
        <v>1</v>
      </c>
      <c r="F6" s="34">
        <f t="shared" si="3"/>
        <v>0</v>
      </c>
      <c r="G6" s="34">
        <f t="shared" si="3"/>
        <v>0</v>
      </c>
      <c r="H6" s="34" t="str">
        <f t="shared" si="3"/>
        <v>高知県　大豊町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58.86</v>
      </c>
      <c r="Q6" s="35">
        <f t="shared" si="3"/>
        <v>2530</v>
      </c>
      <c r="R6" s="35">
        <f t="shared" si="3"/>
        <v>3543</v>
      </c>
      <c r="S6" s="35">
        <f t="shared" si="3"/>
        <v>315.06</v>
      </c>
      <c r="T6" s="35">
        <f t="shared" si="3"/>
        <v>11.25</v>
      </c>
      <c r="U6" s="35">
        <f t="shared" si="3"/>
        <v>2063</v>
      </c>
      <c r="V6" s="35">
        <f t="shared" si="3"/>
        <v>131.44999999999999</v>
      </c>
      <c r="W6" s="35">
        <f t="shared" si="3"/>
        <v>15.69</v>
      </c>
      <c r="X6" s="36">
        <f>IF(X7="",NA(),X7)</f>
        <v>54.54</v>
      </c>
      <c r="Y6" s="36">
        <f t="shared" ref="Y6:AG6" si="4">IF(Y7="",NA(),Y7)</f>
        <v>46.67</v>
      </c>
      <c r="Z6" s="36">
        <f t="shared" si="4"/>
        <v>47.72</v>
      </c>
      <c r="AA6" s="36">
        <f t="shared" si="4"/>
        <v>47.35</v>
      </c>
      <c r="AB6" s="36">
        <f t="shared" si="4"/>
        <v>47.25</v>
      </c>
      <c r="AC6" s="36">
        <f t="shared" si="4"/>
        <v>76.27</v>
      </c>
      <c r="AD6" s="36">
        <f t="shared" si="4"/>
        <v>77.56</v>
      </c>
      <c r="AE6" s="36">
        <f t="shared" si="4"/>
        <v>78.510000000000005</v>
      </c>
      <c r="AF6" s="36">
        <f t="shared" si="4"/>
        <v>77.91</v>
      </c>
      <c r="AG6" s="36">
        <f t="shared" si="4"/>
        <v>79.099999999999994</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1354.66</v>
      </c>
      <c r="BF6" s="36">
        <f t="shared" ref="BF6:BN6" si="7">IF(BF7="",NA(),BF7)</f>
        <v>1269.1600000000001</v>
      </c>
      <c r="BG6" s="36">
        <f t="shared" si="7"/>
        <v>1497.42</v>
      </c>
      <c r="BH6" s="36">
        <f t="shared" si="7"/>
        <v>1395.93</v>
      </c>
      <c r="BI6" s="36">
        <f t="shared" si="7"/>
        <v>1311.43</v>
      </c>
      <c r="BJ6" s="36">
        <f t="shared" si="7"/>
        <v>1134.67</v>
      </c>
      <c r="BK6" s="36">
        <f t="shared" si="7"/>
        <v>1144.79</v>
      </c>
      <c r="BL6" s="36">
        <f t="shared" si="7"/>
        <v>1061.58</v>
      </c>
      <c r="BM6" s="36">
        <f t="shared" si="7"/>
        <v>1007.7</v>
      </c>
      <c r="BN6" s="36">
        <f t="shared" si="7"/>
        <v>1018.52</v>
      </c>
      <c r="BO6" s="35" t="str">
        <f>IF(BO7="","",IF(BO7="-","【-】","【"&amp;SUBSTITUTE(TEXT(BO7,"#,##0.00"),"-","△")&amp;"】"))</f>
        <v>【1,084.05】</v>
      </c>
      <c r="BP6" s="36">
        <f>IF(BP7="",NA(),BP7)</f>
        <v>54.22</v>
      </c>
      <c r="BQ6" s="36">
        <f t="shared" ref="BQ6:BY6" si="8">IF(BQ7="",NA(),BQ7)</f>
        <v>46.43</v>
      </c>
      <c r="BR6" s="36">
        <f t="shared" si="8"/>
        <v>46.79</v>
      </c>
      <c r="BS6" s="36">
        <f t="shared" si="8"/>
        <v>46.87</v>
      </c>
      <c r="BT6" s="36">
        <f t="shared" si="8"/>
        <v>45.74</v>
      </c>
      <c r="BU6" s="36">
        <f t="shared" si="8"/>
        <v>40.6</v>
      </c>
      <c r="BV6" s="36">
        <f t="shared" si="8"/>
        <v>56.04</v>
      </c>
      <c r="BW6" s="36">
        <f t="shared" si="8"/>
        <v>58.52</v>
      </c>
      <c r="BX6" s="36">
        <f t="shared" si="8"/>
        <v>59.22</v>
      </c>
      <c r="BY6" s="36">
        <f t="shared" si="8"/>
        <v>58.79</v>
      </c>
      <c r="BZ6" s="35" t="str">
        <f>IF(BZ7="","",IF(BZ7="-","【-】","【"&amp;SUBSTITUTE(TEXT(BZ7,"#,##0.00"),"-","△")&amp;"】"))</f>
        <v>【53.46】</v>
      </c>
      <c r="CA6" s="36">
        <f>IF(CA7="",NA(),CA7)</f>
        <v>292.22000000000003</v>
      </c>
      <c r="CB6" s="36">
        <f t="shared" ref="CB6:CJ6" si="9">IF(CB7="",NA(),CB7)</f>
        <v>343.28</v>
      </c>
      <c r="CC6" s="36">
        <f t="shared" si="9"/>
        <v>341.09</v>
      </c>
      <c r="CD6" s="36">
        <f t="shared" si="9"/>
        <v>351.98</v>
      </c>
      <c r="CE6" s="36">
        <f t="shared" si="9"/>
        <v>360.26</v>
      </c>
      <c r="CF6" s="36">
        <f t="shared" si="9"/>
        <v>440.03</v>
      </c>
      <c r="CG6" s="36">
        <f t="shared" si="9"/>
        <v>304.35000000000002</v>
      </c>
      <c r="CH6" s="36">
        <f t="shared" si="9"/>
        <v>296.3</v>
      </c>
      <c r="CI6" s="36">
        <f t="shared" si="9"/>
        <v>292.89999999999998</v>
      </c>
      <c r="CJ6" s="36">
        <f t="shared" si="9"/>
        <v>298.25</v>
      </c>
      <c r="CK6" s="35" t="str">
        <f>IF(CK7="","",IF(CK7="-","【-】","【"&amp;SUBSTITUTE(TEXT(CK7,"#,##0.00"),"-","△")&amp;"】"))</f>
        <v>【300.47】</v>
      </c>
      <c r="CL6" s="36">
        <f>IF(CL7="",NA(),CL7)</f>
        <v>48.19</v>
      </c>
      <c r="CM6" s="36">
        <f t="shared" ref="CM6:CU6" si="10">IF(CM7="",NA(),CM7)</f>
        <v>48.32</v>
      </c>
      <c r="CN6" s="36">
        <f t="shared" si="10"/>
        <v>41.41</v>
      </c>
      <c r="CO6" s="36">
        <f t="shared" si="10"/>
        <v>72.709999999999994</v>
      </c>
      <c r="CP6" s="36">
        <f t="shared" si="10"/>
        <v>60.77</v>
      </c>
      <c r="CQ6" s="36">
        <f t="shared" si="10"/>
        <v>57.29</v>
      </c>
      <c r="CR6" s="36">
        <f t="shared" si="10"/>
        <v>55.9</v>
      </c>
      <c r="CS6" s="36">
        <f t="shared" si="10"/>
        <v>57.3</v>
      </c>
      <c r="CT6" s="36">
        <f t="shared" si="10"/>
        <v>56.76</v>
      </c>
      <c r="CU6" s="36">
        <f t="shared" si="10"/>
        <v>56.04</v>
      </c>
      <c r="CV6" s="35" t="str">
        <f>IF(CV7="","",IF(CV7="-","【-】","【"&amp;SUBSTITUTE(TEXT(CV7,"#,##0.00"),"-","△")&amp;"】"))</f>
        <v>【54.90】</v>
      </c>
      <c r="CW6" s="36">
        <f>IF(CW7="",NA(),CW7)</f>
        <v>83.33</v>
      </c>
      <c r="CX6" s="36">
        <f t="shared" ref="CX6:DF6" si="11">IF(CX7="",NA(),CX7)</f>
        <v>83.33</v>
      </c>
      <c r="CY6" s="36">
        <f t="shared" si="11"/>
        <v>83.33</v>
      </c>
      <c r="CZ6" s="36">
        <f t="shared" si="11"/>
        <v>42.64</v>
      </c>
      <c r="DA6" s="36">
        <f t="shared" si="11"/>
        <v>49.58</v>
      </c>
      <c r="DB6" s="36">
        <f t="shared" si="11"/>
        <v>73.69</v>
      </c>
      <c r="DC6" s="36">
        <f t="shared" si="11"/>
        <v>73.28</v>
      </c>
      <c r="DD6" s="36">
        <f t="shared" si="11"/>
        <v>72.42</v>
      </c>
      <c r="DE6" s="36">
        <f t="shared" si="11"/>
        <v>73.069999999999993</v>
      </c>
      <c r="DF6" s="36">
        <f t="shared" si="11"/>
        <v>72.78</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0.65</v>
      </c>
      <c r="EJ6" s="36">
        <f t="shared" si="14"/>
        <v>0.53</v>
      </c>
      <c r="EK6" s="36">
        <f t="shared" si="14"/>
        <v>0.72</v>
      </c>
      <c r="EL6" s="36">
        <f t="shared" si="14"/>
        <v>0.53</v>
      </c>
      <c r="EM6" s="36">
        <f t="shared" si="14"/>
        <v>0.71</v>
      </c>
      <c r="EN6" s="35" t="str">
        <f>IF(EN7="","",IF(EN7="-","【-】","【"&amp;SUBSTITUTE(TEXT(EN7,"#,##0.00"),"-","△")&amp;"】"))</f>
        <v>【0.56】</v>
      </c>
    </row>
    <row r="7" spans="1:144" s="37" customFormat="1" x14ac:dyDescent="0.15">
      <c r="A7" s="29"/>
      <c r="B7" s="38">
        <v>2019</v>
      </c>
      <c r="C7" s="38">
        <v>393444</v>
      </c>
      <c r="D7" s="38">
        <v>47</v>
      </c>
      <c r="E7" s="38">
        <v>1</v>
      </c>
      <c r="F7" s="38">
        <v>0</v>
      </c>
      <c r="G7" s="38">
        <v>0</v>
      </c>
      <c r="H7" s="38" t="s">
        <v>95</v>
      </c>
      <c r="I7" s="38" t="s">
        <v>96</v>
      </c>
      <c r="J7" s="38" t="s">
        <v>97</v>
      </c>
      <c r="K7" s="38" t="s">
        <v>98</v>
      </c>
      <c r="L7" s="38" t="s">
        <v>99</v>
      </c>
      <c r="M7" s="38" t="s">
        <v>100</v>
      </c>
      <c r="N7" s="39" t="s">
        <v>101</v>
      </c>
      <c r="O7" s="39" t="s">
        <v>102</v>
      </c>
      <c r="P7" s="39">
        <v>58.86</v>
      </c>
      <c r="Q7" s="39">
        <v>2530</v>
      </c>
      <c r="R7" s="39">
        <v>3543</v>
      </c>
      <c r="S7" s="39">
        <v>315.06</v>
      </c>
      <c r="T7" s="39">
        <v>11.25</v>
      </c>
      <c r="U7" s="39">
        <v>2063</v>
      </c>
      <c r="V7" s="39">
        <v>131.44999999999999</v>
      </c>
      <c r="W7" s="39">
        <v>15.69</v>
      </c>
      <c r="X7" s="39">
        <v>54.54</v>
      </c>
      <c r="Y7" s="39">
        <v>46.67</v>
      </c>
      <c r="Z7" s="39">
        <v>47.72</v>
      </c>
      <c r="AA7" s="39">
        <v>47.35</v>
      </c>
      <c r="AB7" s="39">
        <v>47.25</v>
      </c>
      <c r="AC7" s="39">
        <v>76.27</v>
      </c>
      <c r="AD7" s="39">
        <v>77.56</v>
      </c>
      <c r="AE7" s="39">
        <v>78.510000000000005</v>
      </c>
      <c r="AF7" s="39">
        <v>77.91</v>
      </c>
      <c r="AG7" s="39">
        <v>79.099999999999994</v>
      </c>
      <c r="AH7" s="39">
        <v>76.03</v>
      </c>
      <c r="AI7" s="39"/>
      <c r="AJ7" s="39"/>
      <c r="AK7" s="39"/>
      <c r="AL7" s="39"/>
      <c r="AM7" s="39"/>
      <c r="AN7" s="39"/>
      <c r="AO7" s="39"/>
      <c r="AP7" s="39"/>
      <c r="AQ7" s="39"/>
      <c r="AR7" s="39"/>
      <c r="AS7" s="39"/>
      <c r="AT7" s="39"/>
      <c r="AU7" s="39"/>
      <c r="AV7" s="39"/>
      <c r="AW7" s="39"/>
      <c r="AX7" s="39"/>
      <c r="AY7" s="39"/>
      <c r="AZ7" s="39"/>
      <c r="BA7" s="39"/>
      <c r="BB7" s="39"/>
      <c r="BC7" s="39"/>
      <c r="BD7" s="39"/>
      <c r="BE7" s="39">
        <v>1354.66</v>
      </c>
      <c r="BF7" s="39">
        <v>1269.1600000000001</v>
      </c>
      <c r="BG7" s="39">
        <v>1497.42</v>
      </c>
      <c r="BH7" s="39">
        <v>1395.93</v>
      </c>
      <c r="BI7" s="39">
        <v>1311.43</v>
      </c>
      <c r="BJ7" s="39">
        <v>1134.67</v>
      </c>
      <c r="BK7" s="39">
        <v>1144.79</v>
      </c>
      <c r="BL7" s="39">
        <v>1061.58</v>
      </c>
      <c r="BM7" s="39">
        <v>1007.7</v>
      </c>
      <c r="BN7" s="39">
        <v>1018.52</v>
      </c>
      <c r="BO7" s="39">
        <v>1084.05</v>
      </c>
      <c r="BP7" s="39">
        <v>54.22</v>
      </c>
      <c r="BQ7" s="39">
        <v>46.43</v>
      </c>
      <c r="BR7" s="39">
        <v>46.79</v>
      </c>
      <c r="BS7" s="39">
        <v>46.87</v>
      </c>
      <c r="BT7" s="39">
        <v>45.74</v>
      </c>
      <c r="BU7" s="39">
        <v>40.6</v>
      </c>
      <c r="BV7" s="39">
        <v>56.04</v>
      </c>
      <c r="BW7" s="39">
        <v>58.52</v>
      </c>
      <c r="BX7" s="39">
        <v>59.22</v>
      </c>
      <c r="BY7" s="39">
        <v>58.79</v>
      </c>
      <c r="BZ7" s="39">
        <v>53.46</v>
      </c>
      <c r="CA7" s="39">
        <v>292.22000000000003</v>
      </c>
      <c r="CB7" s="39">
        <v>343.28</v>
      </c>
      <c r="CC7" s="39">
        <v>341.09</v>
      </c>
      <c r="CD7" s="39">
        <v>351.98</v>
      </c>
      <c r="CE7" s="39">
        <v>360.26</v>
      </c>
      <c r="CF7" s="39">
        <v>440.03</v>
      </c>
      <c r="CG7" s="39">
        <v>304.35000000000002</v>
      </c>
      <c r="CH7" s="39">
        <v>296.3</v>
      </c>
      <c r="CI7" s="39">
        <v>292.89999999999998</v>
      </c>
      <c r="CJ7" s="39">
        <v>298.25</v>
      </c>
      <c r="CK7" s="39">
        <v>300.47000000000003</v>
      </c>
      <c r="CL7" s="39">
        <v>48.19</v>
      </c>
      <c r="CM7" s="39">
        <v>48.32</v>
      </c>
      <c r="CN7" s="39">
        <v>41.41</v>
      </c>
      <c r="CO7" s="39">
        <v>72.709999999999994</v>
      </c>
      <c r="CP7" s="39">
        <v>60.77</v>
      </c>
      <c r="CQ7" s="39">
        <v>57.29</v>
      </c>
      <c r="CR7" s="39">
        <v>55.9</v>
      </c>
      <c r="CS7" s="39">
        <v>57.3</v>
      </c>
      <c r="CT7" s="39">
        <v>56.76</v>
      </c>
      <c r="CU7" s="39">
        <v>56.04</v>
      </c>
      <c r="CV7" s="39">
        <v>54.9</v>
      </c>
      <c r="CW7" s="39">
        <v>83.33</v>
      </c>
      <c r="CX7" s="39">
        <v>83.33</v>
      </c>
      <c r="CY7" s="39">
        <v>83.33</v>
      </c>
      <c r="CZ7" s="39">
        <v>42.64</v>
      </c>
      <c r="DA7" s="39">
        <v>49.58</v>
      </c>
      <c r="DB7" s="39">
        <v>73.69</v>
      </c>
      <c r="DC7" s="39">
        <v>73.28</v>
      </c>
      <c r="DD7" s="39">
        <v>72.42</v>
      </c>
      <c r="DE7" s="39">
        <v>73.069999999999993</v>
      </c>
      <c r="DF7" s="39">
        <v>72.78</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0.65</v>
      </c>
      <c r="EJ7" s="39">
        <v>0.53</v>
      </c>
      <c r="EK7" s="39">
        <v>0.72</v>
      </c>
      <c r="EL7" s="39">
        <v>0.53</v>
      </c>
      <c r="EM7" s="39">
        <v>0.71</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108</v>
      </c>
    </row>
    <row r="12" spans="1:144" x14ac:dyDescent="0.15">
      <c r="B12">
        <v>1</v>
      </c>
      <c r="C12">
        <v>1</v>
      </c>
      <c r="D12">
        <v>1</v>
      </c>
      <c r="E12">
        <v>1</v>
      </c>
      <c r="F12">
        <v>1</v>
      </c>
      <c r="G12" t="s">
        <v>109</v>
      </c>
    </row>
    <row r="13" spans="1:144" x14ac:dyDescent="0.15">
      <c r="B13" t="s">
        <v>110</v>
      </c>
      <c r="C13" t="s">
        <v>110</v>
      </c>
      <c r="D13" t="s">
        <v>110</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2021-01-25T04:44:50Z</cp:lastPrinted>
  <dcterms:created xsi:type="dcterms:W3CDTF">2020-12-04T02:22:18Z</dcterms:created>
  <dcterms:modified xsi:type="dcterms:W3CDTF">2021-01-25T08:50:12Z</dcterms:modified>
  <cp:category/>
</cp:coreProperties>
</file>