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SHARE\111701share2\D_財政班\D06_公営企業\15.経営比較分析表\R2（R1決統ベース）\06市町村→県\"/>
    </mc:Choice>
  </mc:AlternateContent>
  <workbookProtection workbookAlgorithmName="SHA-512" workbookHashValue="v0jcR+vFa75NKLM+zsOAGLYUgO1ivxa3XFS/8ObA6vKYgVFFQYLgeIypC4yu1Y9fFrmPejqNfsyjKJNWcveKhA==" workbookSaltValue="2FrdbZIWuq7NEvsNhzJpi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<sst xmlns="http://schemas.openxmlformats.org/spreadsheetml/2006/main" count="294" uniqueCount="113">
  <si>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</si>
  <si>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</si>
  <si>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</si>
  <si>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</si>
  <si>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</si>
  <si>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</si>
  <si>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</si>
  <si>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</si>
  <si>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</si>
  <si>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</si>
  <si>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</si>
  <si>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</si>
  <si>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</si>
  <si>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</si>
  <si>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</si>
  <si>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</si>
  <si>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</si>
  <si>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</si>
  <si>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</si>
  <si>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</si>
  <si>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</si>
  <si>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</si>
  <si>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</si>
  <si>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</si>
  <si>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</si>
  <si>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</si>
  <si>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</si>
  <si>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</si>
  <si>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</si>
  <si>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</si>
  <si>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</si>
  <si>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</si>
  <si>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</si>
  <si>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</si>
  <si>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</si>
  <si>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</si>
  <si>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</si>
  <si>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</si>
  <si>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</si>
  <si>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</si>
  <si>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</si>
  <si>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</si>
  <si>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</si>
  <si>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</si>
  <si>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</si>
  <si>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</si>
  <si>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</si>
  <si>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</si>
  <si>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</si>
  <si>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</si>
  <si>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</si>
  <si>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</si>
  <si>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</si>
  <si>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</si>
  <si>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</si>
  <si>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</si>
  <si>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</si>
  <si>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</si>
  <si>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</si>
  <si>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</si>
  <si>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</si>
  <si>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</si>
  <si>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</si>
  <si>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</si>
  <si>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</si>
  <si>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</si>
  <si>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</si>
  <si>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</si>
  <si>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</si>
  <si>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</si>
  <si>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</si>
  <si>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</si>
  <si>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</si>
  <si>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</si>
  <si>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</si>
  <si>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</si>
  <si>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</si>
  <si>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</si>
  <si>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</si>
  <si>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</si>
  <si>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</si>
  <si>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</si>
  <si>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</si>
  <si>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</si>
  <si>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</si>
  <si>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</si>
  <si>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</si>
  <si>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</si>
  <si>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</si>
  <si>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</si>
  <si>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</si>
  <si>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</si>
  <si>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</si>
  <si>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香南市</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</si>
  <si>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</si>
  <si>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</si>
  <si>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</si>
  <si>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</si>
  <si>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</si>
  <si>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</si>
  <si>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</si>
  <si>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</si>
  <si>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</si>
  <si>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</si>
  <si>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</si>
  <si>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</si>
  <si>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</si>
  <si>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</si>
  <si>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</si>
  <si>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</si>
  <si>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配水池や水源地等の施設については、整備が一定進んでいるが、管路については老朽管が数多く存在している。南海トラフ地震等の大規模災害発生時の業務継続に大きく不安を残しているため、下記の経営面への改善を行い、更新を加速していく必要がある。</t>
    <phoneticPr fontId="4"/>
  </si>
  <si>
    <t xml:space="preserve">・ただちに経営が行き詰まる可能性は低いが、収入面では料金収入への抜本的な改革、効率面ではダウンサイジングや施設の統廃合による施設の効率的利用を進めていき、赤字基調である経営面を改善していく必要がある。
・令和2年度からは上水道事業と統合になるが、現状では、上水道事業に対する負担となる経営状態である。統合後の経営状態を見極め、適切な対策を行っていく。
</t>
    <phoneticPr fontId="4"/>
  </si>
  <si>
    <t>・流動比率は241.4％であり、平均値を上回っている。短期的な資金繰りには窮していないものの、経常収支比率は100%を大きく下回り、累積欠損金も発生している。給水収益に対する企業債残高も高位にあり、料金収入で経営をカバーできず借入金や繰入金に大きく依存した経営体質とな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</si>
</sst>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301-4C40-A6EE-587D228BF66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0.04</c:v>
                </c:pt>
                <c:pt idx="4">
                  <c:v>0.19</c:v>
                </c:pt>
              </c:numCache>
            </c:numRef>
          </c:val>
          <c:smooth val="0"/>
          <c:extLst>
            <c:ext xmlns:c16="http://schemas.microsoft.com/office/drawing/2014/chart" uri="{C3380CC4-5D6E-409C-BE32-E72D297353CC}">
              <c16:uniqueId val="{00000001-6301-4C40-A6EE-587D228BF66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0</c:v>
                </c:pt>
                <c:pt idx="1">
                  <c:v>0</c:v>
                </c:pt>
                <c:pt idx="2">
                  <c:v>0</c:v>
                </c:pt>
                <c:pt idx="3">
                  <c:v>42.68</c:v>
                </c:pt>
                <c:pt idx="4">
                  <c:v>42.5</c:v>
                </c:pt>
              </c:numCache>
            </c:numRef>
          </c:val>
          <c:extLst>
            <c:ext xmlns:c16="http://schemas.microsoft.com/office/drawing/2014/chart" uri="{C3380CC4-5D6E-409C-BE32-E72D297353CC}">
              <c16:uniqueId val="{00000000-EF63-4030-85AB-F9A44A7C7A4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52.63</c:v>
                </c:pt>
                <c:pt idx="4">
                  <c:v>55.3</c:v>
                </c:pt>
              </c:numCache>
            </c:numRef>
          </c:val>
          <c:smooth val="0"/>
          <c:extLst>
            <c:ext xmlns:c16="http://schemas.microsoft.com/office/drawing/2014/chart" uri="{C3380CC4-5D6E-409C-BE32-E72D297353CC}">
              <c16:uniqueId val="{00000001-EF63-4030-85AB-F9A44A7C7A4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0</c:v>
                </c:pt>
                <c:pt idx="1">
                  <c:v>0</c:v>
                </c:pt>
                <c:pt idx="2">
                  <c:v>0</c:v>
                </c:pt>
                <c:pt idx="3">
                  <c:v>78.95</c:v>
                </c:pt>
                <c:pt idx="4">
                  <c:v>76.64</c:v>
                </c:pt>
              </c:numCache>
            </c:numRef>
          </c:val>
          <c:extLst>
            <c:ext xmlns:c16="http://schemas.microsoft.com/office/drawing/2014/chart" uri="{C3380CC4-5D6E-409C-BE32-E72D297353CC}">
              <c16:uniqueId val="{00000000-8E43-4829-86D0-07305ED93D5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78.83</c:v>
                </c:pt>
                <c:pt idx="4">
                  <c:v>78.319999999999993</c:v>
                </c:pt>
              </c:numCache>
            </c:numRef>
          </c:val>
          <c:smooth val="0"/>
          <c:extLst>
            <c:ext xmlns:c16="http://schemas.microsoft.com/office/drawing/2014/chart" uri="{C3380CC4-5D6E-409C-BE32-E72D297353CC}">
              <c16:uniqueId val="{00000001-8E43-4829-86D0-07305ED93D5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0</c:v>
                </c:pt>
                <c:pt idx="1">
                  <c:v>0</c:v>
                </c:pt>
                <c:pt idx="2">
                  <c:v>0</c:v>
                </c:pt>
                <c:pt idx="3">
                  <c:v>78.790000000000006</c:v>
                </c:pt>
                <c:pt idx="4">
                  <c:v>78.709999999999994</c:v>
                </c:pt>
              </c:numCache>
            </c:numRef>
          </c:val>
          <c:extLst>
            <c:ext xmlns:c16="http://schemas.microsoft.com/office/drawing/2014/chart" uri="{C3380CC4-5D6E-409C-BE32-E72D297353CC}">
              <c16:uniqueId val="{00000000-104E-430B-B9C8-CF9522E256E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99.53</c:v>
                </c:pt>
                <c:pt idx="4">
                  <c:v>100.27</c:v>
                </c:pt>
              </c:numCache>
            </c:numRef>
          </c:val>
          <c:smooth val="0"/>
          <c:extLst>
            <c:ext xmlns:c16="http://schemas.microsoft.com/office/drawing/2014/chart" uri="{C3380CC4-5D6E-409C-BE32-E72D297353CC}">
              <c16:uniqueId val="{00000001-104E-430B-B9C8-CF9522E256E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0</c:v>
                </c:pt>
                <c:pt idx="1">
                  <c:v>0</c:v>
                </c:pt>
                <c:pt idx="2">
                  <c:v>0</c:v>
                </c:pt>
                <c:pt idx="3">
                  <c:v>3.83</c:v>
                </c:pt>
                <c:pt idx="4">
                  <c:v>6.28</c:v>
                </c:pt>
              </c:numCache>
            </c:numRef>
          </c:val>
          <c:extLst>
            <c:ext xmlns:c16="http://schemas.microsoft.com/office/drawing/2014/chart" uri="{C3380CC4-5D6E-409C-BE32-E72D297353CC}">
              <c16:uniqueId val="{00000000-9F68-4689-BAE3-33CD5F4E423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41.07</c:v>
                </c:pt>
                <c:pt idx="4">
                  <c:v>34.83</c:v>
                </c:pt>
              </c:numCache>
            </c:numRef>
          </c:val>
          <c:smooth val="0"/>
          <c:extLst>
            <c:ext xmlns:c16="http://schemas.microsoft.com/office/drawing/2014/chart" uri="{C3380CC4-5D6E-409C-BE32-E72D297353CC}">
              <c16:uniqueId val="{00000001-9F68-4689-BAE3-33CD5F4E423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F24-44D4-BA01-F8E07126DE2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5.94</c:v>
                </c:pt>
                <c:pt idx="4">
                  <c:v>10.050000000000001</c:v>
                </c:pt>
              </c:numCache>
            </c:numRef>
          </c:val>
          <c:smooth val="0"/>
          <c:extLst>
            <c:ext xmlns:c16="http://schemas.microsoft.com/office/drawing/2014/chart" uri="{C3380CC4-5D6E-409C-BE32-E72D297353CC}">
              <c16:uniqueId val="{00000001-1F24-44D4-BA01-F8E07126DE2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34.520000000000003</c:v>
                </c:pt>
                <c:pt idx="4">
                  <c:v>64.02</c:v>
                </c:pt>
              </c:numCache>
            </c:numRef>
          </c:val>
          <c:extLst>
            <c:ext xmlns:c16="http://schemas.microsoft.com/office/drawing/2014/chart" uri="{C3380CC4-5D6E-409C-BE32-E72D297353CC}">
              <c16:uniqueId val="{00000000-12AC-40CD-8825-F830D41B7FE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4.53</c:v>
                </c:pt>
                <c:pt idx="4">
                  <c:v>8.57</c:v>
                </c:pt>
              </c:numCache>
            </c:numRef>
          </c:val>
          <c:smooth val="0"/>
          <c:extLst>
            <c:ext xmlns:c16="http://schemas.microsoft.com/office/drawing/2014/chart" uri="{C3380CC4-5D6E-409C-BE32-E72D297353CC}">
              <c16:uniqueId val="{00000001-12AC-40CD-8825-F830D41B7FE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0</c:v>
                </c:pt>
                <c:pt idx="1">
                  <c:v>0</c:v>
                </c:pt>
                <c:pt idx="2">
                  <c:v>0</c:v>
                </c:pt>
                <c:pt idx="3">
                  <c:v>513.66</c:v>
                </c:pt>
                <c:pt idx="4">
                  <c:v>241.4</c:v>
                </c:pt>
              </c:numCache>
            </c:numRef>
          </c:val>
          <c:extLst>
            <c:ext xmlns:c16="http://schemas.microsoft.com/office/drawing/2014/chart" uri="{C3380CC4-5D6E-409C-BE32-E72D297353CC}">
              <c16:uniqueId val="{00000000-42BB-465D-BB9A-383CAED69A0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183.95</c:v>
                </c:pt>
                <c:pt idx="4">
                  <c:v>139.66999999999999</c:v>
                </c:pt>
              </c:numCache>
            </c:numRef>
          </c:val>
          <c:smooth val="0"/>
          <c:extLst>
            <c:ext xmlns:c16="http://schemas.microsoft.com/office/drawing/2014/chart" uri="{C3380CC4-5D6E-409C-BE32-E72D297353CC}">
              <c16:uniqueId val="{00000001-42BB-465D-BB9A-383CAED69A0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0</c:v>
                </c:pt>
                <c:pt idx="1">
                  <c:v>0</c:v>
                </c:pt>
                <c:pt idx="2">
                  <c:v>0</c:v>
                </c:pt>
                <c:pt idx="3">
                  <c:v>1551.68</c:v>
                </c:pt>
                <c:pt idx="4">
                  <c:v>1640</c:v>
                </c:pt>
              </c:numCache>
            </c:numRef>
          </c:val>
          <c:extLst>
            <c:ext xmlns:c16="http://schemas.microsoft.com/office/drawing/2014/chart" uri="{C3380CC4-5D6E-409C-BE32-E72D297353CC}">
              <c16:uniqueId val="{00000000-3A08-40BE-95BB-56D1315BE3E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1272.18</c:v>
                </c:pt>
                <c:pt idx="4">
                  <c:v>1390.57</c:v>
                </c:pt>
              </c:numCache>
            </c:numRef>
          </c:val>
          <c:smooth val="0"/>
          <c:extLst>
            <c:ext xmlns:c16="http://schemas.microsoft.com/office/drawing/2014/chart" uri="{C3380CC4-5D6E-409C-BE32-E72D297353CC}">
              <c16:uniqueId val="{00000001-3A08-40BE-95BB-56D1315BE3E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0</c:v>
                </c:pt>
                <c:pt idx="1">
                  <c:v>0</c:v>
                </c:pt>
                <c:pt idx="2">
                  <c:v>0</c:v>
                </c:pt>
                <c:pt idx="3">
                  <c:v>71.760000000000005</c:v>
                </c:pt>
                <c:pt idx="4">
                  <c:v>73.150000000000006</c:v>
                </c:pt>
              </c:numCache>
            </c:numRef>
          </c:val>
          <c:extLst>
            <c:ext xmlns:c16="http://schemas.microsoft.com/office/drawing/2014/chart" uri="{C3380CC4-5D6E-409C-BE32-E72D297353CC}">
              <c16:uniqueId val="{00000000-FDF0-4E7E-AC08-DD2656EBD39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75.83</c:v>
                </c:pt>
                <c:pt idx="4">
                  <c:v>62.43</c:v>
                </c:pt>
              </c:numCache>
            </c:numRef>
          </c:val>
          <c:smooth val="0"/>
          <c:extLst>
            <c:ext xmlns:c16="http://schemas.microsoft.com/office/drawing/2014/chart" uri="{C3380CC4-5D6E-409C-BE32-E72D297353CC}">
              <c16:uniqueId val="{00000001-FDF0-4E7E-AC08-DD2656EBD39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0</c:v>
                </c:pt>
                <c:pt idx="1">
                  <c:v>0</c:v>
                </c:pt>
                <c:pt idx="2">
                  <c:v>0</c:v>
                </c:pt>
                <c:pt idx="3">
                  <c:v>136.28</c:v>
                </c:pt>
                <c:pt idx="4">
                  <c:v>149.19</c:v>
                </c:pt>
              </c:numCache>
            </c:numRef>
          </c:val>
          <c:extLst>
            <c:ext xmlns:c16="http://schemas.microsoft.com/office/drawing/2014/chart" uri="{C3380CC4-5D6E-409C-BE32-E72D297353CC}">
              <c16:uniqueId val="{00000000-E336-4DAF-A622-106CCF1D5FF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181.94</c:v>
                </c:pt>
                <c:pt idx="4">
                  <c:v>224.51</c:v>
                </c:pt>
              </c:numCache>
            </c:numRef>
          </c:val>
          <c:smooth val="0"/>
          <c:extLst>
            <c:ext xmlns:c16="http://schemas.microsoft.com/office/drawing/2014/chart" uri="{C3380CC4-5D6E-409C-BE32-E72D297353CC}">
              <c16:uniqueId val="{00000001-E336-4DAF-A622-106CCF1D5FF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【989.92】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【40.79】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【15.98】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1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高知県　香南市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簡易水道事業</v>
      </c>
      <c r="Q8" s="83"/>
      <c r="R8" s="83"/>
      <c r="S8" s="83"/>
      <c r="T8" s="83"/>
      <c r="U8" s="83"/>
      <c r="V8" s="83"/>
      <c r="W8" s="83" t="str">
        <f>データ!$L$6</f>
        <v>C2</v>
      </c>
      <c r="X8" s="83"/>
      <c r="Y8" s="83"/>
      <c r="Z8" s="83"/>
      <c r="AA8" s="83"/>
      <c r="AB8" s="83"/>
      <c r="AC8" s="83"/>
      <c r="AD8" s="83" t="str">
        <f>データ!$M$6</f>
        <v>非設置</v>
      </c>
      <c r="AE8" s="83"/>
      <c r="AF8" s="83"/>
      <c r="AG8" s="83"/>
      <c r="AH8" s="83"/>
      <c r="AI8" s="83"/>
      <c r="AJ8" s="83"/>
      <c r="AK8" s="4"/>
      <c r="AL8" s="71">
        <f>データ!$R$6</f>
        <v>33340</v>
      </c>
      <c r="AM8" s="71"/>
      <c r="AN8" s="71"/>
      <c r="AO8" s="71"/>
      <c r="AP8" s="71"/>
      <c r="AQ8" s="71"/>
      <c r="AR8" s="71"/>
      <c r="AS8" s="71"/>
      <c r="AT8" s="67">
        <f>データ!$S$6</f>
        <v>126.46</v>
      </c>
      <c r="AU8" s="68"/>
      <c r="AV8" s="68"/>
      <c r="AW8" s="68"/>
      <c r="AX8" s="68"/>
      <c r="AY8" s="68"/>
      <c r="AZ8" s="68"/>
      <c r="BA8" s="68"/>
      <c r="BB8" s="70">
        <f>データ!$T$6</f>
        <v>263.64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37.51</v>
      </c>
      <c r="J10" s="68"/>
      <c r="K10" s="68"/>
      <c r="L10" s="68"/>
      <c r="M10" s="68"/>
      <c r="N10" s="68"/>
      <c r="O10" s="69"/>
      <c r="P10" s="70">
        <f>データ!$P$6</f>
        <v>99.26</v>
      </c>
      <c r="Q10" s="70"/>
      <c r="R10" s="70"/>
      <c r="S10" s="70"/>
      <c r="T10" s="70"/>
      <c r="U10" s="70"/>
      <c r="V10" s="70"/>
      <c r="W10" s="71">
        <f>データ!$Q$6</f>
        <v>2030</v>
      </c>
      <c r="X10" s="71"/>
      <c r="Y10" s="71"/>
      <c r="Z10" s="71"/>
      <c r="AA10" s="71"/>
      <c r="AB10" s="71"/>
      <c r="AC10" s="71"/>
      <c r="AD10" s="2"/>
      <c r="AE10" s="2"/>
      <c r="AF10" s="2"/>
      <c r="AG10" s="2"/>
      <c r="AH10" s="4"/>
      <c r="AI10" s="4"/>
      <c r="AJ10" s="4"/>
      <c r="AK10" s="4"/>
      <c r="AL10" s="71">
        <f>データ!$U$6</f>
        <v>7661</v>
      </c>
      <c r="AM10" s="71"/>
      <c r="AN10" s="71"/>
      <c r="AO10" s="71"/>
      <c r="AP10" s="71"/>
      <c r="AQ10" s="71"/>
      <c r="AR10" s="71"/>
      <c r="AS10" s="71"/>
      <c r="AT10" s="67">
        <f>データ!$V$6</f>
        <v>5.39</v>
      </c>
      <c r="AU10" s="68"/>
      <c r="AV10" s="68"/>
      <c r="AW10" s="68"/>
      <c r="AX10" s="68"/>
      <c r="AY10" s="68"/>
      <c r="AZ10" s="68"/>
      <c r="BA10" s="68"/>
      <c r="BB10" s="70">
        <f>データ!$W$6</f>
        <v>1421.34</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【102.72】</v>
      </c>
      <c r="F85" s="27" t="str">
        <f>データ!AS6</f>
        <v>【28.47】</v>
      </c>
      <c r="G85" s="27" t="str">
        <f>データ!BD6</f>
        <v>【244.67】</v>
      </c>
      <c r="H85" s="27" t="str">
        <f>データ!BO6</f>
        <v>【989.92】</v>
      </c>
      <c r="I85" s="27" t="str">
        <f>データ!BZ6</f>
        <v>【68.67】</v>
      </c>
      <c r="J85" s="27" t="str">
        <f>データ!CK6</f>
        <v>【264.82】</v>
      </c>
      <c r="K85" s="27" t="str">
        <f>データ!CV6</f>
        <v>【51.13】</v>
      </c>
      <c r="L85" s="27" t="str">
        <f>データ!DG6</f>
        <v>【76.64】</v>
      </c>
      <c r="M85" s="27" t="str">
        <f>データ!DR6</f>
        <v>【40.79】</v>
      </c>
      <c r="N85" s="27" t="str">
        <f>データ!EC6</f>
        <v>【15.98】</v>
      </c>
      <c r="O85" s="27" t="str">
        <f>データ!EN6</f>
        <v>【0.44】</v>
      </c>
    </row>
  </sheetData>
  <sheetProtection algorithmName="SHA-512" hashValue="0vzUHjIrvwOk0t1HOL4Do+wpLJiiM2Btcw0tw4Zktr+Nf4+suohUUXe7Q3BUQHS8YB8QnLRv+PTdDOwI8YuY7Q==" saltValue="ElUTA0zkI4HVleDxP65hO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392111</v>
      </c>
      <c r="D6" s="34">
        <f t="shared" si="3"/>
        <v>46</v>
      </c>
      <c r="E6" s="34">
        <f t="shared" si="3"/>
        <v>1</v>
      </c>
      <c r="F6" s="34">
        <f t="shared" si="3"/>
        <v>0</v>
      </c>
      <c r="G6" s="34">
        <f t="shared" si="3"/>
        <v>5</v>
      </c>
      <c r="H6" s="34" t="str">
        <f t="shared" si="3"/>
        <v>高知県　香南市</v>
      </c>
      <c r="I6" s="34" t="str">
        <f t="shared" si="3"/>
        <v>法適用</v>
      </c>
      <c r="J6" s="34" t="str">
        <f t="shared" si="3"/>
        <v>水道事業</v>
      </c>
      <c r="K6" s="34" t="str">
        <f t="shared" si="3"/>
        <v>簡易水道事業</v>
      </c>
      <c r="L6" s="34" t="str">
        <f t="shared" si="3"/>
        <v>C2</v>
      </c>
      <c r="M6" s="34" t="str">
        <f t="shared" si="3"/>
        <v>非設置</v>
      </c>
      <c r="N6" s="35" t="str">
        <f t="shared" si="3"/>
        <v>-</v>
      </c>
      <c r="O6" s="35">
        <f t="shared" si="3"/>
        <v>37.51</v>
      </c>
      <c r="P6" s="35">
        <f t="shared" si="3"/>
        <v>99.26</v>
      </c>
      <c r="Q6" s="35">
        <f t="shared" si="3"/>
        <v>2030</v>
      </c>
      <c r="R6" s="35">
        <f t="shared" si="3"/>
        <v>33340</v>
      </c>
      <c r="S6" s="35">
        <f t="shared" si="3"/>
        <v>126.46</v>
      </c>
      <c r="T6" s="35">
        <f t="shared" si="3"/>
        <v>263.64</v>
      </c>
      <c r="U6" s="35">
        <f t="shared" si="3"/>
        <v>7661</v>
      </c>
      <c r="V6" s="35">
        <f t="shared" si="3"/>
        <v>5.39</v>
      </c>
      <c r="W6" s="35">
        <f t="shared" si="3"/>
        <v>1421.34</v>
      </c>
      <c r="X6" s="36" t="str">
        <f>IF(X7="",NA(),X7)</f>
        <v>-</v>
      </c>
      <c r="Y6" s="36" t="str">
        <f t="shared" ref="Y6:AG6" si="4">IF(Y7="",NA(),Y7)</f>
        <v>-</v>
      </c>
      <c r="Z6" s="36" t="str">
        <f t="shared" si="4"/>
        <v>-</v>
      </c>
      <c r="AA6" s="36">
        <f t="shared" si="4"/>
        <v>78.790000000000006</v>
      </c>
      <c r="AB6" s="36">
        <f t="shared" si="4"/>
        <v>78.709999999999994</v>
      </c>
      <c r="AC6" s="36" t="str">
        <f t="shared" si="4"/>
        <v>-</v>
      </c>
      <c r="AD6" s="36" t="str">
        <f t="shared" si="4"/>
        <v>-</v>
      </c>
      <c r="AE6" s="36" t="str">
        <f t="shared" si="4"/>
        <v>-</v>
      </c>
      <c r="AF6" s="36">
        <f t="shared" si="4"/>
        <v>99.53</v>
      </c>
      <c r="AG6" s="36">
        <f t="shared" si="4"/>
        <v>100.27</v>
      </c>
      <c r="AH6" s="35" t="str">
        <f>IF(AH7="","",IF(AH7="-","【-】","【"&amp;SUBSTITUTE(TEXT(AH7,"#,##0.00"),"-","△")&amp;"】"))</f>
        <v>【102.72】</v>
      </c>
      <c r="AI6" s="36" t="str">
        <f>IF(AI7="",NA(),AI7)</f>
        <v>-</v>
      </c>
      <c r="AJ6" s="36" t="str">
        <f t="shared" ref="AJ6:AR6" si="5">IF(AJ7="",NA(),AJ7)</f>
        <v>-</v>
      </c>
      <c r="AK6" s="36" t="str">
        <f t="shared" si="5"/>
        <v>-</v>
      </c>
      <c r="AL6" s="36">
        <f t="shared" si="5"/>
        <v>34.520000000000003</v>
      </c>
      <c r="AM6" s="36">
        <f t="shared" si="5"/>
        <v>64.02</v>
      </c>
      <c r="AN6" s="36" t="str">
        <f t="shared" si="5"/>
        <v>-</v>
      </c>
      <c r="AO6" s="36" t="str">
        <f t="shared" si="5"/>
        <v>-</v>
      </c>
      <c r="AP6" s="36" t="str">
        <f t="shared" si="5"/>
        <v>-</v>
      </c>
      <c r="AQ6" s="36">
        <f t="shared" si="5"/>
        <v>4.53</v>
      </c>
      <c r="AR6" s="36">
        <f t="shared" si="5"/>
        <v>8.57</v>
      </c>
      <c r="AS6" s="35" t="str">
        <f>IF(AS7="","",IF(AS7="-","【-】","【"&amp;SUBSTITUTE(TEXT(AS7,"#,##0.00"),"-","△")&amp;"】"))</f>
        <v>【28.47】</v>
      </c>
      <c r="AT6" s="36" t="str">
        <f>IF(AT7="",NA(),AT7)</f>
        <v>-</v>
      </c>
      <c r="AU6" s="36" t="str">
        <f t="shared" ref="AU6:BC6" si="6">IF(AU7="",NA(),AU7)</f>
        <v>-</v>
      </c>
      <c r="AV6" s="36" t="str">
        <f t="shared" si="6"/>
        <v>-</v>
      </c>
      <c r="AW6" s="36">
        <f t="shared" si="6"/>
        <v>513.66</v>
      </c>
      <c r="AX6" s="36">
        <f t="shared" si="6"/>
        <v>241.4</v>
      </c>
      <c r="AY6" s="36" t="str">
        <f t="shared" si="6"/>
        <v>-</v>
      </c>
      <c r="AZ6" s="36" t="str">
        <f t="shared" si="6"/>
        <v>-</v>
      </c>
      <c r="BA6" s="36" t="str">
        <f t="shared" si="6"/>
        <v>-</v>
      </c>
      <c r="BB6" s="36">
        <f t="shared" si="6"/>
        <v>183.95</v>
      </c>
      <c r="BC6" s="36">
        <f t="shared" si="6"/>
        <v>139.66999999999999</v>
      </c>
      <c r="BD6" s="35" t="str">
        <f>IF(BD7="","",IF(BD7="-","【-】","【"&amp;SUBSTITUTE(TEXT(BD7,"#,##0.00"),"-","△")&amp;"】"))</f>
        <v>【244.67】</v>
      </c>
      <c r="BE6" s="36" t="str">
        <f>IF(BE7="",NA(),BE7)</f>
        <v>-</v>
      </c>
      <c r="BF6" s="36" t="str">
        <f t="shared" ref="BF6:BN6" si="7">IF(BF7="",NA(),BF7)</f>
        <v>-</v>
      </c>
      <c r="BG6" s="36" t="str">
        <f t="shared" si="7"/>
        <v>-</v>
      </c>
      <c r="BH6" s="36">
        <f t="shared" si="7"/>
        <v>1551.68</v>
      </c>
      <c r="BI6" s="36">
        <f t="shared" si="7"/>
        <v>1640</v>
      </c>
      <c r="BJ6" s="36" t="str">
        <f t="shared" si="7"/>
        <v>-</v>
      </c>
      <c r="BK6" s="36" t="str">
        <f t="shared" si="7"/>
        <v>-</v>
      </c>
      <c r="BL6" s="36" t="str">
        <f t="shared" si="7"/>
        <v>-</v>
      </c>
      <c r="BM6" s="36">
        <f t="shared" si="7"/>
        <v>1272.18</v>
      </c>
      <c r="BN6" s="36">
        <f t="shared" si="7"/>
        <v>1390.57</v>
      </c>
      <c r="BO6" s="35" t="str">
        <f>IF(BO7="","",IF(BO7="-","【-】","【"&amp;SUBSTITUTE(TEXT(BO7,"#,##0.00"),"-","△")&amp;"】"))</f>
        <v>【989.92】</v>
      </c>
      <c r="BP6" s="36" t="str">
        <f>IF(BP7="",NA(),BP7)</f>
        <v>-</v>
      </c>
      <c r="BQ6" s="36" t="str">
        <f t="shared" ref="BQ6:BY6" si="8">IF(BQ7="",NA(),BQ7)</f>
        <v>-</v>
      </c>
      <c r="BR6" s="36" t="str">
        <f t="shared" si="8"/>
        <v>-</v>
      </c>
      <c r="BS6" s="36">
        <f t="shared" si="8"/>
        <v>71.760000000000005</v>
      </c>
      <c r="BT6" s="36">
        <f t="shared" si="8"/>
        <v>73.150000000000006</v>
      </c>
      <c r="BU6" s="36" t="str">
        <f t="shared" si="8"/>
        <v>-</v>
      </c>
      <c r="BV6" s="36" t="str">
        <f t="shared" si="8"/>
        <v>-</v>
      </c>
      <c r="BW6" s="36" t="str">
        <f t="shared" si="8"/>
        <v>-</v>
      </c>
      <c r="BX6" s="36">
        <f t="shared" si="8"/>
        <v>75.83</v>
      </c>
      <c r="BY6" s="36">
        <f t="shared" si="8"/>
        <v>62.43</v>
      </c>
      <c r="BZ6" s="35" t="str">
        <f>IF(BZ7="","",IF(BZ7="-","【-】","【"&amp;SUBSTITUTE(TEXT(BZ7,"#,##0.00"),"-","△")&amp;"】"))</f>
        <v>【68.67】</v>
      </c>
      <c r="CA6" s="36" t="str">
        <f>IF(CA7="",NA(),CA7)</f>
        <v>-</v>
      </c>
      <c r="CB6" s="36" t="str">
        <f t="shared" ref="CB6:CJ6" si="9">IF(CB7="",NA(),CB7)</f>
        <v>-</v>
      </c>
      <c r="CC6" s="36" t="str">
        <f t="shared" si="9"/>
        <v>-</v>
      </c>
      <c r="CD6" s="36">
        <f t="shared" si="9"/>
        <v>136.28</v>
      </c>
      <c r="CE6" s="36">
        <f t="shared" si="9"/>
        <v>149.19</v>
      </c>
      <c r="CF6" s="36" t="str">
        <f t="shared" si="9"/>
        <v>-</v>
      </c>
      <c r="CG6" s="36" t="str">
        <f t="shared" si="9"/>
        <v>-</v>
      </c>
      <c r="CH6" s="36" t="str">
        <f t="shared" si="9"/>
        <v>-</v>
      </c>
      <c r="CI6" s="36">
        <f t="shared" si="9"/>
        <v>181.94</v>
      </c>
      <c r="CJ6" s="36">
        <f t="shared" si="9"/>
        <v>224.51</v>
      </c>
      <c r="CK6" s="35" t="str">
        <f>IF(CK7="","",IF(CK7="-","【-】","【"&amp;SUBSTITUTE(TEXT(CK7,"#,##0.00"),"-","△")&amp;"】"))</f>
        <v>【264.82】</v>
      </c>
      <c r="CL6" s="36" t="str">
        <f>IF(CL7="",NA(),CL7)</f>
        <v>-</v>
      </c>
      <c r="CM6" s="36" t="str">
        <f t="shared" ref="CM6:CU6" si="10">IF(CM7="",NA(),CM7)</f>
        <v>-</v>
      </c>
      <c r="CN6" s="36" t="str">
        <f t="shared" si="10"/>
        <v>-</v>
      </c>
      <c r="CO6" s="36">
        <f t="shared" si="10"/>
        <v>42.68</v>
      </c>
      <c r="CP6" s="36">
        <f t="shared" si="10"/>
        <v>42.5</v>
      </c>
      <c r="CQ6" s="36" t="str">
        <f t="shared" si="10"/>
        <v>-</v>
      </c>
      <c r="CR6" s="36" t="str">
        <f t="shared" si="10"/>
        <v>-</v>
      </c>
      <c r="CS6" s="36" t="str">
        <f t="shared" si="10"/>
        <v>-</v>
      </c>
      <c r="CT6" s="36">
        <f t="shared" si="10"/>
        <v>52.63</v>
      </c>
      <c r="CU6" s="36">
        <f t="shared" si="10"/>
        <v>55.3</v>
      </c>
      <c r="CV6" s="35" t="str">
        <f>IF(CV7="","",IF(CV7="-","【-】","【"&amp;SUBSTITUTE(TEXT(CV7,"#,##0.00"),"-","△")&amp;"】"))</f>
        <v>【51.13】</v>
      </c>
      <c r="CW6" s="36" t="str">
        <f>IF(CW7="",NA(),CW7)</f>
        <v>-</v>
      </c>
      <c r="CX6" s="36" t="str">
        <f t="shared" ref="CX6:DF6" si="11">IF(CX7="",NA(),CX7)</f>
        <v>-</v>
      </c>
      <c r="CY6" s="36" t="str">
        <f t="shared" si="11"/>
        <v>-</v>
      </c>
      <c r="CZ6" s="36">
        <f t="shared" si="11"/>
        <v>78.95</v>
      </c>
      <c r="DA6" s="36">
        <f t="shared" si="11"/>
        <v>76.64</v>
      </c>
      <c r="DB6" s="36" t="str">
        <f t="shared" si="11"/>
        <v>-</v>
      </c>
      <c r="DC6" s="36" t="str">
        <f t="shared" si="11"/>
        <v>-</v>
      </c>
      <c r="DD6" s="36" t="str">
        <f t="shared" si="11"/>
        <v>-</v>
      </c>
      <c r="DE6" s="36">
        <f t="shared" si="11"/>
        <v>78.83</v>
      </c>
      <c r="DF6" s="36">
        <f t="shared" si="11"/>
        <v>78.319999999999993</v>
      </c>
      <c r="DG6" s="35" t="str">
        <f>IF(DG7="","",IF(DG7="-","【-】","【"&amp;SUBSTITUTE(TEXT(DG7,"#,##0.00"),"-","△")&amp;"】"))</f>
        <v>【76.64】</v>
      </c>
      <c r="DH6" s="36" t="str">
        <f>IF(DH7="",NA(),DH7)</f>
        <v>-</v>
      </c>
      <c r="DI6" s="36" t="str">
        <f t="shared" ref="DI6:DQ6" si="12">IF(DI7="",NA(),DI7)</f>
        <v>-</v>
      </c>
      <c r="DJ6" s="36" t="str">
        <f t="shared" si="12"/>
        <v>-</v>
      </c>
      <c r="DK6" s="36">
        <f t="shared" si="12"/>
        <v>3.83</v>
      </c>
      <c r="DL6" s="36">
        <f t="shared" si="12"/>
        <v>6.28</v>
      </c>
      <c r="DM6" s="36" t="str">
        <f t="shared" si="12"/>
        <v>-</v>
      </c>
      <c r="DN6" s="36" t="str">
        <f t="shared" si="12"/>
        <v>-</v>
      </c>
      <c r="DO6" s="36" t="str">
        <f t="shared" si="12"/>
        <v>-</v>
      </c>
      <c r="DP6" s="36">
        <f t="shared" si="12"/>
        <v>41.07</v>
      </c>
      <c r="DQ6" s="36">
        <f t="shared" si="12"/>
        <v>34.83</v>
      </c>
      <c r="DR6" s="35" t="str">
        <f>IF(DR7="","",IF(DR7="-","【-】","【"&amp;SUBSTITUTE(TEXT(DR7,"#,##0.00"),"-","△")&amp;"】"))</f>
        <v>【40.79】</v>
      </c>
      <c r="DS6" s="36" t="str">
        <f>IF(DS7="",NA(),DS7)</f>
        <v>-</v>
      </c>
      <c r="DT6" s="36" t="str">
        <f t="shared" ref="DT6:EB6" si="13">IF(DT7="",NA(),DT7)</f>
        <v>-</v>
      </c>
      <c r="DU6" s="36" t="str">
        <f t="shared" si="13"/>
        <v>-</v>
      </c>
      <c r="DV6" s="35">
        <f t="shared" si="13"/>
        <v>0</v>
      </c>
      <c r="DW6" s="35">
        <f t="shared" si="13"/>
        <v>0</v>
      </c>
      <c r="DX6" s="36" t="str">
        <f t="shared" si="13"/>
        <v>-</v>
      </c>
      <c r="DY6" s="36" t="str">
        <f t="shared" si="13"/>
        <v>-</v>
      </c>
      <c r="DZ6" s="36" t="str">
        <f t="shared" si="13"/>
        <v>-</v>
      </c>
      <c r="EA6" s="36">
        <f t="shared" si="13"/>
        <v>5.94</v>
      </c>
      <c r="EB6" s="36">
        <f t="shared" si="13"/>
        <v>10.050000000000001</v>
      </c>
      <c r="EC6" s="35" t="str">
        <f>IF(EC7="","",IF(EC7="-","【-】","【"&amp;SUBSTITUTE(TEXT(EC7,"#,##0.00"),"-","△")&amp;"】"))</f>
        <v>【15.98】</v>
      </c>
      <c r="ED6" s="36" t="str">
        <f>IF(ED7="",NA(),ED7)</f>
        <v>-</v>
      </c>
      <c r="EE6" s="36" t="str">
        <f t="shared" ref="EE6:EM6" si="14">IF(EE7="",NA(),EE7)</f>
        <v>-</v>
      </c>
      <c r="EF6" s="36" t="str">
        <f t="shared" si="14"/>
        <v>-</v>
      </c>
      <c r="EG6" s="35">
        <f t="shared" si="14"/>
        <v>0</v>
      </c>
      <c r="EH6" s="35">
        <f t="shared" si="14"/>
        <v>0</v>
      </c>
      <c r="EI6" s="36" t="str">
        <f t="shared" si="14"/>
        <v>-</v>
      </c>
      <c r="EJ6" s="36" t="str">
        <f t="shared" si="14"/>
        <v>-</v>
      </c>
      <c r="EK6" s="36" t="str">
        <f t="shared" si="14"/>
        <v>-</v>
      </c>
      <c r="EL6" s="36">
        <f t="shared" si="14"/>
        <v>0.04</v>
      </c>
      <c r="EM6" s="36">
        <f t="shared" si="14"/>
        <v>0.19</v>
      </c>
      <c r="EN6" s="35" t="str">
        <f>IF(EN7="","",IF(EN7="-","【-】","【"&amp;SUBSTITUTE(TEXT(EN7,"#,##0.00"),"-","△")&amp;"】"))</f>
        <v>【0.44】</v>
      </c>
    </row>
    <row r="7" spans="1:144" s="37" customFormat="1" x14ac:dyDescent="0.15">
      <c r="A7" s="29"/>
      <c r="B7" s="38">
        <v>2019</v>
      </c>
      <c r="C7" s="38">
        <v>392111</v>
      </c>
      <c r="D7" s="38">
        <v>46</v>
      </c>
      <c r="E7" s="38">
        <v>1</v>
      </c>
      <c r="F7" s="38">
        <v>0</v>
      </c>
      <c r="G7" s="38">
        <v>5</v>
      </c>
      <c r="H7" s="38" t="s">
        <v>93</v>
      </c>
      <c r="I7" s="38" t="s">
        <v>94</v>
      </c>
      <c r="J7" s="38" t="s">
        <v>95</v>
      </c>
      <c r="K7" s="38" t="s">
        <v>96</v>
      </c>
      <c r="L7" s="38" t="s">
        <v>97</v>
      </c>
      <c r="M7" s="38" t="s">
        <v>98</v>
      </c>
      <c r="N7" s="39" t="s">
        <v>99</v>
      </c>
      <c r="O7" s="39">
        <v>37.51</v>
      </c>
      <c r="P7" s="39">
        <v>99.26</v>
      </c>
      <c r="Q7" s="39">
        <v>2030</v>
      </c>
      <c r="R7" s="39">
        <v>33340</v>
      </c>
      <c r="S7" s="39">
        <v>126.46</v>
      </c>
      <c r="T7" s="39">
        <v>263.64</v>
      </c>
      <c r="U7" s="39">
        <v>7661</v>
      </c>
      <c r="V7" s="39">
        <v>5.39</v>
      </c>
      <c r="W7" s="39">
        <v>1421.34</v>
      </c>
      <c r="X7" s="39" t="s">
        <v>99</v>
      </c>
      <c r="Y7" s="39" t="s">
        <v>99</v>
      </c>
      <c r="Z7" s="39" t="s">
        <v>99</v>
      </c>
      <c r="AA7" s="39">
        <v>78.790000000000006</v>
      </c>
      <c r="AB7" s="39">
        <v>78.709999999999994</v>
      </c>
      <c r="AC7" s="39" t="s">
        <v>99</v>
      </c>
      <c r="AD7" s="39" t="s">
        <v>99</v>
      </c>
      <c r="AE7" s="39" t="s">
        <v>99</v>
      </c>
      <c r="AF7" s="39">
        <v>99.53</v>
      </c>
      <c r="AG7" s="39">
        <v>100.27</v>
      </c>
      <c r="AH7" s="39">
        <v>102.72</v>
      </c>
      <c r="AI7" s="39" t="s">
        <v>99</v>
      </c>
      <c r="AJ7" s="39" t="s">
        <v>99</v>
      </c>
      <c r="AK7" s="39" t="s">
        <v>99</v>
      </c>
      <c r="AL7" s="39">
        <v>34.520000000000003</v>
      </c>
      <c r="AM7" s="39">
        <v>64.02</v>
      </c>
      <c r="AN7" s="39" t="s">
        <v>99</v>
      </c>
      <c r="AO7" s="39" t="s">
        <v>99</v>
      </c>
      <c r="AP7" s="39" t="s">
        <v>99</v>
      </c>
      <c r="AQ7" s="39">
        <v>4.53</v>
      </c>
      <c r="AR7" s="39">
        <v>8.57</v>
      </c>
      <c r="AS7" s="39">
        <v>28.47</v>
      </c>
      <c r="AT7" s="39" t="s">
        <v>99</v>
      </c>
      <c r="AU7" s="39" t="s">
        <v>99</v>
      </c>
      <c r="AV7" s="39" t="s">
        <v>99</v>
      </c>
      <c r="AW7" s="39">
        <v>513.66</v>
      </c>
      <c r="AX7" s="39">
        <v>241.4</v>
      </c>
      <c r="AY7" s="39" t="s">
        <v>99</v>
      </c>
      <c r="AZ7" s="39" t="s">
        <v>99</v>
      </c>
      <c r="BA7" s="39" t="s">
        <v>99</v>
      </c>
      <c r="BB7" s="39">
        <v>183.95</v>
      </c>
      <c r="BC7" s="39">
        <v>139.66999999999999</v>
      </c>
      <c r="BD7" s="39">
        <v>244.67</v>
      </c>
      <c r="BE7" s="39" t="s">
        <v>99</v>
      </c>
      <c r="BF7" s="39" t="s">
        <v>99</v>
      </c>
      <c r="BG7" s="39" t="s">
        <v>99</v>
      </c>
      <c r="BH7" s="39">
        <v>1551.68</v>
      </c>
      <c r="BI7" s="39">
        <v>1640</v>
      </c>
      <c r="BJ7" s="39" t="s">
        <v>99</v>
      </c>
      <c r="BK7" s="39" t="s">
        <v>99</v>
      </c>
      <c r="BL7" s="39" t="s">
        <v>99</v>
      </c>
      <c r="BM7" s="39">
        <v>1272.18</v>
      </c>
      <c r="BN7" s="39">
        <v>1390.57</v>
      </c>
      <c r="BO7" s="39">
        <v>989.92</v>
      </c>
      <c r="BP7" s="39" t="s">
        <v>99</v>
      </c>
      <c r="BQ7" s="39" t="s">
        <v>99</v>
      </c>
      <c r="BR7" s="39" t="s">
        <v>99</v>
      </c>
      <c r="BS7" s="39">
        <v>71.760000000000005</v>
      </c>
      <c r="BT7" s="39">
        <v>73.150000000000006</v>
      </c>
      <c r="BU7" s="39" t="s">
        <v>99</v>
      </c>
      <c r="BV7" s="39" t="s">
        <v>99</v>
      </c>
      <c r="BW7" s="39" t="s">
        <v>99</v>
      </c>
      <c r="BX7" s="39">
        <v>75.83</v>
      </c>
      <c r="BY7" s="39">
        <v>62.43</v>
      </c>
      <c r="BZ7" s="39">
        <v>68.67</v>
      </c>
      <c r="CA7" s="39" t="s">
        <v>99</v>
      </c>
      <c r="CB7" s="39" t="s">
        <v>99</v>
      </c>
      <c r="CC7" s="39" t="s">
        <v>99</v>
      </c>
      <c r="CD7" s="39">
        <v>136.28</v>
      </c>
      <c r="CE7" s="39">
        <v>149.19</v>
      </c>
      <c r="CF7" s="39" t="s">
        <v>99</v>
      </c>
      <c r="CG7" s="39" t="s">
        <v>99</v>
      </c>
      <c r="CH7" s="39" t="s">
        <v>99</v>
      </c>
      <c r="CI7" s="39">
        <v>181.94</v>
      </c>
      <c r="CJ7" s="39">
        <v>224.51</v>
      </c>
      <c r="CK7" s="39">
        <v>264.82</v>
      </c>
      <c r="CL7" s="39" t="s">
        <v>99</v>
      </c>
      <c r="CM7" s="39" t="s">
        <v>99</v>
      </c>
      <c r="CN7" s="39" t="s">
        <v>99</v>
      </c>
      <c r="CO7" s="39">
        <v>42.68</v>
      </c>
      <c r="CP7" s="39">
        <v>42.5</v>
      </c>
      <c r="CQ7" s="39" t="s">
        <v>99</v>
      </c>
      <c r="CR7" s="39" t="s">
        <v>99</v>
      </c>
      <c r="CS7" s="39" t="s">
        <v>99</v>
      </c>
      <c r="CT7" s="39">
        <v>52.63</v>
      </c>
      <c r="CU7" s="39">
        <v>55.3</v>
      </c>
      <c r="CV7" s="39">
        <v>51.13</v>
      </c>
      <c r="CW7" s="39" t="s">
        <v>99</v>
      </c>
      <c r="CX7" s="39" t="s">
        <v>99</v>
      </c>
      <c r="CY7" s="39" t="s">
        <v>99</v>
      </c>
      <c r="CZ7" s="39">
        <v>78.95</v>
      </c>
      <c r="DA7" s="39">
        <v>76.64</v>
      </c>
      <c r="DB7" s="39" t="s">
        <v>99</v>
      </c>
      <c r="DC7" s="39" t="s">
        <v>99</v>
      </c>
      <c r="DD7" s="39" t="s">
        <v>99</v>
      </c>
      <c r="DE7" s="39">
        <v>78.83</v>
      </c>
      <c r="DF7" s="39">
        <v>78.319999999999993</v>
      </c>
      <c r="DG7" s="39">
        <v>76.64</v>
      </c>
      <c r="DH7" s="39" t="s">
        <v>99</v>
      </c>
      <c r="DI7" s="39" t="s">
        <v>99</v>
      </c>
      <c r="DJ7" s="39" t="s">
        <v>99</v>
      </c>
      <c r="DK7" s="39">
        <v>3.83</v>
      </c>
      <c r="DL7" s="39">
        <v>6.28</v>
      </c>
      <c r="DM7" s="39" t="s">
        <v>99</v>
      </c>
      <c r="DN7" s="39" t="s">
        <v>99</v>
      </c>
      <c r="DO7" s="39" t="s">
        <v>99</v>
      </c>
      <c r="DP7" s="39">
        <v>41.07</v>
      </c>
      <c r="DQ7" s="39">
        <v>34.83</v>
      </c>
      <c r="DR7" s="39">
        <v>40.79</v>
      </c>
      <c r="DS7" s="39" t="s">
        <v>99</v>
      </c>
      <c r="DT7" s="39" t="s">
        <v>99</v>
      </c>
      <c r="DU7" s="39" t="s">
        <v>99</v>
      </c>
      <c r="DV7" s="39">
        <v>0</v>
      </c>
      <c r="DW7" s="39">
        <v>0</v>
      </c>
      <c r="DX7" s="39" t="s">
        <v>99</v>
      </c>
      <c r="DY7" s="39" t="s">
        <v>99</v>
      </c>
      <c r="DZ7" s="39" t="s">
        <v>99</v>
      </c>
      <c r="EA7" s="39">
        <v>5.94</v>
      </c>
      <c r="EB7" s="39">
        <v>10.050000000000001</v>
      </c>
      <c r="EC7" s="39">
        <v>15.98</v>
      </c>
      <c r="ED7" s="39" t="s">
        <v>99</v>
      </c>
      <c r="EE7" s="39" t="s">
        <v>99</v>
      </c>
      <c r="EF7" s="39" t="s">
        <v>99</v>
      </c>
      <c r="EG7" s="39">
        <v>0</v>
      </c>
      <c r="EH7" s="39">
        <v>0</v>
      </c>
      <c r="EI7" s="39" t="s">
        <v>99</v>
      </c>
      <c r="EJ7" s="39" t="s">
        <v>99</v>
      </c>
      <c r="EK7" s="39" t="s">
        <v>99</v>
      </c>
      <c r="EL7" s="39">
        <v>0.04</v>
      </c>
      <c r="EM7" s="39">
        <v>0.19</v>
      </c>
      <c r="EN7" s="39">
        <v>0.44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2021-01-25T06:44:03Z</cp:lastPrinted>
  <dcterms:created xsi:type="dcterms:W3CDTF">2020-12-04T02:14:40Z</dcterms:created>
  <dcterms:modified xsi:type="dcterms:W3CDTF">2021-01-25T06:44:05Z</dcterms:modified>
  <cp:category/>
</cp:coreProperties>
</file>